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ELECTSVCS\John\JBExports\"/>
    </mc:Choice>
  </mc:AlternateContent>
  <bookViews>
    <workbookView xWindow="0" yWindow="0" windowWidth="19200" windowHeight="11595" firstSheet="3" activeTab="7"/>
  </bookViews>
  <sheets>
    <sheet name="Elmet &amp; Rothwell" sheetId="1" r:id="rId1"/>
    <sheet name="Leeds Central" sheetId="2" r:id="rId2"/>
    <sheet name="Leeds East" sheetId="3" r:id="rId3"/>
    <sheet name="Leeds North East" sheetId="5" r:id="rId4"/>
    <sheet name="Leeds North West" sheetId="6" r:id="rId5"/>
    <sheet name="Leeds West" sheetId="7" r:id="rId6"/>
    <sheet name="Morley &amp; Outwood" sheetId="8" r:id="rId7"/>
    <sheet name="Pudsey" sheetId="9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6" i="9" l="1"/>
  <c r="E52" i="8" l="1"/>
  <c r="E51" i="7"/>
  <c r="E40" i="6"/>
  <c r="E42" i="5" l="1"/>
  <c r="E49" i="3"/>
  <c r="E64" i="2"/>
  <c r="E66" i="1" l="1"/>
  <c r="E10" i="9" l="1"/>
  <c r="E8" i="9"/>
  <c r="E30" i="8"/>
  <c r="E20" i="8"/>
  <c r="E47" i="7"/>
  <c r="E37" i="6"/>
  <c r="E29" i="6"/>
  <c r="E18" i="6"/>
  <c r="E27" i="5"/>
  <c r="E7" i="5"/>
  <c r="E29" i="2"/>
  <c r="D65" i="2"/>
  <c r="F10" i="9" l="1"/>
  <c r="F8" i="9"/>
  <c r="E6" i="9"/>
  <c r="E7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5" i="9"/>
  <c r="C47" i="9"/>
  <c r="C53" i="8"/>
  <c r="F30" i="8"/>
  <c r="F20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2" i="8"/>
  <c r="E23" i="8"/>
  <c r="E24" i="8"/>
  <c r="E25" i="8"/>
  <c r="E26" i="8"/>
  <c r="E27" i="8"/>
  <c r="E28" i="8"/>
  <c r="E29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" i="8"/>
  <c r="F47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9" i="7"/>
  <c r="E50" i="7"/>
  <c r="E5" i="7"/>
  <c r="C52" i="7"/>
  <c r="F37" i="6"/>
  <c r="F29" i="6"/>
  <c r="F18" i="6" l="1"/>
  <c r="C41" i="6"/>
  <c r="E6" i="6"/>
  <c r="E7" i="6"/>
  <c r="E8" i="6"/>
  <c r="E9" i="6"/>
  <c r="E10" i="6"/>
  <c r="E11" i="6"/>
  <c r="E12" i="6"/>
  <c r="E13" i="6"/>
  <c r="E14" i="6"/>
  <c r="E15" i="6"/>
  <c r="E16" i="6"/>
  <c r="E17" i="6"/>
  <c r="E20" i="6"/>
  <c r="E21" i="6"/>
  <c r="E22" i="6"/>
  <c r="E23" i="6"/>
  <c r="E24" i="6"/>
  <c r="E25" i="6"/>
  <c r="E26" i="6"/>
  <c r="E27" i="6"/>
  <c r="E28" i="6"/>
  <c r="E31" i="6"/>
  <c r="E32" i="6"/>
  <c r="E33" i="6"/>
  <c r="E34" i="6"/>
  <c r="E35" i="6"/>
  <c r="E36" i="6"/>
  <c r="E39" i="6"/>
  <c r="E5" i="6"/>
  <c r="F27" i="5"/>
  <c r="C43" i="5"/>
  <c r="E6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5" i="5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6" i="3"/>
  <c r="E7" i="3"/>
  <c r="E8" i="3"/>
  <c r="E9" i="3"/>
  <c r="E10" i="3"/>
  <c r="E5" i="3"/>
  <c r="C50" i="3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31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5" i="2"/>
  <c r="F29" i="2"/>
  <c r="C65" i="2"/>
  <c r="E65" i="2" s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5" i="1"/>
  <c r="C67" i="1"/>
  <c r="D47" i="9" l="1"/>
  <c r="E47" i="9" s="1"/>
  <c r="D53" i="8" l="1"/>
  <c r="E53" i="8" s="1"/>
  <c r="D52" i="7" l="1"/>
  <c r="E52" i="7" s="1"/>
  <c r="D41" i="6" l="1"/>
  <c r="E41" i="6" s="1"/>
  <c r="D43" i="5" l="1"/>
  <c r="E43" i="5" s="1"/>
  <c r="D50" i="3" l="1"/>
  <c r="E50" i="3" s="1"/>
  <c r="D67" i="1" l="1"/>
  <c r="E67" i="1" s="1"/>
</calcChain>
</file>

<file path=xl/sharedStrings.xml><?xml version="1.0" encoding="utf-8"?>
<sst xmlns="http://schemas.openxmlformats.org/spreadsheetml/2006/main" count="466" uniqueCount="401">
  <si>
    <t>Polling station and postal votes</t>
  </si>
  <si>
    <t>Box No.</t>
  </si>
  <si>
    <t>Box Letters</t>
  </si>
  <si>
    <t>GSA, GSL</t>
  </si>
  <si>
    <t>GSB</t>
  </si>
  <si>
    <t>GSC</t>
  </si>
  <si>
    <t>GSD</t>
  </si>
  <si>
    <t>GSE, GSI, GSQ, GSR, TNC-Y</t>
  </si>
  <si>
    <t>GSF</t>
  </si>
  <si>
    <t>GSG</t>
  </si>
  <si>
    <t>GSH</t>
  </si>
  <si>
    <t>GSJ, GSN</t>
  </si>
  <si>
    <t>GSK-X, GSK-Y</t>
  </si>
  <si>
    <t>GSM</t>
  </si>
  <si>
    <t>GSO, GSS</t>
  </si>
  <si>
    <t>GSP</t>
  </si>
  <si>
    <t>HAA</t>
  </si>
  <si>
    <t>HAB, HAP</t>
  </si>
  <si>
    <t>HAC, HAD, HAE, HAG</t>
  </si>
  <si>
    <t>HAF</t>
  </si>
  <si>
    <t>HAH</t>
  </si>
  <si>
    <t>HAI</t>
  </si>
  <si>
    <t>HAJ-X</t>
  </si>
  <si>
    <t>HAK</t>
  </si>
  <si>
    <t>HAL</t>
  </si>
  <si>
    <t>HAM</t>
  </si>
  <si>
    <t>HAN, HAO</t>
  </si>
  <si>
    <t>KMA</t>
  </si>
  <si>
    <t>KMB</t>
  </si>
  <si>
    <t>KMC</t>
  </si>
  <si>
    <t>KMD, KME</t>
  </si>
  <si>
    <t>KMF</t>
  </si>
  <si>
    <t>KMG</t>
  </si>
  <si>
    <t>KMH</t>
  </si>
  <si>
    <t>KMI</t>
  </si>
  <si>
    <t>KMJ</t>
  </si>
  <si>
    <t>KMK</t>
  </si>
  <si>
    <t>KML</t>
  </si>
  <si>
    <t>KMM</t>
  </si>
  <si>
    <t>KMN</t>
  </si>
  <si>
    <t>KMO</t>
  </si>
  <si>
    <t>RLA</t>
  </si>
  <si>
    <t>RLB</t>
  </si>
  <si>
    <t>RLC</t>
  </si>
  <si>
    <t>RLD</t>
  </si>
  <si>
    <t>RLE</t>
  </si>
  <si>
    <t>RLF</t>
  </si>
  <si>
    <t>RLG</t>
  </si>
  <si>
    <t>RLH</t>
  </si>
  <si>
    <t>RLI</t>
  </si>
  <si>
    <t>RLJ-X</t>
  </si>
  <si>
    <t>RLK</t>
  </si>
  <si>
    <t>WYA</t>
  </si>
  <si>
    <t>WYB</t>
  </si>
  <si>
    <t>WYC</t>
  </si>
  <si>
    <t>WYD</t>
  </si>
  <si>
    <t>WYE</t>
  </si>
  <si>
    <t>WYF</t>
  </si>
  <si>
    <t>WYG</t>
  </si>
  <si>
    <t>WYH</t>
  </si>
  <si>
    <t>WYI</t>
  </si>
  <si>
    <t>WYJ</t>
  </si>
  <si>
    <t>WYK</t>
  </si>
  <si>
    <t>WYL</t>
  </si>
  <si>
    <t>TOTALS</t>
  </si>
  <si>
    <t xml:space="preserve">Elmet &amp; Rothwell Constituency </t>
  </si>
  <si>
    <t>BHA</t>
  </si>
  <si>
    <t>BHK</t>
  </si>
  <si>
    <t>BHC</t>
  </si>
  <si>
    <t>BHD</t>
  </si>
  <si>
    <t>BHE</t>
  </si>
  <si>
    <t>BHF</t>
  </si>
  <si>
    <t>BHG</t>
  </si>
  <si>
    <t>BHH</t>
  </si>
  <si>
    <t>BHI, FWK-Y</t>
  </si>
  <si>
    <t>BHJ</t>
  </si>
  <si>
    <t>BRA</t>
  </si>
  <si>
    <t>BRB, BRM</t>
  </si>
  <si>
    <t>BRC</t>
  </si>
  <si>
    <t>BRD</t>
  </si>
  <si>
    <t>BRE</t>
  </si>
  <si>
    <t>BRF</t>
  </si>
  <si>
    <t>BRG</t>
  </si>
  <si>
    <t>BRH</t>
  </si>
  <si>
    <t>BRI</t>
  </si>
  <si>
    <t>BRJ</t>
  </si>
  <si>
    <t>BRK</t>
  </si>
  <si>
    <t>BRL</t>
  </si>
  <si>
    <t>HHH</t>
  </si>
  <si>
    <t>HHI</t>
  </si>
  <si>
    <t>172A</t>
  </si>
  <si>
    <t>HHJ, HHK, HHL</t>
  </si>
  <si>
    <t>172B</t>
  </si>
  <si>
    <t>HRA</t>
  </si>
  <si>
    <t>HRB</t>
  </si>
  <si>
    <t>HRC</t>
  </si>
  <si>
    <t>HRD</t>
  </si>
  <si>
    <t>HRE</t>
  </si>
  <si>
    <t>HRF</t>
  </si>
  <si>
    <t>HRG</t>
  </si>
  <si>
    <t>HRH</t>
  </si>
  <si>
    <t>HRI</t>
  </si>
  <si>
    <t>LWA</t>
  </si>
  <si>
    <t>LWB</t>
  </si>
  <si>
    <t>LWC</t>
  </si>
  <si>
    <t>LWD</t>
  </si>
  <si>
    <t>LWE</t>
  </si>
  <si>
    <t>232A</t>
  </si>
  <si>
    <t>LWF</t>
  </si>
  <si>
    <t>232B</t>
  </si>
  <si>
    <t>BHB</t>
  </si>
  <si>
    <t>LWG, LWH</t>
  </si>
  <si>
    <t>LWI</t>
  </si>
  <si>
    <t>LWJ</t>
  </si>
  <si>
    <t>LWK</t>
  </si>
  <si>
    <t>MIA</t>
  </si>
  <si>
    <t>ARE-Y, MIB</t>
  </si>
  <si>
    <t>MIC</t>
  </si>
  <si>
    <t>MID</t>
  </si>
  <si>
    <t>MIE-X</t>
  </si>
  <si>
    <t>MIF</t>
  </si>
  <si>
    <t>MIG</t>
  </si>
  <si>
    <t>MIH</t>
  </si>
  <si>
    <t>MII</t>
  </si>
  <si>
    <t>MIJ</t>
  </si>
  <si>
    <t>MIK</t>
  </si>
  <si>
    <t>MIL</t>
  </si>
  <si>
    <t>MIM</t>
  </si>
  <si>
    <t>CWA</t>
  </si>
  <si>
    <t>CWB</t>
  </si>
  <si>
    <t>CWC</t>
  </si>
  <si>
    <t>CWD</t>
  </si>
  <si>
    <t>CWE</t>
  </si>
  <si>
    <t>CWF</t>
  </si>
  <si>
    <t>CWG, HAJ-Y</t>
  </si>
  <si>
    <t>CWH</t>
  </si>
  <si>
    <t>CWI</t>
  </si>
  <si>
    <t>CWJ, HAJ-Z</t>
  </si>
  <si>
    <t>CWK</t>
  </si>
  <si>
    <t>GHA, GHB</t>
  </si>
  <si>
    <t>GHC</t>
  </si>
  <si>
    <t>GHD</t>
  </si>
  <si>
    <t>GHE</t>
  </si>
  <si>
    <t>GHF</t>
  </si>
  <si>
    <t>GHG, GHK</t>
  </si>
  <si>
    <t>GHH</t>
  </si>
  <si>
    <t>GHI</t>
  </si>
  <si>
    <t>GHJ</t>
  </si>
  <si>
    <t>KSA</t>
  </si>
  <si>
    <t>KSB</t>
  </si>
  <si>
    <t>KSC</t>
  </si>
  <si>
    <t>KSD</t>
  </si>
  <si>
    <t>KSE</t>
  </si>
  <si>
    <t>KSF</t>
  </si>
  <si>
    <t>KSG</t>
  </si>
  <si>
    <t>KSH, KSJ</t>
  </si>
  <si>
    <t>KSI</t>
  </si>
  <si>
    <t>KSK</t>
  </si>
  <si>
    <t>KSL</t>
  </si>
  <si>
    <t>KSM</t>
  </si>
  <si>
    <t>KSN</t>
  </si>
  <si>
    <t>TNA</t>
  </si>
  <si>
    <t>TNB</t>
  </si>
  <si>
    <t>TNC-X</t>
  </si>
  <si>
    <t>TND, TNJ</t>
  </si>
  <si>
    <t>TNE</t>
  </si>
  <si>
    <t>TNF</t>
  </si>
  <si>
    <t>TNG</t>
  </si>
  <si>
    <t>TNH</t>
  </si>
  <si>
    <t>TNI</t>
  </si>
  <si>
    <t>TNK</t>
  </si>
  <si>
    <t>TNL</t>
  </si>
  <si>
    <t>ALA</t>
  </si>
  <si>
    <t>ALB</t>
  </si>
  <si>
    <t>13A</t>
  </si>
  <si>
    <t>ALC</t>
  </si>
  <si>
    <t>13B</t>
  </si>
  <si>
    <t>ALD, ALJ</t>
  </si>
  <si>
    <t>ALE</t>
  </si>
  <si>
    <t>ALF, ALI</t>
  </si>
  <si>
    <t>ALG</t>
  </si>
  <si>
    <t>ALH, AWE-Y</t>
  </si>
  <si>
    <t>CAA</t>
  </si>
  <si>
    <t>CAB, CAK</t>
  </si>
  <si>
    <t>CAC</t>
  </si>
  <si>
    <t>CAD</t>
  </si>
  <si>
    <t>CAE</t>
  </si>
  <si>
    <t>CAF, CAL</t>
  </si>
  <si>
    <t>CAG</t>
  </si>
  <si>
    <t>CAH</t>
  </si>
  <si>
    <t>CAI</t>
  </si>
  <si>
    <t>CAJ</t>
  </si>
  <si>
    <t>MOA</t>
  </si>
  <si>
    <t>MOB</t>
  </si>
  <si>
    <t>MOC</t>
  </si>
  <si>
    <t>253A</t>
  </si>
  <si>
    <t>MOD</t>
  </si>
  <si>
    <t>253B</t>
  </si>
  <si>
    <t>MOE</t>
  </si>
  <si>
    <t>MOF</t>
  </si>
  <si>
    <t>MOG</t>
  </si>
  <si>
    <t>MOH, WEF-Y</t>
  </si>
  <si>
    <t>MOI</t>
  </si>
  <si>
    <t>ROA</t>
  </si>
  <si>
    <t>ROB</t>
  </si>
  <si>
    <t>ROC</t>
  </si>
  <si>
    <t>ROD</t>
  </si>
  <si>
    <t>ROE</t>
  </si>
  <si>
    <t>ROF</t>
  </si>
  <si>
    <t>ROG</t>
  </si>
  <si>
    <t>ROH</t>
  </si>
  <si>
    <t>AWA</t>
  </si>
  <si>
    <t>AWB</t>
  </si>
  <si>
    <t>AWC</t>
  </si>
  <si>
    <t>AWD</t>
  </si>
  <si>
    <t>AWE-X</t>
  </si>
  <si>
    <t>AWF</t>
  </si>
  <si>
    <t>AWG</t>
  </si>
  <si>
    <t>AWH</t>
  </si>
  <si>
    <t>AWI</t>
  </si>
  <si>
    <t>AWJ, AWK, AWL</t>
  </si>
  <si>
    <t>HHA</t>
  </si>
  <si>
    <t>HHB</t>
  </si>
  <si>
    <t>HHC</t>
  </si>
  <si>
    <t>166A</t>
  </si>
  <si>
    <t>HHD</t>
  </si>
  <si>
    <t>166B</t>
  </si>
  <si>
    <t>HHE</t>
  </si>
  <si>
    <t>HHF</t>
  </si>
  <si>
    <t>HHG</t>
  </si>
  <si>
    <t>OYA</t>
  </si>
  <si>
    <t>OYB</t>
  </si>
  <si>
    <t>OYC</t>
  </si>
  <si>
    <t>OYD</t>
  </si>
  <si>
    <t>OYE, OYF</t>
  </si>
  <si>
    <t>OYG-X</t>
  </si>
  <si>
    <t>282A</t>
  </si>
  <si>
    <t>OYH, OYI</t>
  </si>
  <si>
    <t>282B</t>
  </si>
  <si>
    <t>OYJ</t>
  </si>
  <si>
    <t>WEA</t>
  </si>
  <si>
    <t>WEB</t>
  </si>
  <si>
    <t>WEC</t>
  </si>
  <si>
    <t>WED</t>
  </si>
  <si>
    <t>WEE</t>
  </si>
  <si>
    <t>330A</t>
  </si>
  <si>
    <t>WEF-X</t>
  </si>
  <si>
    <t>330B</t>
  </si>
  <si>
    <t>WEG</t>
  </si>
  <si>
    <t>AMA</t>
  </si>
  <si>
    <t>AMB</t>
  </si>
  <si>
    <t>AMC</t>
  </si>
  <si>
    <t>AMD</t>
  </si>
  <si>
    <t>AME</t>
  </si>
  <si>
    <t>AMF</t>
  </si>
  <si>
    <t>AMG</t>
  </si>
  <si>
    <t>AMH</t>
  </si>
  <si>
    <t>AMI</t>
  </si>
  <si>
    <t>AMJ</t>
  </si>
  <si>
    <t>AMK</t>
  </si>
  <si>
    <t>AML</t>
  </si>
  <si>
    <t>AMM</t>
  </si>
  <si>
    <t>BSA</t>
  </si>
  <si>
    <t>BSB</t>
  </si>
  <si>
    <t>BSC</t>
  </si>
  <si>
    <t>BSD, BSK</t>
  </si>
  <si>
    <t>BSE</t>
  </si>
  <si>
    <t>BSF</t>
  </si>
  <si>
    <t>BSG</t>
  </si>
  <si>
    <t>BSH</t>
  </si>
  <si>
    <t>BSI</t>
  </si>
  <si>
    <t>BSJ</t>
  </si>
  <si>
    <t>BSL</t>
  </si>
  <si>
    <t>CFH</t>
  </si>
  <si>
    <t>FWA, MNI-Y</t>
  </si>
  <si>
    <t>FWB</t>
  </si>
  <si>
    <t>FWC</t>
  </si>
  <si>
    <t>FWD</t>
  </si>
  <si>
    <t>FWE</t>
  </si>
  <si>
    <t>FWF</t>
  </si>
  <si>
    <t>FWG</t>
  </si>
  <si>
    <t>FWH</t>
  </si>
  <si>
    <t>FWI</t>
  </si>
  <si>
    <t>FWJ</t>
  </si>
  <si>
    <t>FWK-X</t>
  </si>
  <si>
    <t>FWL</t>
  </si>
  <si>
    <t>KIA</t>
  </si>
  <si>
    <t>KIB</t>
  </si>
  <si>
    <t>KIC</t>
  </si>
  <si>
    <t>KID</t>
  </si>
  <si>
    <t>KIE</t>
  </si>
  <si>
    <t>224A</t>
  </si>
  <si>
    <t>KIF</t>
  </si>
  <si>
    <t>224B</t>
  </si>
  <si>
    <t>KIG</t>
  </si>
  <si>
    <t>KIH</t>
  </si>
  <si>
    <t>ARA, MIE-Y</t>
  </si>
  <si>
    <t xml:space="preserve">ARB       </t>
  </si>
  <si>
    <t xml:space="preserve">ARC       </t>
  </si>
  <si>
    <t xml:space="preserve">ARD       </t>
  </si>
  <si>
    <t xml:space="preserve">ARE-X     </t>
  </si>
  <si>
    <t xml:space="preserve">ARF       </t>
  </si>
  <si>
    <t xml:space="preserve">ARG       </t>
  </si>
  <si>
    <t xml:space="preserve">ARH       </t>
  </si>
  <si>
    <t xml:space="preserve">ARI       </t>
  </si>
  <si>
    <t xml:space="preserve">ARJ       </t>
  </si>
  <si>
    <t xml:space="preserve">ARK       </t>
  </si>
  <si>
    <t>ARL, RLJ-Y</t>
  </si>
  <si>
    <t xml:space="preserve">ARM       </t>
  </si>
  <si>
    <t xml:space="preserve">MNA       </t>
  </si>
  <si>
    <t xml:space="preserve">MNB       </t>
  </si>
  <si>
    <t>261A</t>
  </si>
  <si>
    <t xml:space="preserve">MNC       </t>
  </si>
  <si>
    <t>261B</t>
  </si>
  <si>
    <t>MND, MNI-X</t>
  </si>
  <si>
    <t xml:space="preserve">MNE       </t>
  </si>
  <si>
    <t xml:space="preserve">MNF       </t>
  </si>
  <si>
    <t xml:space="preserve">MNG       </t>
  </si>
  <si>
    <t xml:space="preserve">MNH       </t>
  </si>
  <si>
    <t xml:space="preserve">MSA       </t>
  </si>
  <si>
    <t xml:space="preserve">MSB       </t>
  </si>
  <si>
    <t xml:space="preserve">MSC       </t>
  </si>
  <si>
    <t>270A</t>
  </si>
  <si>
    <t xml:space="preserve">MSD, MSE  </t>
  </si>
  <si>
    <t>270B</t>
  </si>
  <si>
    <t xml:space="preserve">MSF       </t>
  </si>
  <si>
    <t xml:space="preserve">MSG       </t>
  </si>
  <si>
    <t xml:space="preserve">MSH       </t>
  </si>
  <si>
    <t xml:space="preserve">MSI       </t>
  </si>
  <si>
    <t xml:space="preserve">MSJ       </t>
  </si>
  <si>
    <t xml:space="preserve">15MA      </t>
  </si>
  <si>
    <t xml:space="preserve">15MB      </t>
  </si>
  <si>
    <t xml:space="preserve">15MC      </t>
  </si>
  <si>
    <t xml:space="preserve">15MD      </t>
  </si>
  <si>
    <t xml:space="preserve">15ME      </t>
  </si>
  <si>
    <t xml:space="preserve">15MF      </t>
  </si>
  <si>
    <t xml:space="preserve">15MG      </t>
  </si>
  <si>
    <t xml:space="preserve">21MA      </t>
  </si>
  <si>
    <t xml:space="preserve">21MB      </t>
  </si>
  <si>
    <t>21MB</t>
  </si>
  <si>
    <t>21MC</t>
  </si>
  <si>
    <t>21MD</t>
  </si>
  <si>
    <t>21ME</t>
  </si>
  <si>
    <t>CFA</t>
  </si>
  <si>
    <t>CFB</t>
  </si>
  <si>
    <t>CFC</t>
  </si>
  <si>
    <t>81A</t>
  </si>
  <si>
    <t>CFD</t>
  </si>
  <si>
    <t>81B</t>
  </si>
  <si>
    <t>82A</t>
  </si>
  <si>
    <t>CFE</t>
  </si>
  <si>
    <t>82B</t>
  </si>
  <si>
    <t>CFF</t>
  </si>
  <si>
    <t>CFG</t>
  </si>
  <si>
    <t>GRA</t>
  </si>
  <si>
    <t>GRB</t>
  </si>
  <si>
    <t>GRC</t>
  </si>
  <si>
    <t>GRD</t>
  </si>
  <si>
    <t>GRE</t>
  </si>
  <si>
    <t>GRF</t>
  </si>
  <si>
    <t>GRG, GRL</t>
  </si>
  <si>
    <t>GRH</t>
  </si>
  <si>
    <t>GRI</t>
  </si>
  <si>
    <t>GRJ</t>
  </si>
  <si>
    <t>GRK</t>
  </si>
  <si>
    <t>HOA</t>
  </si>
  <si>
    <t>HOB, OYG-Y</t>
  </si>
  <si>
    <t>HOC</t>
  </si>
  <si>
    <t>HOD</t>
  </si>
  <si>
    <t>HOE</t>
  </si>
  <si>
    <t>HOF</t>
  </si>
  <si>
    <t>HOG, HOH</t>
  </si>
  <si>
    <t>HOI</t>
  </si>
  <si>
    <t>HOJ</t>
  </si>
  <si>
    <t>HOK, HOL</t>
  </si>
  <si>
    <t>PSA</t>
  </si>
  <si>
    <t>PSB</t>
  </si>
  <si>
    <t>PSC</t>
  </si>
  <si>
    <t>PSD</t>
  </si>
  <si>
    <t>PSE</t>
  </si>
  <si>
    <t>PSF</t>
  </si>
  <si>
    <t>PSG</t>
  </si>
  <si>
    <t>PSH</t>
  </si>
  <si>
    <t>PSI</t>
  </si>
  <si>
    <t>PSJ</t>
  </si>
  <si>
    <t>PSK</t>
  </si>
  <si>
    <t>Leeds Central Constituency</t>
  </si>
  <si>
    <t>Leeds East Constituency</t>
  </si>
  <si>
    <t xml:space="preserve">Leeds North East Constituency </t>
  </si>
  <si>
    <t>Leeds North West Constituency</t>
  </si>
  <si>
    <t>Leeds West Constituency</t>
  </si>
  <si>
    <t>Morley &amp; Outwood Constituency</t>
  </si>
  <si>
    <t>Pudsey Constituency</t>
  </si>
  <si>
    <t>Postal votes</t>
  </si>
  <si>
    <t>Papers in box</t>
  </si>
  <si>
    <t>Total Electorate</t>
  </si>
  <si>
    <t>% Turnout against total electorate</t>
  </si>
  <si>
    <t>Polling Station Electorate</t>
  </si>
  <si>
    <t xml:space="preserve">% Turnout </t>
  </si>
  <si>
    <r>
      <rPr>
        <b/>
        <sz val="12"/>
        <color theme="1"/>
        <rFont val="Arial"/>
        <family val="2"/>
      </rPr>
      <t>% Turnout</t>
    </r>
    <r>
      <rPr>
        <b/>
        <sz val="10"/>
        <color theme="1"/>
        <rFont val="Arial"/>
        <family val="2"/>
      </rPr>
      <t xml:space="preserve"> </t>
    </r>
  </si>
  <si>
    <t>% Turnout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</si>
</sst>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26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b/>
      <sz val="12"/>
      <color theme="0"/>
      <name val="Arial"/>
      <family val="2"/>
    </font>
    <font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gradientFill>
        <stop position="0">
          <color theme="0" tint="-0.34900967436750391"/>
        </stop>
        <stop position="1">
          <color theme="0" tint="-5.0965910824915313E-2"/>
        </stop>
      </gradientFill>
    </fill>
    <fill>
      <gradientFill>
        <stop position="0">
          <color theme="4" tint="-0.49803155613879818"/>
        </stop>
        <stop position="1">
          <color theme="4" tint="0.59999389629810485"/>
        </stop>
      </gradientFill>
    </fill>
  </fills>
  <borders count="16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/>
      <top style="thick">
        <color theme="0" tint="-0.499984740745262"/>
      </top>
      <bottom style="thick">
        <color theme="0" tint="-0.499984740745262"/>
      </bottom>
      <diagonal/>
    </border>
    <border>
      <left/>
      <right style="thin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ck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9" fontId="10" fillId="0" borderId="0" applyFont="0" applyFill="0" applyBorder="0" applyAlignment="0" applyProtection="0"/>
  </cellStyleXfs>
  <cellXfs count="43">
    <xf numFmtId="0" fontId="0" fillId="0" borderId="0" xfId="0"/>
    <xf numFmtId="0" fontId="4" fillId="4" borderId="6" xfId="1" applyNumberFormat="1" applyFont="1" applyFill="1" applyBorder="1" applyAlignment="1">
      <alignment horizontal="center"/>
    </xf>
    <xf numFmtId="0" fontId="5" fillId="4" borderId="6" xfId="1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7" fillId="4" borderId="6" xfId="1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 vertical="center"/>
    </xf>
    <xf numFmtId="9" fontId="2" fillId="4" borderId="9" xfId="2" applyFont="1" applyFill="1" applyBorder="1" applyAlignment="1">
      <alignment horizontal="center" vertical="center"/>
    </xf>
    <xf numFmtId="9" fontId="2" fillId="4" borderId="6" xfId="2" applyFont="1" applyFill="1" applyBorder="1" applyAlignment="1">
      <alignment horizontal="center"/>
    </xf>
    <xf numFmtId="0" fontId="11" fillId="0" borderId="0" xfId="0" applyFont="1"/>
    <xf numFmtId="9" fontId="2" fillId="4" borderId="4" xfId="2" applyFont="1" applyFill="1" applyBorder="1" applyAlignment="1">
      <alignment horizontal="center"/>
    </xf>
    <xf numFmtId="9" fontId="2" fillId="4" borderId="5" xfId="2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4" borderId="6" xfId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9" fontId="2" fillId="4" borderId="15" xfId="2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/>
    </xf>
    <xf numFmtId="0" fontId="2" fillId="3" borderId="4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wrapText="1"/>
    </xf>
    <xf numFmtId="0" fontId="1" fillId="5" borderId="0" xfId="0" applyFont="1" applyFill="1" applyBorder="1" applyAlignment="1">
      <alignment horizontal="center"/>
    </xf>
    <xf numFmtId="0" fontId="8" fillId="6" borderId="10" xfId="0" applyFont="1" applyFill="1" applyBorder="1" applyAlignment="1">
      <alignment horizontal="center"/>
    </xf>
    <xf numFmtId="0" fontId="8" fillId="6" borderId="11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4" fillId="4" borderId="13" xfId="1" applyNumberFormat="1" applyFont="1" applyFill="1" applyBorder="1" applyAlignment="1">
      <alignment horizontal="left"/>
    </xf>
    <xf numFmtId="0" fontId="0" fillId="0" borderId="14" xfId="0" applyBorder="1" applyAlignment="1">
      <alignment horizontal="left"/>
    </xf>
    <xf numFmtId="0" fontId="12" fillId="3" borderId="4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9" fontId="2" fillId="4" borderId="15" xfId="2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4" borderId="13" xfId="1" applyNumberFormat="1" applyFont="1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6" fillId="4" borderId="4" xfId="0" applyFont="1" applyFill="1" applyBorder="1" applyAlignment="1">
      <alignment horizontal="center" vertical="center"/>
    </xf>
    <xf numFmtId="9" fontId="2" fillId="4" borderId="4" xfId="2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8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topLeftCell="A40" workbookViewId="0">
      <selection activeCell="I11" sqref="I11"/>
    </sheetView>
  </sheetViews>
  <sheetFormatPr defaultRowHeight="15" x14ac:dyDescent="0.25"/>
  <cols>
    <col min="2" max="2" width="35.5703125" customWidth="1"/>
    <col min="3" max="3" width="12.85546875" customWidth="1"/>
    <col min="4" max="4" width="12.5703125" customWidth="1"/>
    <col min="5" max="5" width="18.5703125" customWidth="1"/>
  </cols>
  <sheetData>
    <row r="1" spans="1:5" ht="33.75" x14ac:dyDescent="0.5">
      <c r="A1" s="19" t="s">
        <v>65</v>
      </c>
      <c r="B1" s="19"/>
      <c r="C1" s="19"/>
      <c r="D1" s="19"/>
      <c r="E1" s="19"/>
    </row>
    <row r="2" spans="1:5" ht="15.75" x14ac:dyDescent="0.25">
      <c r="A2" s="20" t="s">
        <v>0</v>
      </c>
      <c r="B2" s="21"/>
      <c r="C2" s="21"/>
      <c r="D2" s="21"/>
      <c r="E2" s="21"/>
    </row>
    <row r="3" spans="1:5" ht="15" customHeight="1" x14ac:dyDescent="0.25">
      <c r="A3" s="17" t="s">
        <v>1</v>
      </c>
      <c r="B3" s="17" t="s">
        <v>2</v>
      </c>
      <c r="C3" s="15" t="s">
        <v>397</v>
      </c>
      <c r="D3" s="17" t="s">
        <v>394</v>
      </c>
      <c r="E3" s="17" t="s">
        <v>398</v>
      </c>
    </row>
    <row r="4" spans="1:5" ht="30.75" customHeight="1" x14ac:dyDescent="0.25">
      <c r="A4" s="24"/>
      <c r="B4" s="24"/>
      <c r="C4" s="16"/>
      <c r="D4" s="25"/>
      <c r="E4" s="18"/>
    </row>
    <row r="5" spans="1:5" ht="15.75" x14ac:dyDescent="0.25">
      <c r="A5" s="1">
        <v>119</v>
      </c>
      <c r="B5" s="2" t="s">
        <v>3</v>
      </c>
      <c r="C5" s="3">
        <v>628</v>
      </c>
      <c r="D5" s="3">
        <v>454</v>
      </c>
      <c r="E5" s="7">
        <f t="shared" ref="E5:E36" si="0">D5/C5</f>
        <v>0.72292993630573243</v>
      </c>
    </row>
    <row r="6" spans="1:5" ht="15.75" x14ac:dyDescent="0.25">
      <c r="A6" s="1">
        <v>120</v>
      </c>
      <c r="B6" s="2" t="s">
        <v>4</v>
      </c>
      <c r="C6" s="3">
        <v>985</v>
      </c>
      <c r="D6" s="3">
        <v>733</v>
      </c>
      <c r="E6" s="7">
        <f t="shared" si="0"/>
        <v>0.74416243654822334</v>
      </c>
    </row>
    <row r="7" spans="1:5" ht="15.75" x14ac:dyDescent="0.25">
      <c r="A7" s="1">
        <v>121</v>
      </c>
      <c r="B7" s="2" t="s">
        <v>5</v>
      </c>
      <c r="C7" s="3">
        <v>1155</v>
      </c>
      <c r="D7" s="3">
        <v>779</v>
      </c>
      <c r="E7" s="7">
        <f t="shared" si="0"/>
        <v>0.67445887445887442</v>
      </c>
    </row>
    <row r="8" spans="1:5" ht="15.75" x14ac:dyDescent="0.25">
      <c r="A8" s="1">
        <v>122</v>
      </c>
      <c r="B8" s="2" t="s">
        <v>6</v>
      </c>
      <c r="C8" s="3">
        <v>947</v>
      </c>
      <c r="D8" s="3">
        <v>600</v>
      </c>
      <c r="E8" s="7">
        <f t="shared" si="0"/>
        <v>0.6335797254487856</v>
      </c>
    </row>
    <row r="9" spans="1:5" ht="15.75" x14ac:dyDescent="0.25">
      <c r="A9" s="1">
        <v>123</v>
      </c>
      <c r="B9" s="4" t="s">
        <v>7</v>
      </c>
      <c r="C9" s="3">
        <v>1339</v>
      </c>
      <c r="D9" s="3">
        <v>914</v>
      </c>
      <c r="E9" s="7">
        <f t="shared" si="0"/>
        <v>0.68259895444361463</v>
      </c>
    </row>
    <row r="10" spans="1:5" ht="15.75" x14ac:dyDescent="0.25">
      <c r="A10" s="1">
        <v>124</v>
      </c>
      <c r="B10" s="2" t="s">
        <v>8</v>
      </c>
      <c r="C10" s="3">
        <v>936</v>
      </c>
      <c r="D10" s="3">
        <v>595</v>
      </c>
      <c r="E10" s="7">
        <f t="shared" si="0"/>
        <v>0.63568376068376065</v>
      </c>
    </row>
    <row r="11" spans="1:5" ht="15.75" x14ac:dyDescent="0.25">
      <c r="A11" s="1">
        <v>125</v>
      </c>
      <c r="B11" s="2" t="s">
        <v>9</v>
      </c>
      <c r="C11" s="3">
        <v>1350</v>
      </c>
      <c r="D11" s="3">
        <v>950</v>
      </c>
      <c r="E11" s="7">
        <f t="shared" si="0"/>
        <v>0.70370370370370372</v>
      </c>
    </row>
    <row r="12" spans="1:5" ht="15.75" x14ac:dyDescent="0.25">
      <c r="A12" s="1">
        <v>126</v>
      </c>
      <c r="B12" s="2" t="s">
        <v>10</v>
      </c>
      <c r="C12" s="3">
        <v>1735</v>
      </c>
      <c r="D12" s="3">
        <v>1275</v>
      </c>
      <c r="E12" s="7">
        <f t="shared" si="0"/>
        <v>0.73487031700288186</v>
      </c>
    </row>
    <row r="13" spans="1:5" ht="15.75" x14ac:dyDescent="0.25">
      <c r="A13" s="1">
        <v>127</v>
      </c>
      <c r="B13" s="2" t="s">
        <v>11</v>
      </c>
      <c r="C13" s="3">
        <v>1228</v>
      </c>
      <c r="D13" s="3">
        <v>770</v>
      </c>
      <c r="E13" s="7">
        <f t="shared" si="0"/>
        <v>0.62703583061889245</v>
      </c>
    </row>
    <row r="14" spans="1:5" ht="15.75" x14ac:dyDescent="0.25">
      <c r="A14" s="1">
        <v>128</v>
      </c>
      <c r="B14" s="2" t="s">
        <v>12</v>
      </c>
      <c r="C14" s="3">
        <v>1053</v>
      </c>
      <c r="D14" s="3">
        <v>679</v>
      </c>
      <c r="E14" s="7">
        <f t="shared" si="0"/>
        <v>0.64482431149097819</v>
      </c>
    </row>
    <row r="15" spans="1:5" ht="15.75" x14ac:dyDescent="0.25">
      <c r="A15" s="1">
        <v>129</v>
      </c>
      <c r="B15" s="2" t="s">
        <v>13</v>
      </c>
      <c r="C15" s="3">
        <v>705</v>
      </c>
      <c r="D15" s="3">
        <v>501</v>
      </c>
      <c r="E15" s="7">
        <f t="shared" si="0"/>
        <v>0.71063829787234045</v>
      </c>
    </row>
    <row r="16" spans="1:5" ht="15.75" x14ac:dyDescent="0.25">
      <c r="A16" s="1">
        <v>130</v>
      </c>
      <c r="B16" s="2" t="s">
        <v>14</v>
      </c>
      <c r="C16" s="3">
        <v>856</v>
      </c>
      <c r="D16" s="3">
        <v>466</v>
      </c>
      <c r="E16" s="7">
        <f t="shared" si="0"/>
        <v>0.54439252336448596</v>
      </c>
    </row>
    <row r="17" spans="1:5" ht="15.75" x14ac:dyDescent="0.25">
      <c r="A17" s="1">
        <v>131</v>
      </c>
      <c r="B17" s="2" t="s">
        <v>15</v>
      </c>
      <c r="C17" s="3">
        <v>97</v>
      </c>
      <c r="D17" s="3">
        <v>57</v>
      </c>
      <c r="E17" s="7">
        <f t="shared" si="0"/>
        <v>0.58762886597938147</v>
      </c>
    </row>
    <row r="18" spans="1:5" ht="15.75" x14ac:dyDescent="0.25">
      <c r="A18" s="1">
        <v>152</v>
      </c>
      <c r="B18" s="2" t="s">
        <v>16</v>
      </c>
      <c r="C18" s="3">
        <v>832</v>
      </c>
      <c r="D18" s="3">
        <v>638</v>
      </c>
      <c r="E18" s="7">
        <f t="shared" si="0"/>
        <v>0.76682692307692313</v>
      </c>
    </row>
    <row r="19" spans="1:5" ht="15.75" x14ac:dyDescent="0.25">
      <c r="A19" s="1">
        <v>153</v>
      </c>
      <c r="B19" s="2" t="s">
        <v>17</v>
      </c>
      <c r="C19" s="3">
        <v>1037</v>
      </c>
      <c r="D19" s="3">
        <v>764</v>
      </c>
      <c r="E19" s="7">
        <f t="shared" si="0"/>
        <v>0.73674059787849566</v>
      </c>
    </row>
    <row r="20" spans="1:5" ht="15.75" x14ac:dyDescent="0.25">
      <c r="A20" s="1">
        <v>154</v>
      </c>
      <c r="B20" s="2" t="s">
        <v>18</v>
      </c>
      <c r="C20" s="3">
        <v>990</v>
      </c>
      <c r="D20" s="3">
        <v>734</v>
      </c>
      <c r="E20" s="7">
        <f t="shared" si="0"/>
        <v>0.74141414141414141</v>
      </c>
    </row>
    <row r="21" spans="1:5" ht="15.75" x14ac:dyDescent="0.25">
      <c r="A21" s="1">
        <v>155</v>
      </c>
      <c r="B21" s="2" t="s">
        <v>19</v>
      </c>
      <c r="C21" s="3">
        <v>1565</v>
      </c>
      <c r="D21" s="3">
        <v>1177</v>
      </c>
      <c r="E21" s="7">
        <f t="shared" si="0"/>
        <v>0.75207667731629391</v>
      </c>
    </row>
    <row r="22" spans="1:5" ht="15.75" x14ac:dyDescent="0.25">
      <c r="A22" s="1">
        <v>156</v>
      </c>
      <c r="B22" s="2" t="s">
        <v>20</v>
      </c>
      <c r="C22" s="3">
        <v>365</v>
      </c>
      <c r="D22" s="3">
        <v>282</v>
      </c>
      <c r="E22" s="7">
        <f t="shared" si="0"/>
        <v>0.77260273972602744</v>
      </c>
    </row>
    <row r="23" spans="1:5" ht="15.75" x14ac:dyDescent="0.25">
      <c r="A23" s="1">
        <v>157</v>
      </c>
      <c r="B23" s="2" t="s">
        <v>21</v>
      </c>
      <c r="C23" s="3">
        <v>1171</v>
      </c>
      <c r="D23" s="3">
        <v>897</v>
      </c>
      <c r="E23" s="7">
        <f t="shared" si="0"/>
        <v>0.76601195559350987</v>
      </c>
    </row>
    <row r="24" spans="1:5" ht="15.75" x14ac:dyDescent="0.25">
      <c r="A24" s="1">
        <v>158</v>
      </c>
      <c r="B24" s="2" t="s">
        <v>22</v>
      </c>
      <c r="C24" s="3">
        <v>1493</v>
      </c>
      <c r="D24" s="3">
        <v>1060</v>
      </c>
      <c r="E24" s="7">
        <f t="shared" si="0"/>
        <v>0.70997990622906904</v>
      </c>
    </row>
    <row r="25" spans="1:5" ht="15.75" x14ac:dyDescent="0.25">
      <c r="A25" s="1">
        <v>159</v>
      </c>
      <c r="B25" s="2" t="s">
        <v>23</v>
      </c>
      <c r="C25" s="3">
        <v>1465</v>
      </c>
      <c r="D25" s="3">
        <v>1163</v>
      </c>
      <c r="E25" s="7">
        <f t="shared" si="0"/>
        <v>0.79385665529010241</v>
      </c>
    </row>
    <row r="26" spans="1:5" ht="15.75" x14ac:dyDescent="0.25">
      <c r="A26" s="1">
        <v>160</v>
      </c>
      <c r="B26" s="2" t="s">
        <v>24</v>
      </c>
      <c r="C26" s="3">
        <v>441</v>
      </c>
      <c r="D26" s="3">
        <v>351</v>
      </c>
      <c r="E26" s="7">
        <f t="shared" si="0"/>
        <v>0.79591836734693877</v>
      </c>
    </row>
    <row r="27" spans="1:5" ht="15.75" x14ac:dyDescent="0.25">
      <c r="A27" s="1">
        <v>161</v>
      </c>
      <c r="B27" s="2" t="s">
        <v>25</v>
      </c>
      <c r="C27" s="3">
        <v>788</v>
      </c>
      <c r="D27" s="3">
        <v>571</v>
      </c>
      <c r="E27" s="7">
        <f t="shared" si="0"/>
        <v>0.72461928934010156</v>
      </c>
    </row>
    <row r="28" spans="1:5" ht="15.75" x14ac:dyDescent="0.25">
      <c r="A28" s="1">
        <v>162</v>
      </c>
      <c r="B28" s="2" t="s">
        <v>26</v>
      </c>
      <c r="C28" s="3">
        <v>1410</v>
      </c>
      <c r="D28" s="3">
        <v>1095</v>
      </c>
      <c r="E28" s="7">
        <f t="shared" si="0"/>
        <v>0.77659574468085102</v>
      </c>
    </row>
    <row r="29" spans="1:5" ht="15.75" x14ac:dyDescent="0.25">
      <c r="A29" s="1">
        <v>205</v>
      </c>
      <c r="B29" s="2" t="s">
        <v>27</v>
      </c>
      <c r="C29" s="3">
        <v>637</v>
      </c>
      <c r="D29" s="3">
        <v>465</v>
      </c>
      <c r="E29" s="7">
        <f t="shared" si="0"/>
        <v>0.72998430141287285</v>
      </c>
    </row>
    <row r="30" spans="1:5" ht="15.75" x14ac:dyDescent="0.25">
      <c r="A30" s="1">
        <v>206</v>
      </c>
      <c r="B30" s="2" t="s">
        <v>28</v>
      </c>
      <c r="C30" s="3">
        <v>570</v>
      </c>
      <c r="D30" s="3">
        <v>376</v>
      </c>
      <c r="E30" s="7">
        <f t="shared" si="0"/>
        <v>0.6596491228070176</v>
      </c>
    </row>
    <row r="31" spans="1:5" ht="15.75" x14ac:dyDescent="0.25">
      <c r="A31" s="1">
        <v>207</v>
      </c>
      <c r="B31" s="2" t="s">
        <v>29</v>
      </c>
      <c r="C31" s="3">
        <v>1966</v>
      </c>
      <c r="D31" s="3">
        <v>1301</v>
      </c>
      <c r="E31" s="7">
        <f t="shared" si="0"/>
        <v>0.66174974567650047</v>
      </c>
    </row>
    <row r="32" spans="1:5" ht="15.75" x14ac:dyDescent="0.25">
      <c r="A32" s="1">
        <v>208</v>
      </c>
      <c r="B32" s="2" t="s">
        <v>30</v>
      </c>
      <c r="C32" s="3">
        <v>233</v>
      </c>
      <c r="D32" s="3">
        <v>187</v>
      </c>
      <c r="E32" s="7">
        <f t="shared" si="0"/>
        <v>0.80257510729613735</v>
      </c>
    </row>
    <row r="33" spans="1:5" ht="15.75" x14ac:dyDescent="0.25">
      <c r="A33" s="1">
        <v>209</v>
      </c>
      <c r="B33" s="2" t="s">
        <v>31</v>
      </c>
      <c r="C33" s="3">
        <v>1831</v>
      </c>
      <c r="D33" s="3">
        <v>1144</v>
      </c>
      <c r="E33" s="7">
        <f t="shared" si="0"/>
        <v>0.62479519388312399</v>
      </c>
    </row>
    <row r="34" spans="1:5" ht="15.75" x14ac:dyDescent="0.25">
      <c r="A34" s="1">
        <v>210</v>
      </c>
      <c r="B34" s="2" t="s">
        <v>32</v>
      </c>
      <c r="C34" s="3">
        <v>949</v>
      </c>
      <c r="D34" s="3">
        <v>618</v>
      </c>
      <c r="E34" s="7">
        <f t="shared" si="0"/>
        <v>0.65121180189673344</v>
      </c>
    </row>
    <row r="35" spans="1:5" ht="15.75" x14ac:dyDescent="0.25">
      <c r="A35" s="1">
        <v>211</v>
      </c>
      <c r="B35" s="2" t="s">
        <v>33</v>
      </c>
      <c r="C35" s="3">
        <v>1447</v>
      </c>
      <c r="D35" s="3">
        <v>889</v>
      </c>
      <c r="E35" s="7">
        <f t="shared" si="0"/>
        <v>0.61437456807187285</v>
      </c>
    </row>
    <row r="36" spans="1:5" ht="15.75" x14ac:dyDescent="0.25">
      <c r="A36" s="1">
        <v>212</v>
      </c>
      <c r="B36" s="2" t="s">
        <v>34</v>
      </c>
      <c r="C36" s="3">
        <v>109</v>
      </c>
      <c r="D36" s="3">
        <v>75</v>
      </c>
      <c r="E36" s="7">
        <f t="shared" si="0"/>
        <v>0.68807339449541283</v>
      </c>
    </row>
    <row r="37" spans="1:5" ht="15.75" x14ac:dyDescent="0.25">
      <c r="A37" s="1">
        <v>213</v>
      </c>
      <c r="B37" s="2" t="s">
        <v>35</v>
      </c>
      <c r="C37" s="3">
        <v>1875</v>
      </c>
      <c r="D37" s="3">
        <v>1275</v>
      </c>
      <c r="E37" s="7">
        <f t="shared" ref="E37:E67" si="1">D37/C37</f>
        <v>0.68</v>
      </c>
    </row>
    <row r="38" spans="1:5" ht="15.75" x14ac:dyDescent="0.25">
      <c r="A38" s="1">
        <v>214</v>
      </c>
      <c r="B38" s="2" t="s">
        <v>36</v>
      </c>
      <c r="C38" s="3">
        <v>877</v>
      </c>
      <c r="D38" s="3">
        <v>566</v>
      </c>
      <c r="E38" s="7">
        <f t="shared" si="1"/>
        <v>0.64538198403648805</v>
      </c>
    </row>
    <row r="39" spans="1:5" ht="15.75" x14ac:dyDescent="0.25">
      <c r="A39" s="1">
        <v>215</v>
      </c>
      <c r="B39" s="2" t="s">
        <v>37</v>
      </c>
      <c r="C39" s="3">
        <v>487</v>
      </c>
      <c r="D39" s="3">
        <v>293</v>
      </c>
      <c r="E39" s="7">
        <f t="shared" si="1"/>
        <v>0.60164271047227924</v>
      </c>
    </row>
    <row r="40" spans="1:5" ht="15.75" x14ac:dyDescent="0.25">
      <c r="A40" s="1">
        <v>216</v>
      </c>
      <c r="B40" s="2" t="s">
        <v>38</v>
      </c>
      <c r="C40" s="3">
        <v>1624</v>
      </c>
      <c r="D40" s="3">
        <v>1127</v>
      </c>
      <c r="E40" s="7">
        <f t="shared" si="1"/>
        <v>0.69396551724137934</v>
      </c>
    </row>
    <row r="41" spans="1:5" ht="15.75" x14ac:dyDescent="0.25">
      <c r="A41" s="1">
        <v>217</v>
      </c>
      <c r="B41" s="2" t="s">
        <v>39</v>
      </c>
      <c r="C41" s="3">
        <v>412</v>
      </c>
      <c r="D41" s="3">
        <v>262</v>
      </c>
      <c r="E41" s="7">
        <f t="shared" si="1"/>
        <v>0.63592233009708743</v>
      </c>
    </row>
    <row r="42" spans="1:5" ht="15.75" x14ac:dyDescent="0.25">
      <c r="A42" s="1">
        <v>218</v>
      </c>
      <c r="B42" s="2" t="s">
        <v>40</v>
      </c>
      <c r="C42" s="3">
        <v>725</v>
      </c>
      <c r="D42" s="3">
        <v>478</v>
      </c>
      <c r="E42" s="7">
        <f t="shared" si="1"/>
        <v>0.65931034482758621</v>
      </c>
    </row>
    <row r="43" spans="1:5" ht="15.75" x14ac:dyDescent="0.25">
      <c r="A43" s="1">
        <v>295</v>
      </c>
      <c r="B43" s="2" t="s">
        <v>41</v>
      </c>
      <c r="C43" s="3">
        <v>2091</v>
      </c>
      <c r="D43" s="3">
        <v>1297</v>
      </c>
      <c r="E43" s="7">
        <f t="shared" si="1"/>
        <v>0.62027737924438064</v>
      </c>
    </row>
    <row r="44" spans="1:5" ht="15.75" x14ac:dyDescent="0.25">
      <c r="A44" s="1">
        <v>296</v>
      </c>
      <c r="B44" s="2" t="s">
        <v>42</v>
      </c>
      <c r="C44" s="3">
        <v>621</v>
      </c>
      <c r="D44" s="3">
        <v>279</v>
      </c>
      <c r="E44" s="7">
        <f t="shared" si="1"/>
        <v>0.44927536231884058</v>
      </c>
    </row>
    <row r="45" spans="1:5" ht="15.75" x14ac:dyDescent="0.25">
      <c r="A45" s="1">
        <v>297</v>
      </c>
      <c r="B45" s="2" t="s">
        <v>43</v>
      </c>
      <c r="C45" s="3">
        <v>1689</v>
      </c>
      <c r="D45" s="3">
        <v>1125</v>
      </c>
      <c r="E45" s="7">
        <f t="shared" si="1"/>
        <v>0.6660746003552398</v>
      </c>
    </row>
    <row r="46" spans="1:5" ht="15.75" x14ac:dyDescent="0.25">
      <c r="A46" s="1">
        <v>298</v>
      </c>
      <c r="B46" s="2" t="s">
        <v>44</v>
      </c>
      <c r="C46" s="3">
        <v>1167</v>
      </c>
      <c r="D46" s="3">
        <v>859</v>
      </c>
      <c r="E46" s="7">
        <f t="shared" si="1"/>
        <v>0.73607540702656382</v>
      </c>
    </row>
    <row r="47" spans="1:5" ht="15.75" x14ac:dyDescent="0.25">
      <c r="A47" s="1">
        <v>299</v>
      </c>
      <c r="B47" s="2" t="s">
        <v>45</v>
      </c>
      <c r="C47" s="3">
        <v>1806</v>
      </c>
      <c r="D47" s="3">
        <v>1307</v>
      </c>
      <c r="E47" s="7">
        <f t="shared" si="1"/>
        <v>0.72369878183831671</v>
      </c>
    </row>
    <row r="48" spans="1:5" ht="15.75" x14ac:dyDescent="0.25">
      <c r="A48" s="1">
        <v>300</v>
      </c>
      <c r="B48" s="2" t="s">
        <v>46</v>
      </c>
      <c r="C48" s="3">
        <v>1842</v>
      </c>
      <c r="D48" s="3">
        <v>1244</v>
      </c>
      <c r="E48" s="7">
        <f t="shared" si="1"/>
        <v>0.67535287730727467</v>
      </c>
    </row>
    <row r="49" spans="1:5" ht="15.75" x14ac:dyDescent="0.25">
      <c r="A49" s="1">
        <v>301</v>
      </c>
      <c r="B49" s="2" t="s">
        <v>47</v>
      </c>
      <c r="C49" s="3">
        <v>409</v>
      </c>
      <c r="D49" s="3">
        <v>254</v>
      </c>
      <c r="E49" s="7">
        <f t="shared" si="1"/>
        <v>0.62102689486552565</v>
      </c>
    </row>
    <row r="50" spans="1:5" ht="15.75" x14ac:dyDescent="0.25">
      <c r="A50" s="1">
        <v>302</v>
      </c>
      <c r="B50" s="2" t="s">
        <v>48</v>
      </c>
      <c r="C50" s="3">
        <v>1069</v>
      </c>
      <c r="D50" s="3">
        <v>722</v>
      </c>
      <c r="E50" s="7">
        <f t="shared" si="1"/>
        <v>0.67539756782039284</v>
      </c>
    </row>
    <row r="51" spans="1:5" ht="15.75" x14ac:dyDescent="0.25">
      <c r="A51" s="1">
        <v>303</v>
      </c>
      <c r="B51" s="2" t="s">
        <v>49</v>
      </c>
      <c r="C51" s="3">
        <v>947</v>
      </c>
      <c r="D51" s="3">
        <v>442</v>
      </c>
      <c r="E51" s="7">
        <f t="shared" si="1"/>
        <v>0.46673706441393875</v>
      </c>
    </row>
    <row r="52" spans="1:5" ht="15.75" x14ac:dyDescent="0.25">
      <c r="A52" s="1">
        <v>304</v>
      </c>
      <c r="B52" s="2" t="s">
        <v>50</v>
      </c>
      <c r="C52" s="3">
        <v>578</v>
      </c>
      <c r="D52" s="3">
        <v>378</v>
      </c>
      <c r="E52" s="7">
        <f t="shared" si="1"/>
        <v>0.65397923875432529</v>
      </c>
    </row>
    <row r="53" spans="1:5" ht="15.75" x14ac:dyDescent="0.25">
      <c r="A53" s="1">
        <v>305</v>
      </c>
      <c r="B53" s="2" t="s">
        <v>51</v>
      </c>
      <c r="C53" s="3">
        <v>891</v>
      </c>
      <c r="D53" s="3">
        <v>615</v>
      </c>
      <c r="E53" s="7">
        <f t="shared" si="1"/>
        <v>0.6902356902356902</v>
      </c>
    </row>
    <row r="54" spans="1:5" ht="15.75" x14ac:dyDescent="0.25">
      <c r="A54" s="1">
        <v>332</v>
      </c>
      <c r="B54" s="2" t="s">
        <v>52</v>
      </c>
      <c r="C54" s="3">
        <v>1140</v>
      </c>
      <c r="D54" s="3">
        <v>888</v>
      </c>
      <c r="E54" s="7">
        <f t="shared" si="1"/>
        <v>0.77894736842105261</v>
      </c>
    </row>
    <row r="55" spans="1:5" ht="15.75" x14ac:dyDescent="0.25">
      <c r="A55" s="1">
        <v>333</v>
      </c>
      <c r="B55" s="2" t="s">
        <v>53</v>
      </c>
      <c r="C55" s="3">
        <v>2009</v>
      </c>
      <c r="D55" s="3">
        <v>1450</v>
      </c>
      <c r="E55" s="7">
        <f t="shared" si="1"/>
        <v>0.72175211548033846</v>
      </c>
    </row>
    <row r="56" spans="1:5" ht="15.75" x14ac:dyDescent="0.25">
      <c r="A56" s="1">
        <v>334</v>
      </c>
      <c r="B56" s="2" t="s">
        <v>54</v>
      </c>
      <c r="C56" s="3">
        <v>1378</v>
      </c>
      <c r="D56" s="3">
        <v>884</v>
      </c>
      <c r="E56" s="7">
        <f t="shared" si="1"/>
        <v>0.64150943396226412</v>
      </c>
    </row>
    <row r="57" spans="1:5" ht="15.75" x14ac:dyDescent="0.25">
      <c r="A57" s="1">
        <v>335</v>
      </c>
      <c r="B57" s="2" t="s">
        <v>55</v>
      </c>
      <c r="C57" s="3">
        <v>536</v>
      </c>
      <c r="D57" s="3">
        <v>404</v>
      </c>
      <c r="E57" s="7">
        <f t="shared" si="1"/>
        <v>0.75373134328358204</v>
      </c>
    </row>
    <row r="58" spans="1:5" ht="15.75" x14ac:dyDescent="0.25">
      <c r="A58" s="1">
        <v>336</v>
      </c>
      <c r="B58" s="2" t="s">
        <v>56</v>
      </c>
      <c r="C58" s="3">
        <v>130</v>
      </c>
      <c r="D58" s="3">
        <v>109</v>
      </c>
      <c r="E58" s="7">
        <f t="shared" si="1"/>
        <v>0.83846153846153848</v>
      </c>
    </row>
    <row r="59" spans="1:5" ht="15.75" x14ac:dyDescent="0.25">
      <c r="A59" s="1">
        <v>337</v>
      </c>
      <c r="B59" s="2" t="s">
        <v>57</v>
      </c>
      <c r="C59" s="3">
        <v>1023</v>
      </c>
      <c r="D59" s="3">
        <v>777</v>
      </c>
      <c r="E59" s="7">
        <f t="shared" si="1"/>
        <v>0.7595307917888563</v>
      </c>
    </row>
    <row r="60" spans="1:5" ht="15.75" x14ac:dyDescent="0.25">
      <c r="A60" s="1">
        <v>338</v>
      </c>
      <c r="B60" s="2" t="s">
        <v>58</v>
      </c>
      <c r="C60" s="3">
        <v>1150</v>
      </c>
      <c r="D60" s="3">
        <v>903</v>
      </c>
      <c r="E60" s="7">
        <f t="shared" si="1"/>
        <v>0.78521739130434787</v>
      </c>
    </row>
    <row r="61" spans="1:5" ht="15.75" x14ac:dyDescent="0.25">
      <c r="A61" s="1">
        <v>339</v>
      </c>
      <c r="B61" s="2" t="s">
        <v>59</v>
      </c>
      <c r="C61" s="3">
        <v>1144</v>
      </c>
      <c r="D61" s="3">
        <v>771</v>
      </c>
      <c r="E61" s="7">
        <f t="shared" si="1"/>
        <v>0.67395104895104896</v>
      </c>
    </row>
    <row r="62" spans="1:5" ht="15.75" x14ac:dyDescent="0.25">
      <c r="A62" s="1">
        <v>340</v>
      </c>
      <c r="B62" s="2" t="s">
        <v>60</v>
      </c>
      <c r="C62" s="3">
        <v>1785</v>
      </c>
      <c r="D62" s="3">
        <v>1349</v>
      </c>
      <c r="E62" s="7">
        <f t="shared" si="1"/>
        <v>0.75574229691876749</v>
      </c>
    </row>
    <row r="63" spans="1:5" ht="15.75" x14ac:dyDescent="0.25">
      <c r="A63" s="1">
        <v>341</v>
      </c>
      <c r="B63" s="2" t="s">
        <v>61</v>
      </c>
      <c r="C63" s="3">
        <v>696</v>
      </c>
      <c r="D63" s="3">
        <v>431</v>
      </c>
      <c r="E63" s="7">
        <f t="shared" si="1"/>
        <v>0.61925287356321834</v>
      </c>
    </row>
    <row r="64" spans="1:5" ht="15.75" x14ac:dyDescent="0.25">
      <c r="A64" s="1">
        <v>342</v>
      </c>
      <c r="B64" s="2" t="s">
        <v>62</v>
      </c>
      <c r="C64" s="3">
        <v>1114</v>
      </c>
      <c r="D64" s="3">
        <v>853</v>
      </c>
      <c r="E64" s="7">
        <f t="shared" si="1"/>
        <v>0.7657091561938959</v>
      </c>
    </row>
    <row r="65" spans="1:5" ht="15.75" x14ac:dyDescent="0.25">
      <c r="A65" s="1">
        <v>343</v>
      </c>
      <c r="B65" s="2" t="s">
        <v>63</v>
      </c>
      <c r="C65" s="3">
        <v>910</v>
      </c>
      <c r="D65" s="3">
        <v>742</v>
      </c>
      <c r="E65" s="7">
        <f t="shared" si="1"/>
        <v>0.81538461538461537</v>
      </c>
    </row>
    <row r="66" spans="1:5" ht="16.5" thickBot="1" x14ac:dyDescent="0.3">
      <c r="A66" s="26" t="s">
        <v>393</v>
      </c>
      <c r="B66" s="27"/>
      <c r="C66" s="3">
        <v>16519</v>
      </c>
      <c r="D66" s="3">
        <v>13776</v>
      </c>
      <c r="E66" s="7">
        <f t="shared" si="1"/>
        <v>0.83394878624614077</v>
      </c>
    </row>
    <row r="67" spans="1:5" ht="17.25" thickTop="1" thickBot="1" x14ac:dyDescent="0.3">
      <c r="A67" s="22" t="s">
        <v>64</v>
      </c>
      <c r="B67" s="23"/>
      <c r="C67" s="5">
        <f>SUM(C5:C66)</f>
        <v>80957</v>
      </c>
      <c r="D67" s="5">
        <f>SUM(D5:D66)</f>
        <v>58420</v>
      </c>
      <c r="E67" s="6">
        <f t="shared" si="1"/>
        <v>0.72161764887532887</v>
      </c>
    </row>
    <row r="68" spans="1:5" ht="15.75" thickTop="1" x14ac:dyDescent="0.25"/>
  </sheetData>
  <mergeCells count="9">
    <mergeCell ref="C3:C4"/>
    <mergeCell ref="E3:E4"/>
    <mergeCell ref="A1:E1"/>
    <mergeCell ref="A2:E2"/>
    <mergeCell ref="A67:B67"/>
    <mergeCell ref="A3:A4"/>
    <mergeCell ref="B3:B4"/>
    <mergeCell ref="D3:D4"/>
    <mergeCell ref="A66:B6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opLeftCell="A31" workbookViewId="0">
      <selection activeCell="J63" sqref="J63"/>
    </sheetView>
  </sheetViews>
  <sheetFormatPr defaultRowHeight="15" x14ac:dyDescent="0.25"/>
  <cols>
    <col min="2" max="2" width="16.28515625" customWidth="1"/>
    <col min="3" max="3" width="13.140625" customWidth="1"/>
    <col min="4" max="4" width="11.42578125" customWidth="1"/>
    <col min="5" max="5" width="15.5703125" customWidth="1"/>
  </cols>
  <sheetData>
    <row r="1" spans="1:5" ht="33.75" x14ac:dyDescent="0.5">
      <c r="A1" s="19" t="s">
        <v>386</v>
      </c>
      <c r="B1" s="19"/>
      <c r="C1" s="19"/>
      <c r="D1" s="19"/>
      <c r="E1" s="19"/>
    </row>
    <row r="2" spans="1:5" ht="15.75" x14ac:dyDescent="0.25">
      <c r="A2" s="20" t="s">
        <v>0</v>
      </c>
      <c r="B2" s="21"/>
      <c r="C2" s="21"/>
      <c r="D2" s="21"/>
      <c r="E2" s="21"/>
    </row>
    <row r="3" spans="1:5" ht="15" customHeight="1" x14ac:dyDescent="0.25">
      <c r="A3" s="17" t="s">
        <v>1</v>
      </c>
      <c r="B3" s="17" t="s">
        <v>2</v>
      </c>
      <c r="C3" s="17" t="s">
        <v>397</v>
      </c>
      <c r="D3" s="17" t="s">
        <v>394</v>
      </c>
      <c r="E3" s="28" t="s">
        <v>399</v>
      </c>
    </row>
    <row r="4" spans="1:5" ht="29.25" customHeight="1" x14ac:dyDescent="0.25">
      <c r="A4" s="24"/>
      <c r="B4" s="24"/>
      <c r="C4" s="25"/>
      <c r="D4" s="25"/>
      <c r="E4" s="18"/>
    </row>
    <row r="5" spans="1:5" ht="15.75" x14ac:dyDescent="0.25">
      <c r="A5" s="1">
        <v>45</v>
      </c>
      <c r="B5" s="2" t="s">
        <v>66</v>
      </c>
      <c r="C5" s="3">
        <v>266</v>
      </c>
      <c r="D5" s="3">
        <v>125</v>
      </c>
      <c r="E5" s="7">
        <f t="shared" ref="E5:E28" si="0">D5/C5</f>
        <v>0.46992481203007519</v>
      </c>
    </row>
    <row r="6" spans="1:5" ht="15.75" x14ac:dyDescent="0.25">
      <c r="A6" s="1">
        <v>46</v>
      </c>
      <c r="B6" s="2" t="s">
        <v>67</v>
      </c>
      <c r="C6" s="3">
        <v>448</v>
      </c>
      <c r="D6" s="3">
        <v>230</v>
      </c>
      <c r="E6" s="7">
        <f t="shared" si="0"/>
        <v>0.5133928571428571</v>
      </c>
    </row>
    <row r="7" spans="1:5" ht="15.75" x14ac:dyDescent="0.25">
      <c r="A7" s="1">
        <v>47</v>
      </c>
      <c r="B7" s="2" t="s">
        <v>68</v>
      </c>
      <c r="C7" s="3">
        <v>1981</v>
      </c>
      <c r="D7" s="3">
        <v>1127</v>
      </c>
      <c r="E7" s="7">
        <f t="shared" si="0"/>
        <v>0.56890459363957602</v>
      </c>
    </row>
    <row r="8" spans="1:5" ht="15.75" x14ac:dyDescent="0.25">
      <c r="A8" s="1">
        <v>48</v>
      </c>
      <c r="B8" s="2" t="s">
        <v>69</v>
      </c>
      <c r="C8" s="3">
        <v>2086</v>
      </c>
      <c r="D8" s="3">
        <v>1053</v>
      </c>
      <c r="E8" s="7">
        <f t="shared" si="0"/>
        <v>0.5047938638542665</v>
      </c>
    </row>
    <row r="9" spans="1:5" ht="15.75" x14ac:dyDescent="0.25">
      <c r="A9" s="1">
        <v>49</v>
      </c>
      <c r="B9" s="2" t="s">
        <v>70</v>
      </c>
      <c r="C9" s="3">
        <v>968</v>
      </c>
      <c r="D9" s="3">
        <v>544</v>
      </c>
      <c r="E9" s="7">
        <f t="shared" si="0"/>
        <v>0.56198347107438018</v>
      </c>
    </row>
    <row r="10" spans="1:5" ht="15.75" x14ac:dyDescent="0.25">
      <c r="A10" s="1">
        <v>50</v>
      </c>
      <c r="B10" s="2" t="s">
        <v>71</v>
      </c>
      <c r="C10" s="3">
        <v>1601</v>
      </c>
      <c r="D10" s="3">
        <v>771</v>
      </c>
      <c r="E10" s="7">
        <f t="shared" si="0"/>
        <v>0.48157401623985008</v>
      </c>
    </row>
    <row r="11" spans="1:5" ht="15.75" x14ac:dyDescent="0.25">
      <c r="A11" s="1">
        <v>51</v>
      </c>
      <c r="B11" s="2" t="s">
        <v>72</v>
      </c>
      <c r="C11" s="3">
        <v>1346</v>
      </c>
      <c r="D11" s="3">
        <v>578</v>
      </c>
      <c r="E11" s="7">
        <f t="shared" si="0"/>
        <v>0.42942050520059433</v>
      </c>
    </row>
    <row r="12" spans="1:5" ht="15.75" x14ac:dyDescent="0.25">
      <c r="A12" s="1">
        <v>52</v>
      </c>
      <c r="B12" s="2" t="s">
        <v>73</v>
      </c>
      <c r="C12" s="3">
        <v>1032</v>
      </c>
      <c r="D12" s="3">
        <v>511</v>
      </c>
      <c r="E12" s="7">
        <f t="shared" si="0"/>
        <v>0.49515503875968991</v>
      </c>
    </row>
    <row r="13" spans="1:5" ht="15.75" x14ac:dyDescent="0.25">
      <c r="A13" s="1">
        <v>53</v>
      </c>
      <c r="B13" s="2" t="s">
        <v>74</v>
      </c>
      <c r="C13" s="3">
        <v>1835</v>
      </c>
      <c r="D13" s="3">
        <v>986</v>
      </c>
      <c r="E13" s="7">
        <f t="shared" si="0"/>
        <v>0.53732970027247962</v>
      </c>
    </row>
    <row r="14" spans="1:5" ht="15.75" x14ac:dyDescent="0.25">
      <c r="A14" s="1">
        <v>54</v>
      </c>
      <c r="B14" s="2" t="s">
        <v>75</v>
      </c>
      <c r="C14" s="3">
        <v>1034</v>
      </c>
      <c r="D14" s="3">
        <v>447</v>
      </c>
      <c r="E14" s="7">
        <f t="shared" si="0"/>
        <v>0.4323017408123791</v>
      </c>
    </row>
    <row r="15" spans="1:5" ht="15.75" x14ac:dyDescent="0.25">
      <c r="A15" s="1">
        <v>66</v>
      </c>
      <c r="B15" s="2" t="s">
        <v>76</v>
      </c>
      <c r="C15" s="3">
        <v>699</v>
      </c>
      <c r="D15" s="3">
        <v>329</v>
      </c>
      <c r="E15" s="7">
        <f t="shared" si="0"/>
        <v>0.47067238912732473</v>
      </c>
    </row>
    <row r="16" spans="1:5" ht="15.75" x14ac:dyDescent="0.25">
      <c r="A16" s="1">
        <v>67</v>
      </c>
      <c r="B16" s="2" t="s">
        <v>77</v>
      </c>
      <c r="C16" s="3">
        <v>808</v>
      </c>
      <c r="D16" s="3">
        <v>373</v>
      </c>
      <c r="E16" s="7">
        <f t="shared" si="0"/>
        <v>0.46163366336633666</v>
      </c>
    </row>
    <row r="17" spans="1:6" ht="15.75" x14ac:dyDescent="0.25">
      <c r="A17" s="1">
        <v>68</v>
      </c>
      <c r="B17" s="2" t="s">
        <v>78</v>
      </c>
      <c r="C17" s="3">
        <v>938</v>
      </c>
      <c r="D17" s="3">
        <v>398</v>
      </c>
      <c r="E17" s="7">
        <f t="shared" si="0"/>
        <v>0.42430703624733473</v>
      </c>
    </row>
    <row r="18" spans="1:6" ht="15.75" x14ac:dyDescent="0.25">
      <c r="A18" s="1">
        <v>69</v>
      </c>
      <c r="B18" s="2" t="s">
        <v>79</v>
      </c>
      <c r="C18" s="3">
        <v>1506</v>
      </c>
      <c r="D18" s="3">
        <v>662</v>
      </c>
      <c r="E18" s="7">
        <f t="shared" si="0"/>
        <v>0.43957503320053121</v>
      </c>
    </row>
    <row r="19" spans="1:6" ht="15.75" x14ac:dyDescent="0.25">
      <c r="A19" s="1">
        <v>70</v>
      </c>
      <c r="B19" s="2" t="s">
        <v>80</v>
      </c>
      <c r="C19" s="3">
        <v>1591</v>
      </c>
      <c r="D19" s="3">
        <v>882</v>
      </c>
      <c r="E19" s="7">
        <f t="shared" si="0"/>
        <v>0.55436832181018225</v>
      </c>
    </row>
    <row r="20" spans="1:6" ht="15.75" x14ac:dyDescent="0.25">
      <c r="A20" s="1">
        <v>71</v>
      </c>
      <c r="B20" s="2" t="s">
        <v>81</v>
      </c>
      <c r="C20" s="3">
        <v>988</v>
      </c>
      <c r="D20" s="3">
        <v>442</v>
      </c>
      <c r="E20" s="7">
        <f t="shared" si="0"/>
        <v>0.44736842105263158</v>
      </c>
    </row>
    <row r="21" spans="1:6" ht="15.75" x14ac:dyDescent="0.25">
      <c r="A21" s="1">
        <v>72</v>
      </c>
      <c r="B21" s="2" t="s">
        <v>82</v>
      </c>
      <c r="C21" s="3">
        <v>1056</v>
      </c>
      <c r="D21" s="3">
        <v>677</v>
      </c>
      <c r="E21" s="7">
        <f t="shared" si="0"/>
        <v>0.64109848484848486</v>
      </c>
    </row>
    <row r="22" spans="1:6" ht="15.75" x14ac:dyDescent="0.25">
      <c r="A22" s="1">
        <v>73</v>
      </c>
      <c r="B22" s="2" t="s">
        <v>83</v>
      </c>
      <c r="C22" s="3">
        <v>809</v>
      </c>
      <c r="D22" s="3">
        <v>343</v>
      </c>
      <c r="E22" s="7">
        <f t="shared" si="0"/>
        <v>0.42398022249690975</v>
      </c>
    </row>
    <row r="23" spans="1:6" ht="15.75" x14ac:dyDescent="0.25">
      <c r="A23" s="1">
        <v>74</v>
      </c>
      <c r="B23" s="2" t="s">
        <v>84</v>
      </c>
      <c r="C23" s="3">
        <v>1558</v>
      </c>
      <c r="D23" s="3">
        <v>686</v>
      </c>
      <c r="E23" s="7">
        <f t="shared" si="0"/>
        <v>0.44030808729139925</v>
      </c>
    </row>
    <row r="24" spans="1:6" ht="15.75" x14ac:dyDescent="0.25">
      <c r="A24" s="1">
        <v>75</v>
      </c>
      <c r="B24" s="2" t="s">
        <v>85</v>
      </c>
      <c r="C24" s="3">
        <v>1094</v>
      </c>
      <c r="D24" s="3">
        <v>645</v>
      </c>
      <c r="E24" s="7">
        <f t="shared" si="0"/>
        <v>0.58957952468007313</v>
      </c>
    </row>
    <row r="25" spans="1:6" ht="15.75" x14ac:dyDescent="0.25">
      <c r="A25" s="1">
        <v>76</v>
      </c>
      <c r="B25" s="2" t="s">
        <v>86</v>
      </c>
      <c r="C25" s="3">
        <v>940</v>
      </c>
      <c r="D25" s="3">
        <v>509</v>
      </c>
      <c r="E25" s="7">
        <f t="shared" si="0"/>
        <v>0.54148936170212769</v>
      </c>
    </row>
    <row r="26" spans="1:6" ht="15.75" x14ac:dyDescent="0.25">
      <c r="A26" s="1">
        <v>77</v>
      </c>
      <c r="B26" s="2" t="s">
        <v>87</v>
      </c>
      <c r="C26" s="3">
        <v>514</v>
      </c>
      <c r="D26" s="3">
        <v>281</v>
      </c>
      <c r="E26" s="7">
        <f t="shared" si="0"/>
        <v>0.546692607003891</v>
      </c>
    </row>
    <row r="27" spans="1:6" ht="15.75" x14ac:dyDescent="0.25">
      <c r="A27" s="1">
        <v>170</v>
      </c>
      <c r="B27" s="2" t="s">
        <v>88</v>
      </c>
      <c r="C27" s="3">
        <v>971</v>
      </c>
      <c r="D27" s="3">
        <v>712</v>
      </c>
      <c r="E27" s="7">
        <f t="shared" si="0"/>
        <v>0.73326467559217301</v>
      </c>
    </row>
    <row r="28" spans="1:6" ht="15.75" x14ac:dyDescent="0.25">
      <c r="A28" s="1">
        <v>171</v>
      </c>
      <c r="B28" s="2" t="s">
        <v>89</v>
      </c>
      <c r="C28" s="3">
        <v>2458</v>
      </c>
      <c r="D28" s="3">
        <v>1420</v>
      </c>
      <c r="E28" s="9">
        <f t="shared" si="0"/>
        <v>0.57770545158665587</v>
      </c>
    </row>
    <row r="29" spans="1:6" ht="15.75" x14ac:dyDescent="0.25">
      <c r="A29" s="1" t="s">
        <v>90</v>
      </c>
      <c r="B29" s="2" t="s">
        <v>91</v>
      </c>
      <c r="C29" s="29">
        <v>3304</v>
      </c>
      <c r="D29" s="13">
        <v>972</v>
      </c>
      <c r="E29" s="31">
        <f>2156/C29</f>
        <v>0.65254237288135597</v>
      </c>
      <c r="F29" s="8">
        <f>D29+D30</f>
        <v>2156</v>
      </c>
    </row>
    <row r="30" spans="1:6" ht="15.75" x14ac:dyDescent="0.25">
      <c r="A30" s="1" t="s">
        <v>92</v>
      </c>
      <c r="B30" s="2" t="s">
        <v>91</v>
      </c>
      <c r="C30" s="30"/>
      <c r="D30" s="13">
        <v>1184</v>
      </c>
      <c r="E30" s="32"/>
    </row>
    <row r="31" spans="1:6" ht="15.75" x14ac:dyDescent="0.25">
      <c r="A31" s="1">
        <v>183</v>
      </c>
      <c r="B31" s="2" t="s">
        <v>93</v>
      </c>
      <c r="C31" s="3">
        <v>2018</v>
      </c>
      <c r="D31" s="13">
        <v>1458</v>
      </c>
      <c r="E31" s="14">
        <f t="shared" ref="E31:E65" si="1">D31/C31</f>
        <v>0.72249752229930619</v>
      </c>
    </row>
    <row r="32" spans="1:6" ht="15.75" x14ac:dyDescent="0.25">
      <c r="A32" s="1">
        <v>184</v>
      </c>
      <c r="B32" s="2" t="s">
        <v>94</v>
      </c>
      <c r="C32" s="3">
        <v>2403</v>
      </c>
      <c r="D32" s="3">
        <v>1698</v>
      </c>
      <c r="E32" s="10">
        <f t="shared" si="1"/>
        <v>0.70661672908863915</v>
      </c>
    </row>
    <row r="33" spans="1:5" ht="15.75" x14ac:dyDescent="0.25">
      <c r="A33" s="1">
        <v>185</v>
      </c>
      <c r="B33" s="2" t="s">
        <v>95</v>
      </c>
      <c r="C33" s="3">
        <v>983</v>
      </c>
      <c r="D33" s="3">
        <v>515</v>
      </c>
      <c r="E33" s="7">
        <f t="shared" si="1"/>
        <v>0.52390640895218721</v>
      </c>
    </row>
    <row r="34" spans="1:5" ht="15.75" x14ac:dyDescent="0.25">
      <c r="A34" s="1">
        <v>186</v>
      </c>
      <c r="B34" s="2" t="s">
        <v>96</v>
      </c>
      <c r="C34" s="3">
        <v>1158</v>
      </c>
      <c r="D34" s="3">
        <v>483</v>
      </c>
      <c r="E34" s="7">
        <f t="shared" si="1"/>
        <v>0.41709844559585491</v>
      </c>
    </row>
    <row r="35" spans="1:5" ht="15.75" x14ac:dyDescent="0.25">
      <c r="A35" s="1">
        <v>187</v>
      </c>
      <c r="B35" s="2" t="s">
        <v>97</v>
      </c>
      <c r="C35" s="3">
        <v>1537</v>
      </c>
      <c r="D35" s="3">
        <v>866</v>
      </c>
      <c r="E35" s="7">
        <f t="shared" si="1"/>
        <v>0.56343526350032536</v>
      </c>
    </row>
    <row r="36" spans="1:5" ht="15.75" x14ac:dyDescent="0.25">
      <c r="A36" s="1">
        <v>188</v>
      </c>
      <c r="B36" s="2" t="s">
        <v>98</v>
      </c>
      <c r="C36" s="3">
        <v>1691</v>
      </c>
      <c r="D36" s="3">
        <v>941</v>
      </c>
      <c r="E36" s="7">
        <f t="shared" si="1"/>
        <v>0.55647545830869305</v>
      </c>
    </row>
    <row r="37" spans="1:5" ht="15.75" x14ac:dyDescent="0.25">
      <c r="A37" s="1">
        <v>189</v>
      </c>
      <c r="B37" s="2" t="s">
        <v>99</v>
      </c>
      <c r="C37" s="3">
        <v>752</v>
      </c>
      <c r="D37" s="3">
        <v>369</v>
      </c>
      <c r="E37" s="7">
        <f t="shared" si="1"/>
        <v>0.49069148936170215</v>
      </c>
    </row>
    <row r="38" spans="1:5" ht="15.75" x14ac:dyDescent="0.25">
      <c r="A38" s="1">
        <v>190</v>
      </c>
      <c r="B38" s="2" t="s">
        <v>100</v>
      </c>
      <c r="C38" s="3">
        <v>1414</v>
      </c>
      <c r="D38" s="3">
        <v>600</v>
      </c>
      <c r="E38" s="7">
        <f t="shared" si="1"/>
        <v>0.42432814710042432</v>
      </c>
    </row>
    <row r="39" spans="1:5" ht="15.75" x14ac:dyDescent="0.25">
      <c r="A39" s="1">
        <v>191</v>
      </c>
      <c r="B39" s="2" t="s">
        <v>101</v>
      </c>
      <c r="C39" s="3">
        <v>993</v>
      </c>
      <c r="D39" s="3">
        <v>527</v>
      </c>
      <c r="E39" s="7">
        <f t="shared" si="1"/>
        <v>0.53071500503524671</v>
      </c>
    </row>
    <row r="40" spans="1:5" ht="15.75" x14ac:dyDescent="0.25">
      <c r="A40" s="1">
        <v>227</v>
      </c>
      <c r="B40" s="2" t="s">
        <v>102</v>
      </c>
      <c r="C40" s="3">
        <v>470</v>
      </c>
      <c r="D40" s="3">
        <v>315</v>
      </c>
      <c r="E40" s="7">
        <f t="shared" si="1"/>
        <v>0.67021276595744683</v>
      </c>
    </row>
    <row r="41" spans="1:5" ht="15.75" x14ac:dyDescent="0.25">
      <c r="A41" s="1">
        <v>228</v>
      </c>
      <c r="B41" s="2" t="s">
        <v>103</v>
      </c>
      <c r="C41" s="3">
        <v>1948</v>
      </c>
      <c r="D41" s="3">
        <v>1378</v>
      </c>
      <c r="E41" s="7">
        <f t="shared" si="1"/>
        <v>0.70739219712525669</v>
      </c>
    </row>
    <row r="42" spans="1:5" ht="15.75" x14ac:dyDescent="0.25">
      <c r="A42" s="1">
        <v>229</v>
      </c>
      <c r="B42" s="2" t="s">
        <v>104</v>
      </c>
      <c r="C42" s="3">
        <v>1482</v>
      </c>
      <c r="D42" s="3">
        <v>863</v>
      </c>
      <c r="E42" s="7">
        <f t="shared" si="1"/>
        <v>0.58232118758434548</v>
      </c>
    </row>
    <row r="43" spans="1:5" ht="15.75" x14ac:dyDescent="0.25">
      <c r="A43" s="1">
        <v>230</v>
      </c>
      <c r="B43" s="2" t="s">
        <v>105</v>
      </c>
      <c r="C43" s="3">
        <v>1709</v>
      </c>
      <c r="D43" s="3">
        <v>1130</v>
      </c>
      <c r="E43" s="7">
        <f t="shared" si="1"/>
        <v>0.66120538326506728</v>
      </c>
    </row>
    <row r="44" spans="1:5" ht="15.75" x14ac:dyDescent="0.25">
      <c r="A44" s="1">
        <v>231</v>
      </c>
      <c r="B44" s="2" t="s">
        <v>106</v>
      </c>
      <c r="C44" s="3">
        <v>1522</v>
      </c>
      <c r="D44" s="3">
        <v>990</v>
      </c>
      <c r="E44" s="7">
        <f t="shared" si="1"/>
        <v>0.65045992115637319</v>
      </c>
    </row>
    <row r="45" spans="1:5" ht="15.75" x14ac:dyDescent="0.25">
      <c r="A45" s="1" t="s">
        <v>107</v>
      </c>
      <c r="B45" s="2" t="s">
        <v>108</v>
      </c>
      <c r="C45" s="3">
        <v>615</v>
      </c>
      <c r="D45" s="3">
        <v>398</v>
      </c>
      <c r="E45" s="7">
        <f t="shared" si="1"/>
        <v>0.64715447154471539</v>
      </c>
    </row>
    <row r="46" spans="1:5" ht="15.75" x14ac:dyDescent="0.25">
      <c r="A46" s="1" t="s">
        <v>109</v>
      </c>
      <c r="B46" s="2" t="s">
        <v>110</v>
      </c>
      <c r="C46" s="3">
        <v>883</v>
      </c>
      <c r="D46" s="3">
        <v>594</v>
      </c>
      <c r="E46" s="7">
        <f t="shared" si="1"/>
        <v>0.67270668176670445</v>
      </c>
    </row>
    <row r="47" spans="1:5" ht="15.75" x14ac:dyDescent="0.25">
      <c r="A47" s="1">
        <v>233</v>
      </c>
      <c r="B47" s="2" t="s">
        <v>111</v>
      </c>
      <c r="C47" s="3">
        <v>1599</v>
      </c>
      <c r="D47" s="3">
        <v>1303</v>
      </c>
      <c r="E47" s="7">
        <f t="shared" si="1"/>
        <v>0.81488430268918077</v>
      </c>
    </row>
    <row r="48" spans="1:5" ht="15.75" x14ac:dyDescent="0.25">
      <c r="A48" s="1">
        <v>234</v>
      </c>
      <c r="B48" s="2" t="s">
        <v>112</v>
      </c>
      <c r="C48" s="3">
        <v>1337</v>
      </c>
      <c r="D48" s="3">
        <v>774</v>
      </c>
      <c r="E48" s="7">
        <f t="shared" si="1"/>
        <v>0.57890800299177259</v>
      </c>
    </row>
    <row r="49" spans="1:5" ht="15.75" x14ac:dyDescent="0.25">
      <c r="A49" s="1">
        <v>235</v>
      </c>
      <c r="B49" s="2" t="s">
        <v>113</v>
      </c>
      <c r="C49" s="3">
        <v>1966</v>
      </c>
      <c r="D49" s="3">
        <v>1197</v>
      </c>
      <c r="E49" s="7">
        <f t="shared" si="1"/>
        <v>0.60885045778229907</v>
      </c>
    </row>
    <row r="50" spans="1:5" ht="15.75" x14ac:dyDescent="0.25">
      <c r="A50" s="1">
        <v>236</v>
      </c>
      <c r="B50" s="2" t="s">
        <v>114</v>
      </c>
      <c r="C50" s="3">
        <v>1357</v>
      </c>
      <c r="D50" s="3">
        <v>900</v>
      </c>
      <c r="E50" s="7">
        <f t="shared" si="1"/>
        <v>0.66322770817980836</v>
      </c>
    </row>
    <row r="51" spans="1:5" ht="15.75" x14ac:dyDescent="0.25">
      <c r="A51" s="1">
        <v>237</v>
      </c>
      <c r="B51" s="2" t="s">
        <v>115</v>
      </c>
      <c r="C51" s="3">
        <v>612</v>
      </c>
      <c r="D51" s="3">
        <v>311</v>
      </c>
      <c r="E51" s="7">
        <f t="shared" si="1"/>
        <v>0.50816993464052285</v>
      </c>
    </row>
    <row r="52" spans="1:5" ht="15.75" x14ac:dyDescent="0.25">
      <c r="A52" s="1">
        <v>238</v>
      </c>
      <c r="B52" s="2" t="s">
        <v>116</v>
      </c>
      <c r="C52" s="3">
        <v>1582</v>
      </c>
      <c r="D52" s="3">
        <v>644</v>
      </c>
      <c r="E52" s="7">
        <f t="shared" si="1"/>
        <v>0.40707964601769914</v>
      </c>
    </row>
    <row r="53" spans="1:5" ht="15.75" x14ac:dyDescent="0.25">
      <c r="A53" s="1">
        <v>239</v>
      </c>
      <c r="B53" s="2" t="s">
        <v>117</v>
      </c>
      <c r="C53" s="3">
        <v>754</v>
      </c>
      <c r="D53" s="3">
        <v>320</v>
      </c>
      <c r="E53" s="7">
        <f t="shared" si="1"/>
        <v>0.4244031830238727</v>
      </c>
    </row>
    <row r="54" spans="1:5" ht="15.75" x14ac:dyDescent="0.25">
      <c r="A54" s="1">
        <v>240</v>
      </c>
      <c r="B54" s="2" t="s">
        <v>118</v>
      </c>
      <c r="C54" s="3">
        <v>1231</v>
      </c>
      <c r="D54" s="3">
        <v>443</v>
      </c>
      <c r="E54" s="7">
        <f t="shared" si="1"/>
        <v>0.35987002437043053</v>
      </c>
    </row>
    <row r="55" spans="1:5" ht="15.75" x14ac:dyDescent="0.25">
      <c r="A55" s="1">
        <v>241</v>
      </c>
      <c r="B55" s="2" t="s">
        <v>119</v>
      </c>
      <c r="C55" s="3">
        <v>1538</v>
      </c>
      <c r="D55" s="3">
        <v>872</v>
      </c>
      <c r="E55" s="7">
        <f t="shared" si="1"/>
        <v>0.56697009102730822</v>
      </c>
    </row>
    <row r="56" spans="1:5" ht="15.75" x14ac:dyDescent="0.25">
      <c r="A56" s="1">
        <v>242</v>
      </c>
      <c r="B56" s="2" t="s">
        <v>120</v>
      </c>
      <c r="C56" s="3">
        <v>1833</v>
      </c>
      <c r="D56" s="3">
        <v>681</v>
      </c>
      <c r="E56" s="7">
        <f t="shared" si="1"/>
        <v>0.37152209492635024</v>
      </c>
    </row>
    <row r="57" spans="1:5" ht="15.75" x14ac:dyDescent="0.25">
      <c r="A57" s="1">
        <v>243</v>
      </c>
      <c r="B57" s="2" t="s">
        <v>121</v>
      </c>
      <c r="C57" s="3">
        <v>1914</v>
      </c>
      <c r="D57" s="3">
        <v>892</v>
      </c>
      <c r="E57" s="7">
        <f t="shared" si="1"/>
        <v>0.46603970741901779</v>
      </c>
    </row>
    <row r="58" spans="1:5" ht="15.75" x14ac:dyDescent="0.25">
      <c r="A58" s="1">
        <v>244</v>
      </c>
      <c r="B58" s="2" t="s">
        <v>122</v>
      </c>
      <c r="C58" s="3">
        <v>1306</v>
      </c>
      <c r="D58" s="3">
        <v>511</v>
      </c>
      <c r="E58" s="7">
        <f t="shared" si="1"/>
        <v>0.39127105666156203</v>
      </c>
    </row>
    <row r="59" spans="1:5" ht="15.75" x14ac:dyDescent="0.25">
      <c r="A59" s="1">
        <v>245</v>
      </c>
      <c r="B59" s="2" t="s">
        <v>123</v>
      </c>
      <c r="C59" s="3">
        <v>1171</v>
      </c>
      <c r="D59" s="3">
        <v>719</v>
      </c>
      <c r="E59" s="7">
        <f t="shared" si="1"/>
        <v>0.61400512382578998</v>
      </c>
    </row>
    <row r="60" spans="1:5" ht="15.75" x14ac:dyDescent="0.25">
      <c r="A60" s="1">
        <v>246</v>
      </c>
      <c r="B60" s="2" t="s">
        <v>124</v>
      </c>
      <c r="C60" s="3">
        <v>715</v>
      </c>
      <c r="D60" s="3">
        <v>301</v>
      </c>
      <c r="E60" s="7">
        <f t="shared" si="1"/>
        <v>0.42097902097902096</v>
      </c>
    </row>
    <row r="61" spans="1:5" ht="15.75" x14ac:dyDescent="0.25">
      <c r="A61" s="1">
        <v>247</v>
      </c>
      <c r="B61" s="2" t="s">
        <v>125</v>
      </c>
      <c r="C61" s="3">
        <v>925</v>
      </c>
      <c r="D61" s="3">
        <v>434</v>
      </c>
      <c r="E61" s="7">
        <f t="shared" si="1"/>
        <v>0.46918918918918917</v>
      </c>
    </row>
    <row r="62" spans="1:5" ht="15.75" x14ac:dyDescent="0.25">
      <c r="A62" s="1">
        <v>248</v>
      </c>
      <c r="B62" s="2" t="s">
        <v>126</v>
      </c>
      <c r="C62" s="3">
        <v>1396</v>
      </c>
      <c r="D62" s="3">
        <v>682</v>
      </c>
      <c r="E62" s="7">
        <f t="shared" si="1"/>
        <v>0.48853868194842409</v>
      </c>
    </row>
    <row r="63" spans="1:5" ht="15.75" x14ac:dyDescent="0.25">
      <c r="A63" s="1">
        <v>249</v>
      </c>
      <c r="B63" s="2" t="s">
        <v>127</v>
      </c>
      <c r="C63" s="3">
        <v>1095</v>
      </c>
      <c r="D63" s="3">
        <v>439</v>
      </c>
      <c r="E63" s="7">
        <f t="shared" si="1"/>
        <v>0.40091324200913242</v>
      </c>
    </row>
    <row r="64" spans="1:5" ht="16.5" thickBot="1" x14ac:dyDescent="0.3">
      <c r="A64" s="26" t="s">
        <v>393</v>
      </c>
      <c r="B64" s="27"/>
      <c r="C64" s="3">
        <v>15231</v>
      </c>
      <c r="D64" s="3">
        <v>8005</v>
      </c>
      <c r="E64" s="7">
        <f t="shared" si="1"/>
        <v>0.52557284485588607</v>
      </c>
    </row>
    <row r="65" spans="1:5" ht="17.25" thickTop="1" thickBot="1" x14ac:dyDescent="0.3">
      <c r="A65" s="22" t="s">
        <v>64</v>
      </c>
      <c r="B65" s="23"/>
      <c r="C65" s="5">
        <f>SUM(C5:C64)</f>
        <v>90971</v>
      </c>
      <c r="D65" s="5">
        <f>SUM(D5:D64)</f>
        <v>49440</v>
      </c>
      <c r="E65" s="6">
        <f t="shared" si="1"/>
        <v>0.54346989700014292</v>
      </c>
    </row>
    <row r="66" spans="1:5" ht="15.75" thickTop="1" x14ac:dyDescent="0.25"/>
  </sheetData>
  <mergeCells count="11">
    <mergeCell ref="C3:C4"/>
    <mergeCell ref="E3:E4"/>
    <mergeCell ref="A1:E1"/>
    <mergeCell ref="A2:E2"/>
    <mergeCell ref="A65:B65"/>
    <mergeCell ref="A3:A4"/>
    <mergeCell ref="B3:B4"/>
    <mergeCell ref="D3:D4"/>
    <mergeCell ref="C29:C30"/>
    <mergeCell ref="E29:E30"/>
    <mergeCell ref="A64:B6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workbookViewId="0">
      <selection activeCell="E52" sqref="E52"/>
    </sheetView>
  </sheetViews>
  <sheetFormatPr defaultRowHeight="15" x14ac:dyDescent="0.25"/>
  <cols>
    <col min="2" max="2" width="13.85546875" customWidth="1"/>
    <col min="3" max="3" width="13.7109375" customWidth="1"/>
    <col min="4" max="4" width="11.140625" customWidth="1"/>
    <col min="5" max="5" width="17" customWidth="1"/>
  </cols>
  <sheetData>
    <row r="1" spans="1:5" ht="33.75" x14ac:dyDescent="0.5">
      <c r="A1" s="19" t="s">
        <v>387</v>
      </c>
      <c r="B1" s="19"/>
      <c r="C1" s="19"/>
      <c r="D1" s="19"/>
      <c r="E1" s="19"/>
    </row>
    <row r="2" spans="1:5" ht="15.75" x14ac:dyDescent="0.25">
      <c r="A2" s="20" t="s">
        <v>0</v>
      </c>
      <c r="B2" s="21"/>
      <c r="C2" s="21"/>
      <c r="D2" s="21"/>
      <c r="E2" s="21"/>
    </row>
    <row r="3" spans="1:5" ht="15" customHeight="1" x14ac:dyDescent="0.25">
      <c r="A3" s="17" t="s">
        <v>1</v>
      </c>
      <c r="B3" s="17" t="s">
        <v>2</v>
      </c>
      <c r="C3" s="15" t="s">
        <v>397</v>
      </c>
      <c r="D3" s="17" t="s">
        <v>394</v>
      </c>
      <c r="E3" s="17" t="s">
        <v>400</v>
      </c>
    </row>
    <row r="4" spans="1:5" ht="30.75" customHeight="1" x14ac:dyDescent="0.25">
      <c r="A4" s="24"/>
      <c r="B4" s="24"/>
      <c r="C4" s="16"/>
      <c r="D4" s="25"/>
      <c r="E4" s="18"/>
    </row>
    <row r="5" spans="1:5" ht="15.75" x14ac:dyDescent="0.25">
      <c r="A5" s="1">
        <v>96</v>
      </c>
      <c r="B5" s="2" t="s">
        <v>128</v>
      </c>
      <c r="C5" s="3">
        <v>1207</v>
      </c>
      <c r="D5" s="3">
        <v>846</v>
      </c>
      <c r="E5" s="7">
        <f t="shared" ref="E5:E50" si="0">D5/C5</f>
        <v>0.70091135045567521</v>
      </c>
    </row>
    <row r="6" spans="1:5" ht="15.75" x14ac:dyDescent="0.25">
      <c r="A6" s="1">
        <v>97</v>
      </c>
      <c r="B6" s="2" t="s">
        <v>129</v>
      </c>
      <c r="C6" s="3">
        <v>977</v>
      </c>
      <c r="D6" s="3">
        <v>633</v>
      </c>
      <c r="E6" s="7">
        <f t="shared" si="0"/>
        <v>0.64790174002047085</v>
      </c>
    </row>
    <row r="7" spans="1:5" ht="15.75" x14ac:dyDescent="0.25">
      <c r="A7" s="1">
        <v>98</v>
      </c>
      <c r="B7" s="2" t="s">
        <v>130</v>
      </c>
      <c r="C7" s="3">
        <v>1377</v>
      </c>
      <c r="D7" s="3">
        <v>953</v>
      </c>
      <c r="E7" s="7">
        <f t="shared" si="0"/>
        <v>0.69208424110384892</v>
      </c>
    </row>
    <row r="8" spans="1:5" ht="15.75" x14ac:dyDescent="0.25">
      <c r="A8" s="1">
        <v>99</v>
      </c>
      <c r="B8" s="2" t="s">
        <v>131</v>
      </c>
      <c r="C8" s="3">
        <v>1167</v>
      </c>
      <c r="D8" s="3">
        <v>784</v>
      </c>
      <c r="E8" s="7">
        <f t="shared" si="0"/>
        <v>0.67180805484147388</v>
      </c>
    </row>
    <row r="9" spans="1:5" ht="15.75" x14ac:dyDescent="0.25">
      <c r="A9" s="1">
        <v>100</v>
      </c>
      <c r="B9" s="2" t="s">
        <v>132</v>
      </c>
      <c r="C9" s="3">
        <v>928</v>
      </c>
      <c r="D9" s="3">
        <v>588</v>
      </c>
      <c r="E9" s="7">
        <f t="shared" si="0"/>
        <v>0.63362068965517238</v>
      </c>
    </row>
    <row r="10" spans="1:5" ht="15.75" x14ac:dyDescent="0.25">
      <c r="A10" s="1">
        <v>101</v>
      </c>
      <c r="B10" s="2" t="s">
        <v>133</v>
      </c>
      <c r="C10" s="3">
        <v>1430</v>
      </c>
      <c r="D10" s="3">
        <v>917</v>
      </c>
      <c r="E10" s="7">
        <f t="shared" si="0"/>
        <v>0.64125874125874127</v>
      </c>
    </row>
    <row r="11" spans="1:5" ht="15.75" x14ac:dyDescent="0.25">
      <c r="A11" s="1">
        <v>102</v>
      </c>
      <c r="B11" s="2" t="s">
        <v>134</v>
      </c>
      <c r="C11" s="3">
        <v>1619</v>
      </c>
      <c r="D11" s="3">
        <v>972</v>
      </c>
      <c r="E11" s="7">
        <f t="shared" si="0"/>
        <v>0.60037059913526869</v>
      </c>
    </row>
    <row r="12" spans="1:5" ht="15.75" x14ac:dyDescent="0.25">
      <c r="A12" s="1">
        <v>103</v>
      </c>
      <c r="B12" s="2" t="s">
        <v>135</v>
      </c>
      <c r="C12" s="3">
        <v>1779</v>
      </c>
      <c r="D12" s="3">
        <v>936</v>
      </c>
      <c r="E12" s="7">
        <f t="shared" si="0"/>
        <v>0.52613827993254636</v>
      </c>
    </row>
    <row r="13" spans="1:5" ht="15.75" x14ac:dyDescent="0.25">
      <c r="A13" s="1">
        <v>104</v>
      </c>
      <c r="B13" s="2" t="s">
        <v>136</v>
      </c>
      <c r="C13" s="3">
        <v>2038</v>
      </c>
      <c r="D13" s="3">
        <v>966</v>
      </c>
      <c r="E13" s="7">
        <f t="shared" si="0"/>
        <v>0.47399411187438667</v>
      </c>
    </row>
    <row r="14" spans="1:5" ht="15.75" x14ac:dyDescent="0.25">
      <c r="A14" s="1">
        <v>105</v>
      </c>
      <c r="B14" s="2" t="s">
        <v>137</v>
      </c>
      <c r="C14" s="3">
        <v>1289</v>
      </c>
      <c r="D14" s="3">
        <v>537</v>
      </c>
      <c r="E14" s="7">
        <f t="shared" si="0"/>
        <v>0.41660201706749417</v>
      </c>
    </row>
    <row r="15" spans="1:5" ht="15.75" x14ac:dyDescent="0.25">
      <c r="A15" s="1">
        <v>106</v>
      </c>
      <c r="B15" s="2" t="s">
        <v>138</v>
      </c>
      <c r="C15" s="3">
        <v>1345</v>
      </c>
      <c r="D15" s="3">
        <v>653</v>
      </c>
      <c r="E15" s="7">
        <f t="shared" si="0"/>
        <v>0.4855018587360595</v>
      </c>
    </row>
    <row r="16" spans="1:5" ht="15.75" x14ac:dyDescent="0.25">
      <c r="A16" s="1">
        <v>132</v>
      </c>
      <c r="B16" s="2" t="s">
        <v>139</v>
      </c>
      <c r="C16" s="3">
        <v>1492</v>
      </c>
      <c r="D16" s="3">
        <v>620</v>
      </c>
      <c r="E16" s="7">
        <f t="shared" si="0"/>
        <v>0.41554959785522788</v>
      </c>
    </row>
    <row r="17" spans="1:5" ht="15.75" x14ac:dyDescent="0.25">
      <c r="A17" s="1">
        <v>133</v>
      </c>
      <c r="B17" s="2" t="s">
        <v>140</v>
      </c>
      <c r="C17" s="3">
        <v>1440</v>
      </c>
      <c r="D17" s="3">
        <v>738</v>
      </c>
      <c r="E17" s="7">
        <f t="shared" si="0"/>
        <v>0.51249999999999996</v>
      </c>
    </row>
    <row r="18" spans="1:5" ht="15.75" x14ac:dyDescent="0.25">
      <c r="A18" s="1">
        <v>134</v>
      </c>
      <c r="B18" s="2" t="s">
        <v>141</v>
      </c>
      <c r="C18" s="3">
        <v>1036</v>
      </c>
      <c r="D18" s="3">
        <v>483</v>
      </c>
      <c r="E18" s="7">
        <f t="shared" si="0"/>
        <v>0.46621621621621623</v>
      </c>
    </row>
    <row r="19" spans="1:5" ht="15.75" x14ac:dyDescent="0.25">
      <c r="A19" s="1">
        <v>135</v>
      </c>
      <c r="B19" s="2" t="s">
        <v>142</v>
      </c>
      <c r="C19" s="3">
        <v>1779</v>
      </c>
      <c r="D19" s="3">
        <v>1099</v>
      </c>
      <c r="E19" s="7">
        <f t="shared" si="0"/>
        <v>0.61776278808319285</v>
      </c>
    </row>
    <row r="20" spans="1:5" ht="15.75" x14ac:dyDescent="0.25">
      <c r="A20" s="1">
        <v>136</v>
      </c>
      <c r="B20" s="2" t="s">
        <v>143</v>
      </c>
      <c r="C20" s="3">
        <v>1192</v>
      </c>
      <c r="D20" s="3">
        <v>630</v>
      </c>
      <c r="E20" s="7">
        <f t="shared" si="0"/>
        <v>0.52852348993288589</v>
      </c>
    </row>
    <row r="21" spans="1:5" ht="15.75" x14ac:dyDescent="0.25">
      <c r="A21" s="1">
        <v>137</v>
      </c>
      <c r="B21" s="2" t="s">
        <v>144</v>
      </c>
      <c r="C21" s="3">
        <v>2121</v>
      </c>
      <c r="D21" s="3">
        <v>1183</v>
      </c>
      <c r="E21" s="7">
        <f t="shared" si="0"/>
        <v>0.55775577557755773</v>
      </c>
    </row>
    <row r="22" spans="1:5" ht="15.75" x14ac:dyDescent="0.25">
      <c r="A22" s="1">
        <v>138</v>
      </c>
      <c r="B22" s="2" t="s">
        <v>145</v>
      </c>
      <c r="C22" s="3">
        <v>794</v>
      </c>
      <c r="D22" s="3">
        <v>403</v>
      </c>
      <c r="E22" s="7">
        <f t="shared" si="0"/>
        <v>0.50755667506297231</v>
      </c>
    </row>
    <row r="23" spans="1:5" ht="15.75" x14ac:dyDescent="0.25">
      <c r="A23" s="1">
        <v>139</v>
      </c>
      <c r="B23" s="2" t="s">
        <v>146</v>
      </c>
      <c r="C23" s="3">
        <v>1249</v>
      </c>
      <c r="D23" s="3">
        <v>686</v>
      </c>
      <c r="E23" s="7">
        <f t="shared" si="0"/>
        <v>0.54923939151321055</v>
      </c>
    </row>
    <row r="24" spans="1:5" ht="15.75" x14ac:dyDescent="0.25">
      <c r="A24" s="1">
        <v>140</v>
      </c>
      <c r="B24" s="2" t="s">
        <v>147</v>
      </c>
      <c r="C24" s="3">
        <v>1114</v>
      </c>
      <c r="D24" s="3">
        <v>458</v>
      </c>
      <c r="E24" s="7">
        <f t="shared" si="0"/>
        <v>0.4111310592459605</v>
      </c>
    </row>
    <row r="25" spans="1:5" ht="15.75" x14ac:dyDescent="0.25">
      <c r="A25" s="1">
        <v>192</v>
      </c>
      <c r="B25" s="2" t="s">
        <v>148</v>
      </c>
      <c r="C25" s="3">
        <v>1055</v>
      </c>
      <c r="D25" s="3">
        <v>601</v>
      </c>
      <c r="E25" s="7">
        <f t="shared" si="0"/>
        <v>0.56966824644549763</v>
      </c>
    </row>
    <row r="26" spans="1:5" ht="15.75" x14ac:dyDescent="0.25">
      <c r="A26" s="1">
        <v>193</v>
      </c>
      <c r="B26" s="2" t="s">
        <v>149</v>
      </c>
      <c r="C26" s="3">
        <v>1152</v>
      </c>
      <c r="D26" s="3">
        <v>582</v>
      </c>
      <c r="E26" s="7">
        <f t="shared" si="0"/>
        <v>0.50520833333333337</v>
      </c>
    </row>
    <row r="27" spans="1:5" ht="15.75" x14ac:dyDescent="0.25">
      <c r="A27" s="1">
        <v>194</v>
      </c>
      <c r="B27" s="2" t="s">
        <v>150</v>
      </c>
      <c r="C27" s="3">
        <v>446</v>
      </c>
      <c r="D27" s="3">
        <v>210</v>
      </c>
      <c r="E27" s="7">
        <f t="shared" si="0"/>
        <v>0.47085201793721976</v>
      </c>
    </row>
    <row r="28" spans="1:5" ht="15.75" x14ac:dyDescent="0.25">
      <c r="A28" s="1">
        <v>195</v>
      </c>
      <c r="B28" s="2" t="s">
        <v>151</v>
      </c>
      <c r="C28" s="3">
        <v>602</v>
      </c>
      <c r="D28" s="3">
        <v>316</v>
      </c>
      <c r="E28" s="7">
        <f t="shared" si="0"/>
        <v>0.52491694352159468</v>
      </c>
    </row>
    <row r="29" spans="1:5" ht="15.75" x14ac:dyDescent="0.25">
      <c r="A29" s="1">
        <v>196</v>
      </c>
      <c r="B29" s="2" t="s">
        <v>152</v>
      </c>
      <c r="C29" s="3">
        <v>938</v>
      </c>
      <c r="D29" s="3">
        <v>400</v>
      </c>
      <c r="E29" s="7">
        <f t="shared" si="0"/>
        <v>0.42643923240938164</v>
      </c>
    </row>
    <row r="30" spans="1:5" ht="15.75" x14ac:dyDescent="0.25">
      <c r="A30" s="1">
        <v>197</v>
      </c>
      <c r="B30" s="2" t="s">
        <v>153</v>
      </c>
      <c r="C30" s="3">
        <v>1696</v>
      </c>
      <c r="D30" s="3">
        <v>1137</v>
      </c>
      <c r="E30" s="7">
        <f t="shared" si="0"/>
        <v>0.67040094339622647</v>
      </c>
    </row>
    <row r="31" spans="1:5" ht="15.75" x14ac:dyDescent="0.25">
      <c r="A31" s="1">
        <v>198</v>
      </c>
      <c r="B31" s="2" t="s">
        <v>154</v>
      </c>
      <c r="C31" s="3">
        <v>496</v>
      </c>
      <c r="D31" s="3">
        <v>237</v>
      </c>
      <c r="E31" s="7">
        <f t="shared" si="0"/>
        <v>0.47782258064516131</v>
      </c>
    </row>
    <row r="32" spans="1:5" ht="15.75" x14ac:dyDescent="0.25">
      <c r="A32" s="1">
        <v>199</v>
      </c>
      <c r="B32" s="2" t="s">
        <v>155</v>
      </c>
      <c r="C32" s="3">
        <v>1140</v>
      </c>
      <c r="D32" s="3">
        <v>527</v>
      </c>
      <c r="E32" s="7">
        <f t="shared" si="0"/>
        <v>0.46228070175438596</v>
      </c>
    </row>
    <row r="33" spans="1:5" ht="15.75" x14ac:dyDescent="0.25">
      <c r="A33" s="1">
        <v>200</v>
      </c>
      <c r="B33" s="2" t="s">
        <v>156</v>
      </c>
      <c r="C33" s="3">
        <v>1504</v>
      </c>
      <c r="D33" s="3">
        <v>592</v>
      </c>
      <c r="E33" s="7">
        <f t="shared" si="0"/>
        <v>0.39361702127659576</v>
      </c>
    </row>
    <row r="34" spans="1:5" ht="15.75" x14ac:dyDescent="0.25">
      <c r="A34" s="1">
        <v>201</v>
      </c>
      <c r="B34" s="2" t="s">
        <v>157</v>
      </c>
      <c r="C34" s="3">
        <v>1237</v>
      </c>
      <c r="D34" s="3">
        <v>599</v>
      </c>
      <c r="E34" s="7">
        <f t="shared" si="0"/>
        <v>0.48423605497170574</v>
      </c>
    </row>
    <row r="35" spans="1:5" ht="15.75" x14ac:dyDescent="0.25">
      <c r="A35" s="1">
        <v>202</v>
      </c>
      <c r="B35" s="2" t="s">
        <v>158</v>
      </c>
      <c r="C35" s="3">
        <v>1705</v>
      </c>
      <c r="D35" s="3">
        <v>538</v>
      </c>
      <c r="E35" s="7">
        <f t="shared" si="0"/>
        <v>0.31554252199413491</v>
      </c>
    </row>
    <row r="36" spans="1:5" ht="15.75" x14ac:dyDescent="0.25">
      <c r="A36" s="1">
        <v>203</v>
      </c>
      <c r="B36" s="2" t="s">
        <v>159</v>
      </c>
      <c r="C36" s="3">
        <v>1064</v>
      </c>
      <c r="D36" s="3">
        <v>422</v>
      </c>
      <c r="E36" s="7">
        <f t="shared" si="0"/>
        <v>0.39661654135338348</v>
      </c>
    </row>
    <row r="37" spans="1:5" ht="15.75" x14ac:dyDescent="0.25">
      <c r="A37" s="1">
        <v>204</v>
      </c>
      <c r="B37" s="2" t="s">
        <v>160</v>
      </c>
      <c r="C37" s="3">
        <v>1162</v>
      </c>
      <c r="D37" s="3">
        <v>722</v>
      </c>
      <c r="E37" s="7">
        <f t="shared" si="0"/>
        <v>0.62134251290877796</v>
      </c>
    </row>
    <row r="38" spans="1:5" ht="15.75" x14ac:dyDescent="0.25">
      <c r="A38" s="1">
        <v>314</v>
      </c>
      <c r="B38" s="2" t="s">
        <v>161</v>
      </c>
      <c r="C38" s="3">
        <v>546</v>
      </c>
      <c r="D38" s="3">
        <v>306</v>
      </c>
      <c r="E38" s="7">
        <f t="shared" si="0"/>
        <v>0.56043956043956045</v>
      </c>
    </row>
    <row r="39" spans="1:5" ht="15.75" x14ac:dyDescent="0.25">
      <c r="A39" s="1">
        <v>315</v>
      </c>
      <c r="B39" s="2" t="s">
        <v>162</v>
      </c>
      <c r="C39" s="3">
        <v>611</v>
      </c>
      <c r="D39" s="3">
        <v>443</v>
      </c>
      <c r="E39" s="7">
        <f t="shared" si="0"/>
        <v>0.72504091653027825</v>
      </c>
    </row>
    <row r="40" spans="1:5" ht="15.75" x14ac:dyDescent="0.25">
      <c r="A40" s="1">
        <v>316</v>
      </c>
      <c r="B40" s="2" t="s">
        <v>163</v>
      </c>
      <c r="C40" s="3">
        <v>1904</v>
      </c>
      <c r="D40" s="3">
        <v>1364</v>
      </c>
      <c r="E40" s="7">
        <f t="shared" si="0"/>
        <v>0.71638655462184875</v>
      </c>
    </row>
    <row r="41" spans="1:5" ht="15.75" x14ac:dyDescent="0.25">
      <c r="A41" s="1">
        <v>317</v>
      </c>
      <c r="B41" s="2" t="s">
        <v>164</v>
      </c>
      <c r="C41" s="3">
        <v>2252</v>
      </c>
      <c r="D41" s="3">
        <v>1453</v>
      </c>
      <c r="E41" s="7">
        <f t="shared" si="0"/>
        <v>0.64520426287744226</v>
      </c>
    </row>
    <row r="42" spans="1:5" ht="15.75" x14ac:dyDescent="0.25">
      <c r="A42" s="1">
        <v>318</v>
      </c>
      <c r="B42" s="2" t="s">
        <v>165</v>
      </c>
      <c r="C42" s="3">
        <v>1429</v>
      </c>
      <c r="D42" s="3">
        <v>905</v>
      </c>
      <c r="E42" s="7">
        <f t="shared" si="0"/>
        <v>0.63331000699790063</v>
      </c>
    </row>
    <row r="43" spans="1:5" ht="15.75" x14ac:dyDescent="0.25">
      <c r="A43" s="1">
        <v>319</v>
      </c>
      <c r="B43" s="2" t="s">
        <v>166</v>
      </c>
      <c r="C43" s="3">
        <v>1316</v>
      </c>
      <c r="D43" s="3">
        <v>960</v>
      </c>
      <c r="E43" s="7">
        <f t="shared" si="0"/>
        <v>0.72948328267477203</v>
      </c>
    </row>
    <row r="44" spans="1:5" ht="15.75" x14ac:dyDescent="0.25">
      <c r="A44" s="1">
        <v>320</v>
      </c>
      <c r="B44" s="2" t="s">
        <v>167</v>
      </c>
      <c r="C44" s="3">
        <v>2039</v>
      </c>
      <c r="D44" s="3">
        <v>1418</v>
      </c>
      <c r="E44" s="7">
        <f t="shared" si="0"/>
        <v>0.69543894065718492</v>
      </c>
    </row>
    <row r="45" spans="1:5" ht="15.75" x14ac:dyDescent="0.25">
      <c r="A45" s="1">
        <v>321</v>
      </c>
      <c r="B45" s="2" t="s">
        <v>168</v>
      </c>
      <c r="C45" s="3">
        <v>828</v>
      </c>
      <c r="D45" s="3">
        <v>289</v>
      </c>
      <c r="E45" s="7">
        <f t="shared" si="0"/>
        <v>0.34903381642512077</v>
      </c>
    </row>
    <row r="46" spans="1:5" ht="15.75" x14ac:dyDescent="0.25">
      <c r="A46" s="1">
        <v>322</v>
      </c>
      <c r="B46" s="2" t="s">
        <v>169</v>
      </c>
      <c r="C46" s="3">
        <v>1109</v>
      </c>
      <c r="D46" s="3">
        <v>412</v>
      </c>
      <c r="E46" s="7">
        <f t="shared" si="0"/>
        <v>0.37150586113615869</v>
      </c>
    </row>
    <row r="47" spans="1:5" ht="15.75" x14ac:dyDescent="0.25">
      <c r="A47" s="1">
        <v>323</v>
      </c>
      <c r="B47" s="2" t="s">
        <v>170</v>
      </c>
      <c r="C47" s="3">
        <v>646</v>
      </c>
      <c r="D47" s="3">
        <v>275</v>
      </c>
      <c r="E47" s="7">
        <f t="shared" si="0"/>
        <v>0.42569659442724456</v>
      </c>
    </row>
    <row r="48" spans="1:5" ht="15.75" x14ac:dyDescent="0.25">
      <c r="A48" s="1">
        <v>324</v>
      </c>
      <c r="B48" s="2" t="s">
        <v>171</v>
      </c>
      <c r="C48" s="3">
        <v>498</v>
      </c>
      <c r="D48" s="3">
        <v>203</v>
      </c>
      <c r="E48" s="7">
        <f t="shared" si="0"/>
        <v>0.40763052208835343</v>
      </c>
    </row>
    <row r="49" spans="1:5" ht="16.5" thickBot="1" x14ac:dyDescent="0.3">
      <c r="A49" s="33" t="s">
        <v>393</v>
      </c>
      <c r="B49" s="34"/>
      <c r="C49" s="3">
        <v>12538</v>
      </c>
      <c r="D49" s="3">
        <v>9178</v>
      </c>
      <c r="E49" s="7">
        <f t="shared" si="0"/>
        <v>0.73201467538682408</v>
      </c>
    </row>
    <row r="50" spans="1:5" ht="17.25" thickTop="1" thickBot="1" x14ac:dyDescent="0.3">
      <c r="A50" s="22" t="s">
        <v>64</v>
      </c>
      <c r="B50" s="23"/>
      <c r="C50" s="5">
        <f t="shared" ref="C50" si="1">SUM(C5:C49)</f>
        <v>67286</v>
      </c>
      <c r="D50" s="5">
        <f>SUM(D5:D49)</f>
        <v>39174</v>
      </c>
      <c r="E50" s="6">
        <f t="shared" si="0"/>
        <v>0.58220134946348423</v>
      </c>
    </row>
    <row r="51" spans="1:5" ht="15.75" thickTop="1" x14ac:dyDescent="0.25"/>
  </sheetData>
  <mergeCells count="9">
    <mergeCell ref="C3:C4"/>
    <mergeCell ref="E3:E4"/>
    <mergeCell ref="A1:E1"/>
    <mergeCell ref="A2:E2"/>
    <mergeCell ref="A50:B50"/>
    <mergeCell ref="A3:A4"/>
    <mergeCell ref="B3:B4"/>
    <mergeCell ref="D3:D4"/>
    <mergeCell ref="A49:B49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workbookViewId="0">
      <selection activeCell="F45" sqref="F45"/>
    </sheetView>
  </sheetViews>
  <sheetFormatPr defaultRowHeight="15" x14ac:dyDescent="0.25"/>
  <cols>
    <col min="2" max="2" width="18" customWidth="1"/>
    <col min="3" max="3" width="13.85546875" customWidth="1"/>
    <col min="4" max="4" width="12.140625" customWidth="1"/>
    <col min="5" max="5" width="16.85546875" customWidth="1"/>
  </cols>
  <sheetData>
    <row r="1" spans="1:6" ht="33.75" x14ac:dyDescent="0.5">
      <c r="A1" s="19" t="s">
        <v>388</v>
      </c>
      <c r="B1" s="19"/>
      <c r="C1" s="19"/>
      <c r="D1" s="19"/>
      <c r="E1" s="19"/>
      <c r="F1" s="11"/>
    </row>
    <row r="2" spans="1:6" ht="15.75" x14ac:dyDescent="0.25">
      <c r="A2" s="20" t="s">
        <v>0</v>
      </c>
      <c r="B2" s="21"/>
      <c r="C2" s="21"/>
      <c r="D2" s="21"/>
      <c r="E2" s="21"/>
    </row>
    <row r="3" spans="1:6" ht="15" customHeight="1" x14ac:dyDescent="0.25">
      <c r="A3" s="17" t="s">
        <v>1</v>
      </c>
      <c r="B3" s="17" t="s">
        <v>2</v>
      </c>
      <c r="C3" s="15" t="s">
        <v>397</v>
      </c>
      <c r="D3" s="17" t="s">
        <v>394</v>
      </c>
      <c r="E3" s="17" t="s">
        <v>400</v>
      </c>
    </row>
    <row r="4" spans="1:6" ht="31.5" customHeight="1" x14ac:dyDescent="0.25">
      <c r="A4" s="24"/>
      <c r="B4" s="24"/>
      <c r="C4" s="16"/>
      <c r="D4" s="25"/>
      <c r="E4" s="18"/>
    </row>
    <row r="5" spans="1:6" ht="15.75" x14ac:dyDescent="0.25">
      <c r="A5" s="1">
        <v>11</v>
      </c>
      <c r="B5" s="2" t="s">
        <v>172</v>
      </c>
      <c r="C5" s="3">
        <v>1820</v>
      </c>
      <c r="D5" s="3">
        <v>1295</v>
      </c>
      <c r="E5" s="7">
        <f>D5/C5</f>
        <v>0.71153846153846156</v>
      </c>
    </row>
    <row r="6" spans="1:6" ht="15.75" x14ac:dyDescent="0.25">
      <c r="A6" s="1">
        <v>12</v>
      </c>
      <c r="B6" s="2" t="s">
        <v>173</v>
      </c>
      <c r="C6" s="3">
        <v>2093</v>
      </c>
      <c r="D6" s="3">
        <v>1491</v>
      </c>
      <c r="E6" s="7">
        <f>D6/C6</f>
        <v>0.7123745819397993</v>
      </c>
    </row>
    <row r="7" spans="1:6" ht="15.75" x14ac:dyDescent="0.25">
      <c r="A7" s="1" t="s">
        <v>174</v>
      </c>
      <c r="B7" s="2" t="s">
        <v>175</v>
      </c>
      <c r="C7" s="35">
        <v>2866</v>
      </c>
      <c r="D7" s="3">
        <v>1065</v>
      </c>
      <c r="E7" s="36">
        <f>1972/C7</f>
        <v>0.6880669923237962</v>
      </c>
      <c r="F7" s="8"/>
    </row>
    <row r="8" spans="1:6" ht="15.75" x14ac:dyDescent="0.25">
      <c r="A8" s="1" t="s">
        <v>176</v>
      </c>
      <c r="B8" s="2" t="s">
        <v>175</v>
      </c>
      <c r="C8" s="24"/>
      <c r="D8" s="3">
        <v>907</v>
      </c>
      <c r="E8" s="24"/>
    </row>
    <row r="9" spans="1:6" ht="15.75" x14ac:dyDescent="0.25">
      <c r="A9" s="1">
        <v>14</v>
      </c>
      <c r="B9" s="2" t="s">
        <v>177</v>
      </c>
      <c r="C9" s="3">
        <v>1481</v>
      </c>
      <c r="D9" s="3">
        <v>1073</v>
      </c>
      <c r="E9" s="7">
        <f t="shared" ref="E9:E26" si="0">D9/C9</f>
        <v>0.72451046590141799</v>
      </c>
    </row>
    <row r="10" spans="1:6" ht="15.75" x14ac:dyDescent="0.25">
      <c r="A10" s="1">
        <v>15</v>
      </c>
      <c r="B10" s="2" t="s">
        <v>178</v>
      </c>
      <c r="C10" s="3">
        <v>977</v>
      </c>
      <c r="D10" s="3">
        <v>513</v>
      </c>
      <c r="E10" s="7">
        <f t="shared" si="0"/>
        <v>0.52507676560900718</v>
      </c>
    </row>
    <row r="11" spans="1:6" ht="15.75" x14ac:dyDescent="0.25">
      <c r="A11" s="1">
        <v>16</v>
      </c>
      <c r="B11" s="2" t="s">
        <v>179</v>
      </c>
      <c r="C11" s="3">
        <v>1082</v>
      </c>
      <c r="D11" s="3">
        <v>686</v>
      </c>
      <c r="E11" s="7">
        <f t="shared" si="0"/>
        <v>0.63401109057301297</v>
      </c>
    </row>
    <row r="12" spans="1:6" ht="15.75" x14ac:dyDescent="0.25">
      <c r="A12" s="1">
        <v>17</v>
      </c>
      <c r="B12" s="2" t="s">
        <v>180</v>
      </c>
      <c r="C12" s="3">
        <v>1010</v>
      </c>
      <c r="D12" s="3">
        <v>538</v>
      </c>
      <c r="E12" s="7">
        <f t="shared" si="0"/>
        <v>0.5326732673267327</v>
      </c>
    </row>
    <row r="13" spans="1:6" ht="15.75" x14ac:dyDescent="0.25">
      <c r="A13" s="1">
        <v>18</v>
      </c>
      <c r="B13" s="2" t="s">
        <v>181</v>
      </c>
      <c r="C13" s="3">
        <v>2187</v>
      </c>
      <c r="D13" s="3">
        <v>1684</v>
      </c>
      <c r="E13" s="7">
        <f t="shared" si="0"/>
        <v>0.77000457247370824</v>
      </c>
    </row>
    <row r="14" spans="1:6" ht="15.75" x14ac:dyDescent="0.25">
      <c r="A14" s="1">
        <v>86</v>
      </c>
      <c r="B14" s="2" t="s">
        <v>182</v>
      </c>
      <c r="C14" s="3">
        <v>1063</v>
      </c>
      <c r="D14" s="3">
        <v>737</v>
      </c>
      <c r="E14" s="7">
        <f t="shared" si="0"/>
        <v>0.69332079021636872</v>
      </c>
    </row>
    <row r="15" spans="1:6" ht="15.75" x14ac:dyDescent="0.25">
      <c r="A15" s="1">
        <v>87</v>
      </c>
      <c r="B15" s="2" t="s">
        <v>183</v>
      </c>
      <c r="C15" s="3">
        <v>1580</v>
      </c>
      <c r="D15" s="3">
        <v>900</v>
      </c>
      <c r="E15" s="7">
        <f t="shared" si="0"/>
        <v>0.569620253164557</v>
      </c>
    </row>
    <row r="16" spans="1:6" ht="15.75" x14ac:dyDescent="0.25">
      <c r="A16" s="1">
        <v>88</v>
      </c>
      <c r="B16" s="2" t="s">
        <v>184</v>
      </c>
      <c r="C16" s="3">
        <v>1241</v>
      </c>
      <c r="D16" s="3">
        <v>922</v>
      </c>
      <c r="E16" s="7">
        <f t="shared" si="0"/>
        <v>0.74294923448831585</v>
      </c>
    </row>
    <row r="17" spans="1:6" ht="15.75" x14ac:dyDescent="0.25">
      <c r="A17" s="1">
        <v>89</v>
      </c>
      <c r="B17" s="2" t="s">
        <v>185</v>
      </c>
      <c r="C17" s="3">
        <v>2117</v>
      </c>
      <c r="D17" s="3">
        <v>1693</v>
      </c>
      <c r="E17" s="7">
        <f t="shared" si="0"/>
        <v>0.79971658006613133</v>
      </c>
    </row>
    <row r="18" spans="1:6" ht="15.75" x14ac:dyDescent="0.25">
      <c r="A18" s="1">
        <v>90</v>
      </c>
      <c r="B18" s="2" t="s">
        <v>186</v>
      </c>
      <c r="C18" s="3">
        <v>1320</v>
      </c>
      <c r="D18" s="3">
        <v>1043</v>
      </c>
      <c r="E18" s="7">
        <f t="shared" si="0"/>
        <v>0.79015151515151516</v>
      </c>
    </row>
    <row r="19" spans="1:6" ht="15.75" x14ac:dyDescent="0.25">
      <c r="A19" s="1">
        <v>91</v>
      </c>
      <c r="B19" s="2" t="s">
        <v>187</v>
      </c>
      <c r="C19" s="3">
        <v>1550</v>
      </c>
      <c r="D19" s="3">
        <v>1141</v>
      </c>
      <c r="E19" s="7">
        <f t="shared" si="0"/>
        <v>0.73612903225806448</v>
      </c>
    </row>
    <row r="20" spans="1:6" ht="15.75" x14ac:dyDescent="0.25">
      <c r="A20" s="1">
        <v>92</v>
      </c>
      <c r="B20" s="2" t="s">
        <v>188</v>
      </c>
      <c r="C20" s="3">
        <v>1815</v>
      </c>
      <c r="D20" s="3">
        <v>1159</v>
      </c>
      <c r="E20" s="7">
        <f t="shared" si="0"/>
        <v>0.63856749311294769</v>
      </c>
    </row>
    <row r="21" spans="1:6" ht="15.75" x14ac:dyDescent="0.25">
      <c r="A21" s="1">
        <v>93</v>
      </c>
      <c r="B21" s="2" t="s">
        <v>189</v>
      </c>
      <c r="C21" s="3">
        <v>1635</v>
      </c>
      <c r="D21" s="3">
        <v>882</v>
      </c>
      <c r="E21" s="7">
        <f t="shared" si="0"/>
        <v>0.5394495412844037</v>
      </c>
    </row>
    <row r="22" spans="1:6" ht="15.75" x14ac:dyDescent="0.25">
      <c r="A22" s="1">
        <v>94</v>
      </c>
      <c r="B22" s="2" t="s">
        <v>190</v>
      </c>
      <c r="C22" s="3">
        <v>1560</v>
      </c>
      <c r="D22" s="3">
        <v>1154</v>
      </c>
      <c r="E22" s="7">
        <f t="shared" si="0"/>
        <v>0.73974358974358978</v>
      </c>
    </row>
    <row r="23" spans="1:6" ht="15.75" x14ac:dyDescent="0.25">
      <c r="A23" s="1">
        <v>95</v>
      </c>
      <c r="B23" s="2" t="s">
        <v>191</v>
      </c>
      <c r="C23" s="3">
        <v>1339</v>
      </c>
      <c r="D23" s="3">
        <v>981</v>
      </c>
      <c r="E23" s="7">
        <f t="shared" si="0"/>
        <v>0.73263629574309186</v>
      </c>
    </row>
    <row r="24" spans="1:6" ht="15.75" x14ac:dyDescent="0.25">
      <c r="A24" s="1">
        <v>250</v>
      </c>
      <c r="B24" s="2" t="s">
        <v>192</v>
      </c>
      <c r="C24" s="3">
        <v>957</v>
      </c>
      <c r="D24" s="3">
        <v>718</v>
      </c>
      <c r="E24" s="7">
        <f t="shared" si="0"/>
        <v>0.7502612330198537</v>
      </c>
    </row>
    <row r="25" spans="1:6" ht="15.75" x14ac:dyDescent="0.25">
      <c r="A25" s="1">
        <v>251</v>
      </c>
      <c r="B25" s="2" t="s">
        <v>193</v>
      </c>
      <c r="C25" s="3">
        <v>1549</v>
      </c>
      <c r="D25" s="3">
        <v>935</v>
      </c>
      <c r="E25" s="7">
        <f t="shared" si="0"/>
        <v>0.60361523563589414</v>
      </c>
    </row>
    <row r="26" spans="1:6" ht="15.75" x14ac:dyDescent="0.25">
      <c r="A26" s="1">
        <v>252</v>
      </c>
      <c r="B26" s="2" t="s">
        <v>194</v>
      </c>
      <c r="C26" s="3">
        <v>1509</v>
      </c>
      <c r="D26" s="3">
        <v>977</v>
      </c>
      <c r="E26" s="7">
        <f t="shared" si="0"/>
        <v>0.64744864148442682</v>
      </c>
    </row>
    <row r="27" spans="1:6" ht="15.75" x14ac:dyDescent="0.25">
      <c r="A27" s="1" t="s">
        <v>195</v>
      </c>
      <c r="B27" s="2" t="s">
        <v>196</v>
      </c>
      <c r="C27" s="35">
        <v>2647</v>
      </c>
      <c r="D27" s="3">
        <v>980</v>
      </c>
      <c r="E27" s="36">
        <f>1934/C27</f>
        <v>0.73063845863241406</v>
      </c>
      <c r="F27" s="8">
        <f>SUM(D27+D28)</f>
        <v>1934</v>
      </c>
    </row>
    <row r="28" spans="1:6" ht="15.75" x14ac:dyDescent="0.25">
      <c r="A28" s="1" t="s">
        <v>197</v>
      </c>
      <c r="B28" s="2" t="s">
        <v>196</v>
      </c>
      <c r="C28" s="24"/>
      <c r="D28" s="3">
        <v>954</v>
      </c>
      <c r="E28" s="24"/>
    </row>
    <row r="29" spans="1:6" ht="15.75" x14ac:dyDescent="0.25">
      <c r="A29" s="1">
        <v>254</v>
      </c>
      <c r="B29" s="2" t="s">
        <v>198</v>
      </c>
      <c r="C29" s="3">
        <v>1639</v>
      </c>
      <c r="D29" s="3">
        <v>1217</v>
      </c>
      <c r="E29" s="7">
        <f t="shared" ref="E29:E43" si="1">D29/C29</f>
        <v>0.7425259304453935</v>
      </c>
    </row>
    <row r="30" spans="1:6" ht="15.75" x14ac:dyDescent="0.25">
      <c r="A30" s="1">
        <v>255</v>
      </c>
      <c r="B30" s="2" t="s">
        <v>199</v>
      </c>
      <c r="C30" s="3">
        <v>2099</v>
      </c>
      <c r="D30" s="3">
        <v>1599</v>
      </c>
      <c r="E30" s="7">
        <f t="shared" si="1"/>
        <v>0.76179132920438308</v>
      </c>
    </row>
    <row r="31" spans="1:6" ht="15.75" x14ac:dyDescent="0.25">
      <c r="A31" s="1">
        <v>256</v>
      </c>
      <c r="B31" s="2" t="s">
        <v>200</v>
      </c>
      <c r="C31" s="3">
        <v>734</v>
      </c>
      <c r="D31" s="3">
        <v>547</v>
      </c>
      <c r="E31" s="7">
        <f t="shared" si="1"/>
        <v>0.74523160762942775</v>
      </c>
    </row>
    <row r="32" spans="1:6" ht="15.75" x14ac:dyDescent="0.25">
      <c r="A32" s="1">
        <v>257</v>
      </c>
      <c r="B32" s="2" t="s">
        <v>201</v>
      </c>
      <c r="C32" s="3">
        <v>1888</v>
      </c>
      <c r="D32" s="3">
        <v>1470</v>
      </c>
      <c r="E32" s="7">
        <f t="shared" si="1"/>
        <v>0.77860169491525422</v>
      </c>
    </row>
    <row r="33" spans="1:5" ht="15.75" x14ac:dyDescent="0.25">
      <c r="A33" s="1">
        <v>258</v>
      </c>
      <c r="B33" s="2" t="s">
        <v>202</v>
      </c>
      <c r="C33" s="3">
        <v>888</v>
      </c>
      <c r="D33" s="3">
        <v>593</v>
      </c>
      <c r="E33" s="7">
        <f t="shared" si="1"/>
        <v>0.6677927927927928</v>
      </c>
    </row>
    <row r="34" spans="1:5" ht="15.75" x14ac:dyDescent="0.25">
      <c r="A34" s="1">
        <v>306</v>
      </c>
      <c r="B34" s="2" t="s">
        <v>203</v>
      </c>
      <c r="C34" s="3">
        <v>1250</v>
      </c>
      <c r="D34" s="3">
        <v>931</v>
      </c>
      <c r="E34" s="7">
        <f t="shared" si="1"/>
        <v>0.74480000000000002</v>
      </c>
    </row>
    <row r="35" spans="1:5" ht="15.75" x14ac:dyDescent="0.25">
      <c r="A35" s="1">
        <v>307</v>
      </c>
      <c r="B35" s="2" t="s">
        <v>204</v>
      </c>
      <c r="C35" s="3">
        <v>1673</v>
      </c>
      <c r="D35" s="3">
        <v>989</v>
      </c>
      <c r="E35" s="7">
        <f t="shared" si="1"/>
        <v>0.59115361625821872</v>
      </c>
    </row>
    <row r="36" spans="1:5" ht="15.75" x14ac:dyDescent="0.25">
      <c r="A36" s="1">
        <v>308</v>
      </c>
      <c r="B36" s="2" t="s">
        <v>205</v>
      </c>
      <c r="C36" s="3">
        <v>2399</v>
      </c>
      <c r="D36" s="3">
        <v>1926</v>
      </c>
      <c r="E36" s="7">
        <f t="shared" si="1"/>
        <v>0.80283451438099207</v>
      </c>
    </row>
    <row r="37" spans="1:5" ht="15.75" x14ac:dyDescent="0.25">
      <c r="A37" s="1">
        <v>309</v>
      </c>
      <c r="B37" s="2" t="s">
        <v>206</v>
      </c>
      <c r="C37" s="3">
        <v>1659</v>
      </c>
      <c r="D37" s="3">
        <v>1287</v>
      </c>
      <c r="E37" s="7">
        <f t="shared" si="1"/>
        <v>0.77576853526220613</v>
      </c>
    </row>
    <row r="38" spans="1:5" ht="15.75" x14ac:dyDescent="0.25">
      <c r="A38" s="1">
        <v>310</v>
      </c>
      <c r="B38" s="2" t="s">
        <v>207</v>
      </c>
      <c r="C38" s="3">
        <v>878</v>
      </c>
      <c r="D38" s="3">
        <v>594</v>
      </c>
      <c r="E38" s="7">
        <f t="shared" si="1"/>
        <v>0.67653758542141229</v>
      </c>
    </row>
    <row r="39" spans="1:5" ht="15.75" x14ac:dyDescent="0.25">
      <c r="A39" s="1">
        <v>311</v>
      </c>
      <c r="B39" s="2" t="s">
        <v>208</v>
      </c>
      <c r="C39" s="3">
        <v>2059</v>
      </c>
      <c r="D39" s="3">
        <v>1563</v>
      </c>
      <c r="E39" s="7">
        <f t="shared" si="1"/>
        <v>0.75910636231180184</v>
      </c>
    </row>
    <row r="40" spans="1:5" ht="15.75" x14ac:dyDescent="0.25">
      <c r="A40" s="1">
        <v>312</v>
      </c>
      <c r="B40" s="2" t="s">
        <v>209</v>
      </c>
      <c r="C40" s="3">
        <v>2041</v>
      </c>
      <c r="D40" s="3">
        <v>1439</v>
      </c>
      <c r="E40" s="7">
        <f t="shared" si="1"/>
        <v>0.705046545810877</v>
      </c>
    </row>
    <row r="41" spans="1:5" ht="15.75" x14ac:dyDescent="0.25">
      <c r="A41" s="1">
        <v>313</v>
      </c>
      <c r="B41" s="2" t="s">
        <v>210</v>
      </c>
      <c r="C41" s="3">
        <v>1924</v>
      </c>
      <c r="D41" s="3">
        <v>1554</v>
      </c>
      <c r="E41" s="7">
        <f t="shared" si="1"/>
        <v>0.80769230769230771</v>
      </c>
    </row>
    <row r="42" spans="1:5" ht="16.5" thickBot="1" x14ac:dyDescent="0.3">
      <c r="A42" s="33" t="s">
        <v>393</v>
      </c>
      <c r="B42" s="34"/>
      <c r="C42" s="3">
        <v>14051</v>
      </c>
      <c r="D42" s="3">
        <v>11038</v>
      </c>
      <c r="E42" s="7">
        <f t="shared" si="1"/>
        <v>0.78556686356842931</v>
      </c>
    </row>
    <row r="43" spans="1:5" ht="17.25" thickTop="1" thickBot="1" x14ac:dyDescent="0.3">
      <c r="A43" s="22" t="s">
        <v>64</v>
      </c>
      <c r="B43" s="23"/>
      <c r="C43" s="5">
        <f>SUM(C5:C42)</f>
        <v>70580</v>
      </c>
      <c r="D43" s="5">
        <f>SUM(D5:D42)</f>
        <v>51175</v>
      </c>
      <c r="E43" s="6">
        <f t="shared" si="1"/>
        <v>0.72506375743836782</v>
      </c>
    </row>
    <row r="44" spans="1:5" ht="15.75" thickTop="1" x14ac:dyDescent="0.25"/>
  </sheetData>
  <mergeCells count="13">
    <mergeCell ref="C3:C4"/>
    <mergeCell ref="E3:E4"/>
    <mergeCell ref="A1:E1"/>
    <mergeCell ref="A2:E2"/>
    <mergeCell ref="A43:B43"/>
    <mergeCell ref="A3:A4"/>
    <mergeCell ref="B3:B4"/>
    <mergeCell ref="D3:D4"/>
    <mergeCell ref="C7:C8"/>
    <mergeCell ref="E7:E8"/>
    <mergeCell ref="C27:C28"/>
    <mergeCell ref="E27:E28"/>
    <mergeCell ref="A42:B4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activeCell="E3" sqref="E3:E4"/>
    </sheetView>
  </sheetViews>
  <sheetFormatPr defaultRowHeight="15" x14ac:dyDescent="0.25"/>
  <cols>
    <col min="2" max="2" width="18.85546875" customWidth="1"/>
    <col min="3" max="3" width="13.5703125" customWidth="1"/>
    <col min="5" max="5" width="26.140625" customWidth="1"/>
  </cols>
  <sheetData>
    <row r="1" spans="1:5" ht="33.75" x14ac:dyDescent="0.5">
      <c r="A1" s="19" t="s">
        <v>389</v>
      </c>
      <c r="B1" s="19"/>
      <c r="C1" s="19"/>
      <c r="D1" s="19"/>
      <c r="E1" s="19"/>
    </row>
    <row r="2" spans="1:5" ht="15.75" x14ac:dyDescent="0.25">
      <c r="A2" s="20" t="s">
        <v>0</v>
      </c>
      <c r="B2" s="21"/>
      <c r="C2" s="21"/>
      <c r="D2" s="21"/>
      <c r="E2" s="21"/>
    </row>
    <row r="3" spans="1:5" ht="15" customHeight="1" x14ac:dyDescent="0.25">
      <c r="A3" s="17" t="s">
        <v>1</v>
      </c>
      <c r="B3" s="17" t="s">
        <v>2</v>
      </c>
      <c r="C3" s="15" t="s">
        <v>397</v>
      </c>
      <c r="D3" s="17" t="s">
        <v>394</v>
      </c>
      <c r="E3" s="17" t="s">
        <v>398</v>
      </c>
    </row>
    <row r="4" spans="1:5" ht="31.5" customHeight="1" x14ac:dyDescent="0.25">
      <c r="A4" s="24"/>
      <c r="B4" s="24"/>
      <c r="C4" s="16"/>
      <c r="D4" s="25"/>
      <c r="E4" s="37"/>
    </row>
    <row r="5" spans="1:5" ht="15.75" x14ac:dyDescent="0.25">
      <c r="A5" s="1">
        <v>1</v>
      </c>
      <c r="B5" s="2" t="s">
        <v>211</v>
      </c>
      <c r="C5" s="3">
        <v>1318</v>
      </c>
      <c r="D5" s="3">
        <v>1050</v>
      </c>
      <c r="E5" s="7">
        <f t="shared" ref="E5:E17" si="0">D5/C5</f>
        <v>0.79666160849772383</v>
      </c>
    </row>
    <row r="6" spans="1:5" ht="15.75" x14ac:dyDescent="0.25">
      <c r="A6" s="1">
        <v>2</v>
      </c>
      <c r="B6" s="2" t="s">
        <v>212</v>
      </c>
      <c r="C6" s="3">
        <v>1276</v>
      </c>
      <c r="D6" s="3">
        <v>970</v>
      </c>
      <c r="E6" s="7">
        <f t="shared" si="0"/>
        <v>0.7601880877742947</v>
      </c>
    </row>
    <row r="7" spans="1:5" ht="15.75" x14ac:dyDescent="0.25">
      <c r="A7" s="1">
        <v>3</v>
      </c>
      <c r="B7" s="2" t="s">
        <v>213</v>
      </c>
      <c r="C7" s="3">
        <v>1606</v>
      </c>
      <c r="D7" s="3">
        <v>1228</v>
      </c>
      <c r="E7" s="7">
        <f t="shared" si="0"/>
        <v>0.76463262764632622</v>
      </c>
    </row>
    <row r="8" spans="1:5" ht="15.75" x14ac:dyDescent="0.25">
      <c r="A8" s="1">
        <v>4</v>
      </c>
      <c r="B8" s="2" t="s">
        <v>214</v>
      </c>
      <c r="C8" s="3">
        <v>1558</v>
      </c>
      <c r="D8" s="3">
        <v>919</v>
      </c>
      <c r="E8" s="7">
        <f t="shared" si="0"/>
        <v>0.58985879332477531</v>
      </c>
    </row>
    <row r="9" spans="1:5" ht="15.75" x14ac:dyDescent="0.25">
      <c r="A9" s="1">
        <v>5</v>
      </c>
      <c r="B9" s="2" t="s">
        <v>215</v>
      </c>
      <c r="C9" s="3">
        <v>1183</v>
      </c>
      <c r="D9" s="3">
        <v>930</v>
      </c>
      <c r="E9" s="7">
        <f t="shared" si="0"/>
        <v>0.78613693998309386</v>
      </c>
    </row>
    <row r="10" spans="1:5" ht="15.75" x14ac:dyDescent="0.25">
      <c r="A10" s="1">
        <v>6</v>
      </c>
      <c r="B10" s="2" t="s">
        <v>216</v>
      </c>
      <c r="C10" s="3">
        <v>1159</v>
      </c>
      <c r="D10" s="3">
        <v>889</v>
      </c>
      <c r="E10" s="7">
        <f t="shared" si="0"/>
        <v>0.76704055220017253</v>
      </c>
    </row>
    <row r="11" spans="1:5" ht="15.75" x14ac:dyDescent="0.25">
      <c r="A11" s="1">
        <v>7</v>
      </c>
      <c r="B11" s="2" t="s">
        <v>217</v>
      </c>
      <c r="C11" s="3">
        <v>187</v>
      </c>
      <c r="D11" s="3">
        <v>149</v>
      </c>
      <c r="E11" s="7">
        <f t="shared" si="0"/>
        <v>0.79679144385026734</v>
      </c>
    </row>
    <row r="12" spans="1:5" ht="15.75" x14ac:dyDescent="0.25">
      <c r="A12" s="1">
        <v>8</v>
      </c>
      <c r="B12" s="2" t="s">
        <v>218</v>
      </c>
      <c r="C12" s="3">
        <v>1174</v>
      </c>
      <c r="D12" s="3">
        <v>876</v>
      </c>
      <c r="E12" s="7">
        <f t="shared" si="0"/>
        <v>0.74616695059625215</v>
      </c>
    </row>
    <row r="13" spans="1:5" ht="15.75" x14ac:dyDescent="0.25">
      <c r="A13" s="1">
        <v>9</v>
      </c>
      <c r="B13" s="2" t="s">
        <v>219</v>
      </c>
      <c r="C13" s="3">
        <v>152</v>
      </c>
      <c r="D13" s="3">
        <v>112</v>
      </c>
      <c r="E13" s="7">
        <f t="shared" si="0"/>
        <v>0.73684210526315785</v>
      </c>
    </row>
    <row r="14" spans="1:5" ht="15.75" x14ac:dyDescent="0.25">
      <c r="A14" s="1">
        <v>10</v>
      </c>
      <c r="B14" s="2" t="s">
        <v>220</v>
      </c>
      <c r="C14" s="3">
        <v>2099</v>
      </c>
      <c r="D14" s="3">
        <v>1599</v>
      </c>
      <c r="E14" s="7">
        <f t="shared" si="0"/>
        <v>0.76179132920438308</v>
      </c>
    </row>
    <row r="15" spans="1:5" ht="15.75" x14ac:dyDescent="0.25">
      <c r="A15" s="1">
        <v>163</v>
      </c>
      <c r="B15" s="2" t="s">
        <v>221</v>
      </c>
      <c r="C15" s="3">
        <v>2841</v>
      </c>
      <c r="D15" s="3">
        <v>2047</v>
      </c>
      <c r="E15" s="7">
        <f t="shared" si="0"/>
        <v>0.72052094332981342</v>
      </c>
    </row>
    <row r="16" spans="1:5" ht="15.75" x14ac:dyDescent="0.25">
      <c r="A16" s="1">
        <v>164</v>
      </c>
      <c r="B16" s="2" t="s">
        <v>222</v>
      </c>
      <c r="C16" s="3">
        <v>2575</v>
      </c>
      <c r="D16" s="3">
        <v>1751</v>
      </c>
      <c r="E16" s="7">
        <f t="shared" si="0"/>
        <v>0.68</v>
      </c>
    </row>
    <row r="17" spans="1:6" ht="15.75" x14ac:dyDescent="0.25">
      <c r="A17" s="1">
        <v>165</v>
      </c>
      <c r="B17" s="2" t="s">
        <v>223</v>
      </c>
      <c r="C17" s="3">
        <v>1543</v>
      </c>
      <c r="D17" s="3">
        <v>1167</v>
      </c>
      <c r="E17" s="7">
        <f t="shared" si="0"/>
        <v>0.75631885936487364</v>
      </c>
    </row>
    <row r="18" spans="1:6" ht="15.75" x14ac:dyDescent="0.25">
      <c r="A18" s="1" t="s">
        <v>224</v>
      </c>
      <c r="B18" s="2" t="s">
        <v>225</v>
      </c>
      <c r="C18" s="35">
        <v>4632</v>
      </c>
      <c r="D18" s="3">
        <v>1649</v>
      </c>
      <c r="E18" s="36">
        <f>3242/C18</f>
        <v>0.69991364421416236</v>
      </c>
      <c r="F18" s="8">
        <f>D18+D19</f>
        <v>3242</v>
      </c>
    </row>
    <row r="19" spans="1:6" ht="15.75" x14ac:dyDescent="0.25">
      <c r="A19" s="1" t="s">
        <v>226</v>
      </c>
      <c r="B19" s="2" t="s">
        <v>225</v>
      </c>
      <c r="C19" s="24"/>
      <c r="D19" s="3">
        <v>1593</v>
      </c>
      <c r="E19" s="24"/>
    </row>
    <row r="20" spans="1:6" ht="15.75" x14ac:dyDescent="0.25">
      <c r="A20" s="1">
        <v>167</v>
      </c>
      <c r="B20" s="2" t="s">
        <v>227</v>
      </c>
      <c r="C20" s="3">
        <v>2344</v>
      </c>
      <c r="D20" s="3">
        <v>1317</v>
      </c>
      <c r="E20" s="7">
        <f t="shared" ref="E20:E28" si="1">D20/C20</f>
        <v>0.56186006825938561</v>
      </c>
    </row>
    <row r="21" spans="1:6" ht="15.75" x14ac:dyDescent="0.25">
      <c r="A21" s="1">
        <v>168</v>
      </c>
      <c r="B21" s="2" t="s">
        <v>228</v>
      </c>
      <c r="C21" s="3">
        <v>1393</v>
      </c>
      <c r="D21" s="3">
        <v>1027</v>
      </c>
      <c r="E21" s="7">
        <f t="shared" si="1"/>
        <v>0.73725771715721466</v>
      </c>
    </row>
    <row r="22" spans="1:6" ht="15.75" x14ac:dyDescent="0.25">
      <c r="A22" s="1">
        <v>169</v>
      </c>
      <c r="B22" s="2" t="s">
        <v>229</v>
      </c>
      <c r="C22" s="3">
        <v>1074</v>
      </c>
      <c r="D22" s="3">
        <v>779</v>
      </c>
      <c r="E22" s="7">
        <f t="shared" si="1"/>
        <v>0.72532588454376168</v>
      </c>
    </row>
    <row r="23" spans="1:6" ht="15.75" x14ac:dyDescent="0.25">
      <c r="A23" s="1">
        <v>276</v>
      </c>
      <c r="B23" s="2" t="s">
        <v>230</v>
      </c>
      <c r="C23" s="3">
        <v>2045</v>
      </c>
      <c r="D23" s="3">
        <v>1315</v>
      </c>
      <c r="E23" s="7">
        <f t="shared" si="1"/>
        <v>0.64303178484107582</v>
      </c>
    </row>
    <row r="24" spans="1:6" ht="15.75" x14ac:dyDescent="0.25">
      <c r="A24" s="1">
        <v>277</v>
      </c>
      <c r="B24" s="2" t="s">
        <v>231</v>
      </c>
      <c r="C24" s="3">
        <v>1677</v>
      </c>
      <c r="D24" s="3">
        <v>1229</v>
      </c>
      <c r="E24" s="7">
        <f t="shared" si="1"/>
        <v>0.73285629099582583</v>
      </c>
    </row>
    <row r="25" spans="1:6" ht="15.75" x14ac:dyDescent="0.25">
      <c r="A25" s="1">
        <v>278</v>
      </c>
      <c r="B25" s="2" t="s">
        <v>232</v>
      </c>
      <c r="C25" s="3">
        <v>1884</v>
      </c>
      <c r="D25" s="3">
        <v>1401</v>
      </c>
      <c r="E25" s="7">
        <f t="shared" si="1"/>
        <v>0.74363057324840764</v>
      </c>
    </row>
    <row r="26" spans="1:6" ht="15.75" x14ac:dyDescent="0.25">
      <c r="A26" s="1">
        <v>279</v>
      </c>
      <c r="B26" s="2" t="s">
        <v>233</v>
      </c>
      <c r="C26" s="3">
        <v>1266</v>
      </c>
      <c r="D26" s="3">
        <v>909</v>
      </c>
      <c r="E26" s="7">
        <f t="shared" si="1"/>
        <v>0.71800947867298581</v>
      </c>
    </row>
    <row r="27" spans="1:6" ht="15.75" x14ac:dyDescent="0.25">
      <c r="A27" s="1">
        <v>280</v>
      </c>
      <c r="B27" s="2" t="s">
        <v>234</v>
      </c>
      <c r="C27" s="3">
        <v>1848</v>
      </c>
      <c r="D27" s="3">
        <v>1327</v>
      </c>
      <c r="E27" s="7">
        <f t="shared" si="1"/>
        <v>0.71807359307359309</v>
      </c>
    </row>
    <row r="28" spans="1:6" ht="15.75" x14ac:dyDescent="0.25">
      <c r="A28" s="1">
        <v>281</v>
      </c>
      <c r="B28" s="2" t="s">
        <v>235</v>
      </c>
      <c r="C28" s="3">
        <v>1104</v>
      </c>
      <c r="D28" s="3">
        <v>763</v>
      </c>
      <c r="E28" s="7">
        <f t="shared" si="1"/>
        <v>0.69112318840579712</v>
      </c>
    </row>
    <row r="29" spans="1:6" ht="15.75" x14ac:dyDescent="0.25">
      <c r="A29" s="1" t="s">
        <v>236</v>
      </c>
      <c r="B29" s="2" t="s">
        <v>237</v>
      </c>
      <c r="C29" s="35">
        <v>3032</v>
      </c>
      <c r="D29" s="3">
        <v>939</v>
      </c>
      <c r="E29" s="36">
        <f>1897/C29</f>
        <v>0.62565963060686014</v>
      </c>
      <c r="F29" s="8">
        <f>D29+D30</f>
        <v>1897</v>
      </c>
    </row>
    <row r="30" spans="1:6" ht="15.75" x14ac:dyDescent="0.25">
      <c r="A30" s="1" t="s">
        <v>238</v>
      </c>
      <c r="B30" s="2" t="s">
        <v>237</v>
      </c>
      <c r="C30" s="24"/>
      <c r="D30" s="3">
        <v>958</v>
      </c>
      <c r="E30" s="24"/>
    </row>
    <row r="31" spans="1:6" ht="15.75" x14ac:dyDescent="0.25">
      <c r="A31" s="1">
        <v>283</v>
      </c>
      <c r="B31" s="2" t="s">
        <v>239</v>
      </c>
      <c r="C31" s="3">
        <v>804</v>
      </c>
      <c r="D31" s="3">
        <v>479</v>
      </c>
      <c r="E31" s="7">
        <f t="shared" ref="E31:E36" si="2">D31/C31</f>
        <v>0.595771144278607</v>
      </c>
    </row>
    <row r="32" spans="1:6" ht="15.75" x14ac:dyDescent="0.25">
      <c r="A32" s="1">
        <v>325</v>
      </c>
      <c r="B32" s="2" t="s">
        <v>240</v>
      </c>
      <c r="C32" s="3">
        <v>1146</v>
      </c>
      <c r="D32" s="3">
        <v>763</v>
      </c>
      <c r="E32" s="7">
        <f t="shared" si="2"/>
        <v>0.6657940663176265</v>
      </c>
    </row>
    <row r="33" spans="1:6" ht="15.75" x14ac:dyDescent="0.25">
      <c r="A33" s="1">
        <v>326</v>
      </c>
      <c r="B33" s="2" t="s">
        <v>241</v>
      </c>
      <c r="C33" s="3">
        <v>765</v>
      </c>
      <c r="D33" s="3">
        <v>472</v>
      </c>
      <c r="E33" s="7">
        <f t="shared" si="2"/>
        <v>0.61699346405228761</v>
      </c>
    </row>
    <row r="34" spans="1:6" ht="15.75" x14ac:dyDescent="0.25">
      <c r="A34" s="1">
        <v>327</v>
      </c>
      <c r="B34" s="2" t="s">
        <v>242</v>
      </c>
      <c r="C34" s="3">
        <v>1961</v>
      </c>
      <c r="D34" s="3">
        <v>1260</v>
      </c>
      <c r="E34" s="7">
        <f t="shared" si="2"/>
        <v>0.64252932177460476</v>
      </c>
    </row>
    <row r="35" spans="1:6" ht="15.75" x14ac:dyDescent="0.25">
      <c r="A35" s="1">
        <v>328</v>
      </c>
      <c r="B35" s="2" t="s">
        <v>243</v>
      </c>
      <c r="C35" s="3">
        <v>1202</v>
      </c>
      <c r="D35" s="3">
        <v>689</v>
      </c>
      <c r="E35" s="7">
        <f t="shared" si="2"/>
        <v>0.57321131447587359</v>
      </c>
    </row>
    <row r="36" spans="1:6" ht="15.75" x14ac:dyDescent="0.25">
      <c r="A36" s="1">
        <v>329</v>
      </c>
      <c r="B36" s="2" t="s">
        <v>244</v>
      </c>
      <c r="C36" s="3">
        <v>2296</v>
      </c>
      <c r="D36" s="3">
        <v>1735</v>
      </c>
      <c r="E36" s="7">
        <f t="shared" si="2"/>
        <v>0.75566202090592338</v>
      </c>
    </row>
    <row r="37" spans="1:6" ht="15.75" x14ac:dyDescent="0.25">
      <c r="A37" s="1" t="s">
        <v>245</v>
      </c>
      <c r="B37" s="2" t="s">
        <v>246</v>
      </c>
      <c r="C37" s="35">
        <v>3091</v>
      </c>
      <c r="D37" s="3">
        <v>1215</v>
      </c>
      <c r="E37" s="36">
        <f>2362/C37</f>
        <v>0.76415399547072149</v>
      </c>
      <c r="F37" s="8">
        <f>D37+D38</f>
        <v>2362</v>
      </c>
    </row>
    <row r="38" spans="1:6" ht="15.75" x14ac:dyDescent="0.25">
      <c r="A38" s="1" t="s">
        <v>247</v>
      </c>
      <c r="B38" s="2" t="s">
        <v>246</v>
      </c>
      <c r="C38" s="24"/>
      <c r="D38" s="3">
        <v>1147</v>
      </c>
      <c r="E38" s="24"/>
    </row>
    <row r="39" spans="1:6" ht="15.75" x14ac:dyDescent="0.25">
      <c r="A39" s="1">
        <v>331</v>
      </c>
      <c r="B39" s="2" t="s">
        <v>248</v>
      </c>
      <c r="C39" s="3">
        <v>1974</v>
      </c>
      <c r="D39" s="3">
        <v>1426</v>
      </c>
      <c r="E39" s="7">
        <f>D39/C39</f>
        <v>0.72239108409321173</v>
      </c>
    </row>
    <row r="40" spans="1:6" ht="16.5" thickBot="1" x14ac:dyDescent="0.3">
      <c r="A40" s="26" t="s">
        <v>393</v>
      </c>
      <c r="B40" s="27"/>
      <c r="C40" s="3">
        <v>13532</v>
      </c>
      <c r="D40" s="3">
        <v>11332</v>
      </c>
      <c r="E40" s="7">
        <f>D40/C40</f>
        <v>0.83742240614838903</v>
      </c>
    </row>
    <row r="41" spans="1:6" ht="17.25" thickTop="1" thickBot="1" x14ac:dyDescent="0.3">
      <c r="A41" s="22" t="s">
        <v>64</v>
      </c>
      <c r="B41" s="23"/>
      <c r="C41" s="5">
        <f>SUM(C5:C40)</f>
        <v>67741</v>
      </c>
      <c r="D41" s="5">
        <f>SUM(D5:D40)</f>
        <v>49411</v>
      </c>
      <c r="E41" s="6">
        <f>D41/C41</f>
        <v>0.72941054900281954</v>
      </c>
    </row>
    <row r="42" spans="1:6" ht="15.75" thickTop="1" x14ac:dyDescent="0.25"/>
  </sheetData>
  <mergeCells count="15">
    <mergeCell ref="C3:C4"/>
    <mergeCell ref="E3:E4"/>
    <mergeCell ref="A1:E1"/>
    <mergeCell ref="A2:E2"/>
    <mergeCell ref="A41:B41"/>
    <mergeCell ref="A3:A4"/>
    <mergeCell ref="B3:B4"/>
    <mergeCell ref="D3:D4"/>
    <mergeCell ref="C18:C19"/>
    <mergeCell ref="E18:E19"/>
    <mergeCell ref="C29:C30"/>
    <mergeCell ref="E29:E30"/>
    <mergeCell ref="C37:C38"/>
    <mergeCell ref="E37:E38"/>
    <mergeCell ref="A40:B40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workbookViewId="0">
      <selection activeCell="I26" sqref="I26"/>
    </sheetView>
  </sheetViews>
  <sheetFormatPr defaultRowHeight="15" x14ac:dyDescent="0.25"/>
  <cols>
    <col min="2" max="3" width="18.42578125" customWidth="1"/>
    <col min="5" max="5" width="18.7109375" customWidth="1"/>
  </cols>
  <sheetData>
    <row r="1" spans="1:5" ht="33.75" x14ac:dyDescent="0.5">
      <c r="A1" s="19" t="s">
        <v>390</v>
      </c>
      <c r="B1" s="19"/>
      <c r="C1" s="19"/>
      <c r="D1" s="19"/>
      <c r="E1" s="19"/>
    </row>
    <row r="2" spans="1:5" ht="15.75" x14ac:dyDescent="0.25">
      <c r="A2" s="20" t="s">
        <v>0</v>
      </c>
      <c r="B2" s="21"/>
      <c r="C2" s="21"/>
      <c r="D2" s="21"/>
      <c r="E2" s="21"/>
    </row>
    <row r="3" spans="1:5" ht="15" customHeight="1" x14ac:dyDescent="0.25">
      <c r="A3" s="17" t="s">
        <v>1</v>
      </c>
      <c r="B3" s="17" t="s">
        <v>2</v>
      </c>
      <c r="C3" s="17" t="s">
        <v>397</v>
      </c>
      <c r="D3" s="17" t="s">
        <v>394</v>
      </c>
      <c r="E3" s="17" t="s">
        <v>398</v>
      </c>
    </row>
    <row r="4" spans="1:5" ht="15" customHeight="1" x14ac:dyDescent="0.25">
      <c r="A4" s="24"/>
      <c r="B4" s="24"/>
      <c r="C4" s="25"/>
      <c r="D4" s="25"/>
      <c r="E4" s="18"/>
    </row>
    <row r="5" spans="1:5" ht="15.75" x14ac:dyDescent="0.25">
      <c r="A5" s="1">
        <v>32</v>
      </c>
      <c r="B5" s="2" t="s">
        <v>249</v>
      </c>
      <c r="C5" s="3">
        <v>1431</v>
      </c>
      <c r="D5" s="3">
        <v>798</v>
      </c>
      <c r="E5" s="7">
        <f t="shared" ref="E5:E46" si="0">D5/C5</f>
        <v>0.55765199161425572</v>
      </c>
    </row>
    <row r="6" spans="1:5" ht="15.75" x14ac:dyDescent="0.25">
      <c r="A6" s="1">
        <v>33</v>
      </c>
      <c r="B6" s="2" t="s">
        <v>250</v>
      </c>
      <c r="C6" s="3">
        <v>804</v>
      </c>
      <c r="D6" s="3">
        <v>376</v>
      </c>
      <c r="E6" s="7">
        <f t="shared" si="0"/>
        <v>0.46766169154228854</v>
      </c>
    </row>
    <row r="7" spans="1:5" ht="15.75" x14ac:dyDescent="0.25">
      <c r="A7" s="1">
        <v>34</v>
      </c>
      <c r="B7" s="2" t="s">
        <v>251</v>
      </c>
      <c r="C7" s="3">
        <v>1227</v>
      </c>
      <c r="D7" s="3">
        <v>672</v>
      </c>
      <c r="E7" s="7">
        <f t="shared" si="0"/>
        <v>0.5476772616136919</v>
      </c>
    </row>
    <row r="8" spans="1:5" ht="15.75" x14ac:dyDescent="0.25">
      <c r="A8" s="1">
        <v>35</v>
      </c>
      <c r="B8" s="2" t="s">
        <v>252</v>
      </c>
      <c r="C8" s="3">
        <v>862</v>
      </c>
      <c r="D8" s="3">
        <v>465</v>
      </c>
      <c r="E8" s="7">
        <f t="shared" si="0"/>
        <v>0.53944315545243615</v>
      </c>
    </row>
    <row r="9" spans="1:5" ht="15.75" x14ac:dyDescent="0.25">
      <c r="A9" s="1">
        <v>36</v>
      </c>
      <c r="B9" s="2" t="s">
        <v>253</v>
      </c>
      <c r="C9" s="3">
        <v>1488</v>
      </c>
      <c r="D9" s="3">
        <v>723</v>
      </c>
      <c r="E9" s="7">
        <f t="shared" si="0"/>
        <v>0.48588709677419356</v>
      </c>
    </row>
    <row r="10" spans="1:5" ht="15.75" x14ac:dyDescent="0.25">
      <c r="A10" s="1">
        <v>37</v>
      </c>
      <c r="B10" s="2" t="s">
        <v>254</v>
      </c>
      <c r="C10" s="3">
        <v>776</v>
      </c>
      <c r="D10" s="3">
        <v>390</v>
      </c>
      <c r="E10" s="7">
        <f t="shared" si="0"/>
        <v>0.50257731958762886</v>
      </c>
    </row>
    <row r="11" spans="1:5" ht="15.75" x14ac:dyDescent="0.25">
      <c r="A11" s="1">
        <v>38</v>
      </c>
      <c r="B11" s="2" t="s">
        <v>255</v>
      </c>
      <c r="C11" s="3">
        <v>1314</v>
      </c>
      <c r="D11" s="3">
        <v>771</v>
      </c>
      <c r="E11" s="7">
        <f t="shared" si="0"/>
        <v>0.58675799086757996</v>
      </c>
    </row>
    <row r="12" spans="1:5" ht="15.75" x14ac:dyDescent="0.25">
      <c r="A12" s="1">
        <v>39</v>
      </c>
      <c r="B12" s="2" t="s">
        <v>256</v>
      </c>
      <c r="C12" s="3">
        <v>1581</v>
      </c>
      <c r="D12" s="3">
        <v>865</v>
      </c>
      <c r="E12" s="7">
        <f t="shared" si="0"/>
        <v>0.54712207463630613</v>
      </c>
    </row>
    <row r="13" spans="1:5" ht="15.75" x14ac:dyDescent="0.25">
      <c r="A13" s="1">
        <v>40</v>
      </c>
      <c r="B13" s="2" t="s">
        <v>257</v>
      </c>
      <c r="C13" s="3">
        <v>734</v>
      </c>
      <c r="D13" s="3">
        <v>323</v>
      </c>
      <c r="E13" s="7">
        <f t="shared" si="0"/>
        <v>0.44005449591280654</v>
      </c>
    </row>
    <row r="14" spans="1:5" ht="15.75" x14ac:dyDescent="0.25">
      <c r="A14" s="1">
        <v>41</v>
      </c>
      <c r="B14" s="2" t="s">
        <v>258</v>
      </c>
      <c r="C14" s="3">
        <v>1241</v>
      </c>
      <c r="D14" s="3">
        <v>750</v>
      </c>
      <c r="E14" s="7">
        <f t="shared" si="0"/>
        <v>0.60435132957292503</v>
      </c>
    </row>
    <row r="15" spans="1:5" ht="15.75" x14ac:dyDescent="0.25">
      <c r="A15" s="1">
        <v>42</v>
      </c>
      <c r="B15" s="2" t="s">
        <v>259</v>
      </c>
      <c r="C15" s="3">
        <v>714</v>
      </c>
      <c r="D15" s="3">
        <v>442</v>
      </c>
      <c r="E15" s="7">
        <f t="shared" si="0"/>
        <v>0.61904761904761907</v>
      </c>
    </row>
    <row r="16" spans="1:5" ht="15.75" x14ac:dyDescent="0.25">
      <c r="A16" s="1">
        <v>43</v>
      </c>
      <c r="B16" s="2" t="s">
        <v>260</v>
      </c>
      <c r="C16" s="3">
        <v>578</v>
      </c>
      <c r="D16" s="3">
        <v>345</v>
      </c>
      <c r="E16" s="7">
        <f t="shared" si="0"/>
        <v>0.59688581314878897</v>
      </c>
    </row>
    <row r="17" spans="1:5" ht="15.75" x14ac:dyDescent="0.25">
      <c r="A17" s="1">
        <v>44</v>
      </c>
      <c r="B17" s="2" t="s">
        <v>261</v>
      </c>
      <c r="C17" s="3">
        <v>1180</v>
      </c>
      <c r="D17" s="3">
        <v>508</v>
      </c>
      <c r="E17" s="7">
        <f t="shared" si="0"/>
        <v>0.43050847457627117</v>
      </c>
    </row>
    <row r="18" spans="1:5" ht="15.75" x14ac:dyDescent="0.25">
      <c r="A18" s="1">
        <v>55</v>
      </c>
      <c r="B18" s="2" t="s">
        <v>262</v>
      </c>
      <c r="C18" s="3">
        <v>2440</v>
      </c>
      <c r="D18" s="3">
        <v>1643</v>
      </c>
      <c r="E18" s="7">
        <f t="shared" si="0"/>
        <v>0.67336065573770487</v>
      </c>
    </row>
    <row r="19" spans="1:5" ht="15.75" x14ac:dyDescent="0.25">
      <c r="A19" s="1">
        <v>56</v>
      </c>
      <c r="B19" s="2" t="s">
        <v>263</v>
      </c>
      <c r="C19" s="3">
        <v>1492</v>
      </c>
      <c r="D19" s="3">
        <v>748</v>
      </c>
      <c r="E19" s="7">
        <f t="shared" si="0"/>
        <v>0.50134048257372654</v>
      </c>
    </row>
    <row r="20" spans="1:5" ht="15.75" x14ac:dyDescent="0.25">
      <c r="A20" s="1">
        <v>57</v>
      </c>
      <c r="B20" s="2" t="s">
        <v>264</v>
      </c>
      <c r="C20" s="3">
        <v>941</v>
      </c>
      <c r="D20" s="3">
        <v>461</v>
      </c>
      <c r="E20" s="7">
        <f t="shared" si="0"/>
        <v>0.48990435706695007</v>
      </c>
    </row>
    <row r="21" spans="1:5" ht="15.75" x14ac:dyDescent="0.25">
      <c r="A21" s="1">
        <v>58</v>
      </c>
      <c r="B21" s="2" t="s">
        <v>265</v>
      </c>
      <c r="C21" s="3">
        <v>1781</v>
      </c>
      <c r="D21" s="3">
        <v>963</v>
      </c>
      <c r="E21" s="7">
        <f t="shared" si="0"/>
        <v>0.54070746771476697</v>
      </c>
    </row>
    <row r="22" spans="1:5" ht="15.75" x14ac:dyDescent="0.25">
      <c r="A22" s="1">
        <v>59</v>
      </c>
      <c r="B22" s="2" t="s">
        <v>266</v>
      </c>
      <c r="C22" s="3">
        <v>1575</v>
      </c>
      <c r="D22" s="3">
        <v>714</v>
      </c>
      <c r="E22" s="7">
        <f t="shared" si="0"/>
        <v>0.45333333333333331</v>
      </c>
    </row>
    <row r="23" spans="1:5" ht="15.75" x14ac:dyDescent="0.25">
      <c r="A23" s="1">
        <v>60</v>
      </c>
      <c r="B23" s="2" t="s">
        <v>267</v>
      </c>
      <c r="C23" s="3">
        <v>1401</v>
      </c>
      <c r="D23" s="3">
        <v>760</v>
      </c>
      <c r="E23" s="7">
        <f t="shared" si="0"/>
        <v>0.54246966452533907</v>
      </c>
    </row>
    <row r="24" spans="1:5" ht="15.75" x14ac:dyDescent="0.25">
      <c r="A24" s="1">
        <v>61</v>
      </c>
      <c r="B24" s="2" t="s">
        <v>268</v>
      </c>
      <c r="C24" s="3">
        <v>1224</v>
      </c>
      <c r="D24" s="3">
        <v>634</v>
      </c>
      <c r="E24" s="7">
        <f t="shared" si="0"/>
        <v>0.51797385620915037</v>
      </c>
    </row>
    <row r="25" spans="1:5" ht="15.75" x14ac:dyDescent="0.25">
      <c r="A25" s="1">
        <v>62</v>
      </c>
      <c r="B25" s="2" t="s">
        <v>269</v>
      </c>
      <c r="C25" s="3">
        <v>632</v>
      </c>
      <c r="D25" s="3">
        <v>244</v>
      </c>
      <c r="E25" s="7">
        <f t="shared" si="0"/>
        <v>0.38607594936708861</v>
      </c>
    </row>
    <row r="26" spans="1:5" ht="15.75" x14ac:dyDescent="0.25">
      <c r="A26" s="1">
        <v>63</v>
      </c>
      <c r="B26" s="2" t="s">
        <v>270</v>
      </c>
      <c r="C26" s="3">
        <v>953</v>
      </c>
      <c r="D26" s="3">
        <v>552</v>
      </c>
      <c r="E26" s="7">
        <f t="shared" si="0"/>
        <v>0.57922350472193074</v>
      </c>
    </row>
    <row r="27" spans="1:5" ht="15.75" x14ac:dyDescent="0.25">
      <c r="A27" s="1">
        <v>64</v>
      </c>
      <c r="B27" s="2" t="s">
        <v>271</v>
      </c>
      <c r="C27" s="3">
        <v>872</v>
      </c>
      <c r="D27" s="3">
        <v>408</v>
      </c>
      <c r="E27" s="7">
        <f t="shared" si="0"/>
        <v>0.46788990825688076</v>
      </c>
    </row>
    <row r="28" spans="1:5" ht="15.75" x14ac:dyDescent="0.25">
      <c r="A28" s="1">
        <v>65</v>
      </c>
      <c r="B28" s="2" t="s">
        <v>272</v>
      </c>
      <c r="C28" s="3">
        <v>1147</v>
      </c>
      <c r="D28" s="3">
        <v>598</v>
      </c>
      <c r="E28" s="7">
        <f t="shared" si="0"/>
        <v>0.52136006974716653</v>
      </c>
    </row>
    <row r="29" spans="1:5" ht="15.75" x14ac:dyDescent="0.25">
      <c r="A29" s="1">
        <v>85</v>
      </c>
      <c r="B29" s="2" t="s">
        <v>273</v>
      </c>
      <c r="C29" s="3">
        <v>781</v>
      </c>
      <c r="D29" s="3">
        <v>565</v>
      </c>
      <c r="E29" s="7">
        <f t="shared" si="0"/>
        <v>0.72343149807938545</v>
      </c>
    </row>
    <row r="30" spans="1:5" ht="15.75" x14ac:dyDescent="0.25">
      <c r="A30" s="1">
        <v>107</v>
      </c>
      <c r="B30" s="2" t="s">
        <v>274</v>
      </c>
      <c r="C30" s="3">
        <v>1750</v>
      </c>
      <c r="D30" s="3">
        <v>1044</v>
      </c>
      <c r="E30" s="7">
        <f t="shared" si="0"/>
        <v>0.59657142857142853</v>
      </c>
    </row>
    <row r="31" spans="1:5" ht="15.75" x14ac:dyDescent="0.25">
      <c r="A31" s="1">
        <v>108</v>
      </c>
      <c r="B31" s="2" t="s">
        <v>275</v>
      </c>
      <c r="C31" s="3">
        <v>717</v>
      </c>
      <c r="D31" s="3">
        <v>342</v>
      </c>
      <c r="E31" s="7">
        <f t="shared" si="0"/>
        <v>0.47698744769874479</v>
      </c>
    </row>
    <row r="32" spans="1:5" ht="15.75" x14ac:dyDescent="0.25">
      <c r="A32" s="1">
        <v>109</v>
      </c>
      <c r="B32" s="2" t="s">
        <v>276</v>
      </c>
      <c r="C32" s="3">
        <v>1044</v>
      </c>
      <c r="D32" s="3">
        <v>330</v>
      </c>
      <c r="E32" s="7">
        <f t="shared" si="0"/>
        <v>0.31609195402298851</v>
      </c>
    </row>
    <row r="33" spans="1:6" ht="15.75" x14ac:dyDescent="0.25">
      <c r="A33" s="1">
        <v>110</v>
      </c>
      <c r="B33" s="2" t="s">
        <v>277</v>
      </c>
      <c r="C33" s="3">
        <v>1476</v>
      </c>
      <c r="D33" s="3">
        <v>842</v>
      </c>
      <c r="E33" s="7">
        <f t="shared" si="0"/>
        <v>0.57046070460704612</v>
      </c>
    </row>
    <row r="34" spans="1:6" ht="15.75" x14ac:dyDescent="0.25">
      <c r="A34" s="1">
        <v>111</v>
      </c>
      <c r="B34" s="2" t="s">
        <v>278</v>
      </c>
      <c r="C34" s="3">
        <v>1199</v>
      </c>
      <c r="D34" s="3">
        <v>622</v>
      </c>
      <c r="E34" s="7">
        <f t="shared" si="0"/>
        <v>0.51876563803169307</v>
      </c>
    </row>
    <row r="35" spans="1:6" ht="15.75" x14ac:dyDescent="0.25">
      <c r="A35" s="1">
        <v>112</v>
      </c>
      <c r="B35" s="2" t="s">
        <v>279</v>
      </c>
      <c r="C35" s="3">
        <v>1572</v>
      </c>
      <c r="D35" s="3">
        <v>941</v>
      </c>
      <c r="E35" s="7">
        <f t="shared" si="0"/>
        <v>0.59860050890585237</v>
      </c>
    </row>
    <row r="36" spans="1:6" ht="15.75" x14ac:dyDescent="0.25">
      <c r="A36" s="1">
        <v>113</v>
      </c>
      <c r="B36" s="2" t="s">
        <v>280</v>
      </c>
      <c r="C36" s="3">
        <v>1253</v>
      </c>
      <c r="D36" s="3">
        <v>507</v>
      </c>
      <c r="E36" s="7">
        <f t="shared" si="0"/>
        <v>0.4046288906624102</v>
      </c>
    </row>
    <row r="37" spans="1:6" ht="15.75" x14ac:dyDescent="0.25">
      <c r="A37" s="1">
        <v>114</v>
      </c>
      <c r="B37" s="2" t="s">
        <v>281</v>
      </c>
      <c r="C37" s="3">
        <v>1166</v>
      </c>
      <c r="D37" s="3">
        <v>571</v>
      </c>
      <c r="E37" s="7">
        <f t="shared" si="0"/>
        <v>0.48970840480274441</v>
      </c>
    </row>
    <row r="38" spans="1:6" ht="15.75" x14ac:dyDescent="0.25">
      <c r="A38" s="1">
        <v>115</v>
      </c>
      <c r="B38" s="2" t="s">
        <v>282</v>
      </c>
      <c r="C38" s="3">
        <v>868</v>
      </c>
      <c r="D38" s="3">
        <v>463</v>
      </c>
      <c r="E38" s="7">
        <f t="shared" si="0"/>
        <v>0.53341013824884798</v>
      </c>
    </row>
    <row r="39" spans="1:6" ht="15.75" x14ac:dyDescent="0.25">
      <c r="A39" s="1">
        <v>116</v>
      </c>
      <c r="B39" s="2" t="s">
        <v>283</v>
      </c>
      <c r="C39" s="3">
        <v>1139</v>
      </c>
      <c r="D39" s="3">
        <v>702</v>
      </c>
      <c r="E39" s="7">
        <f t="shared" si="0"/>
        <v>0.61633011413520633</v>
      </c>
    </row>
    <row r="40" spans="1:6" ht="15.75" x14ac:dyDescent="0.25">
      <c r="A40" s="1">
        <v>117</v>
      </c>
      <c r="B40" s="2" t="s">
        <v>284</v>
      </c>
      <c r="C40" s="3">
        <v>1304</v>
      </c>
      <c r="D40" s="3">
        <v>748</v>
      </c>
      <c r="E40" s="7">
        <f t="shared" si="0"/>
        <v>0.57361963190184051</v>
      </c>
    </row>
    <row r="41" spans="1:6" ht="15.75" x14ac:dyDescent="0.25">
      <c r="A41" s="1">
        <v>118</v>
      </c>
      <c r="B41" s="2" t="s">
        <v>285</v>
      </c>
      <c r="C41" s="3">
        <v>1665</v>
      </c>
      <c r="D41" s="3">
        <v>1115</v>
      </c>
      <c r="E41" s="7">
        <f t="shared" si="0"/>
        <v>0.66966966966966968</v>
      </c>
    </row>
    <row r="42" spans="1:6" ht="15.75" x14ac:dyDescent="0.25">
      <c r="A42" s="1">
        <v>219</v>
      </c>
      <c r="B42" s="2" t="s">
        <v>286</v>
      </c>
      <c r="C42" s="3">
        <v>2274</v>
      </c>
      <c r="D42" s="3">
        <v>1221</v>
      </c>
      <c r="E42" s="7">
        <f t="shared" si="0"/>
        <v>0.53693931398416883</v>
      </c>
    </row>
    <row r="43" spans="1:6" ht="15.75" x14ac:dyDescent="0.25">
      <c r="A43" s="1">
        <v>220</v>
      </c>
      <c r="B43" s="2" t="s">
        <v>287</v>
      </c>
      <c r="C43" s="3">
        <v>869</v>
      </c>
      <c r="D43" s="3">
        <v>457</v>
      </c>
      <c r="E43" s="7">
        <f t="shared" si="0"/>
        <v>0.52589182968929804</v>
      </c>
    </row>
    <row r="44" spans="1:6" ht="15.75" x14ac:dyDescent="0.25">
      <c r="A44" s="1">
        <v>221</v>
      </c>
      <c r="B44" s="2" t="s">
        <v>288</v>
      </c>
      <c r="C44" s="3">
        <v>2298</v>
      </c>
      <c r="D44" s="3">
        <v>1663</v>
      </c>
      <c r="E44" s="7">
        <f t="shared" si="0"/>
        <v>0.72367275892080074</v>
      </c>
    </row>
    <row r="45" spans="1:6" ht="15.75" x14ac:dyDescent="0.25">
      <c r="A45" s="1">
        <v>222</v>
      </c>
      <c r="B45" s="2" t="s">
        <v>289</v>
      </c>
      <c r="C45" s="3">
        <v>1107</v>
      </c>
      <c r="D45" s="3">
        <v>654</v>
      </c>
      <c r="E45" s="7">
        <f t="shared" si="0"/>
        <v>0.59078590785907859</v>
      </c>
    </row>
    <row r="46" spans="1:6" ht="15.75" x14ac:dyDescent="0.25">
      <c r="A46" s="1">
        <v>223</v>
      </c>
      <c r="B46" s="2" t="s">
        <v>290</v>
      </c>
      <c r="C46" s="3">
        <v>2048</v>
      </c>
      <c r="D46" s="3">
        <v>1366</v>
      </c>
      <c r="E46" s="7">
        <f t="shared" si="0"/>
        <v>0.6669921875</v>
      </c>
    </row>
    <row r="47" spans="1:6" ht="15.75" x14ac:dyDescent="0.25">
      <c r="A47" s="1" t="s">
        <v>291</v>
      </c>
      <c r="B47" s="2" t="s">
        <v>292</v>
      </c>
      <c r="C47" s="35">
        <v>3182</v>
      </c>
      <c r="D47" s="3">
        <v>1158</v>
      </c>
      <c r="E47" s="36">
        <f>2157/C47</f>
        <v>0.67787554996857324</v>
      </c>
      <c r="F47" s="8">
        <f>D47+D48</f>
        <v>2157</v>
      </c>
    </row>
    <row r="48" spans="1:6" ht="15.75" x14ac:dyDescent="0.25">
      <c r="A48" s="1" t="s">
        <v>293</v>
      </c>
      <c r="B48" s="2" t="s">
        <v>292</v>
      </c>
      <c r="C48" s="24"/>
      <c r="D48" s="3">
        <v>999</v>
      </c>
      <c r="E48" s="24"/>
    </row>
    <row r="49" spans="1:5" ht="15.75" x14ac:dyDescent="0.25">
      <c r="A49" s="1">
        <v>225</v>
      </c>
      <c r="B49" s="2" t="s">
        <v>294</v>
      </c>
      <c r="C49" s="3">
        <v>1511</v>
      </c>
      <c r="D49" s="3">
        <v>1037</v>
      </c>
      <c r="E49" s="7">
        <f>D49/C49</f>
        <v>0.68630046326935801</v>
      </c>
    </row>
    <row r="50" spans="1:5" ht="15.75" x14ac:dyDescent="0.25">
      <c r="A50" s="1">
        <v>226</v>
      </c>
      <c r="B50" s="2" t="s">
        <v>295</v>
      </c>
      <c r="C50" s="3">
        <v>1242</v>
      </c>
      <c r="D50" s="3">
        <v>686</v>
      </c>
      <c r="E50" s="7">
        <f>D50/C50</f>
        <v>0.55233494363929148</v>
      </c>
    </row>
    <row r="51" spans="1:5" ht="16.5" thickBot="1" x14ac:dyDescent="0.3">
      <c r="A51" s="33" t="s">
        <v>393</v>
      </c>
      <c r="B51" s="34"/>
      <c r="C51" s="3">
        <v>8874</v>
      </c>
      <c r="D51" s="3">
        <v>7296</v>
      </c>
      <c r="E51" s="7">
        <f>D51/C51</f>
        <v>0.82217714672075726</v>
      </c>
    </row>
    <row r="52" spans="1:5" ht="17.25" thickTop="1" thickBot="1" x14ac:dyDescent="0.3">
      <c r="A52" s="22" t="s">
        <v>64</v>
      </c>
      <c r="B52" s="23"/>
      <c r="C52" s="5">
        <f>SUM(C5:C51)</f>
        <v>67727</v>
      </c>
      <c r="D52" s="5">
        <f>SUM(D5:D51)</f>
        <v>40482</v>
      </c>
      <c r="E52" s="6">
        <f>D52/C52</f>
        <v>0.59772321230823744</v>
      </c>
    </row>
    <row r="53" spans="1:5" ht="15.75" thickTop="1" x14ac:dyDescent="0.25"/>
  </sheetData>
  <mergeCells count="11">
    <mergeCell ref="C3:C4"/>
    <mergeCell ref="E3:E4"/>
    <mergeCell ref="A1:E1"/>
    <mergeCell ref="A2:E2"/>
    <mergeCell ref="A52:B52"/>
    <mergeCell ref="A3:A4"/>
    <mergeCell ref="B3:B4"/>
    <mergeCell ref="D3:D4"/>
    <mergeCell ref="C47:C48"/>
    <mergeCell ref="E47:E48"/>
    <mergeCell ref="A51:B51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workbookViewId="0">
      <selection activeCell="I12" sqref="I12"/>
    </sheetView>
  </sheetViews>
  <sheetFormatPr defaultRowHeight="15" x14ac:dyDescent="0.25"/>
  <cols>
    <col min="2" max="2" width="18.5703125" customWidth="1"/>
    <col min="3" max="3" width="13.140625" customWidth="1"/>
    <col min="4" max="4" width="11.28515625" customWidth="1"/>
    <col min="5" max="5" width="26.5703125" customWidth="1"/>
  </cols>
  <sheetData>
    <row r="1" spans="1:5" ht="33.75" x14ac:dyDescent="0.5">
      <c r="A1" s="19" t="s">
        <v>391</v>
      </c>
      <c r="B1" s="19"/>
      <c r="C1" s="19"/>
      <c r="D1" s="19"/>
      <c r="E1" s="19"/>
    </row>
    <row r="2" spans="1:5" ht="15.75" x14ac:dyDescent="0.25">
      <c r="A2" s="20" t="s">
        <v>0</v>
      </c>
      <c r="B2" s="21"/>
      <c r="C2" s="21"/>
      <c r="D2" s="21"/>
      <c r="E2" s="21"/>
    </row>
    <row r="3" spans="1:5" ht="15" customHeight="1" x14ac:dyDescent="0.25">
      <c r="A3" s="17" t="s">
        <v>1</v>
      </c>
      <c r="B3" s="38" t="s">
        <v>2</v>
      </c>
      <c r="C3" s="17" t="s">
        <v>397</v>
      </c>
      <c r="D3" s="17" t="s">
        <v>394</v>
      </c>
      <c r="E3" s="17" t="s">
        <v>398</v>
      </c>
    </row>
    <row r="4" spans="1:5" ht="30.75" customHeight="1" x14ac:dyDescent="0.25">
      <c r="A4" s="24"/>
      <c r="B4" s="39"/>
      <c r="C4" s="25"/>
      <c r="D4" s="25"/>
      <c r="E4" s="37"/>
    </row>
    <row r="5" spans="1:5" ht="15.75" x14ac:dyDescent="0.25">
      <c r="A5" s="1">
        <v>19</v>
      </c>
      <c r="B5" s="2" t="s">
        <v>296</v>
      </c>
      <c r="C5" s="3">
        <v>2144</v>
      </c>
      <c r="D5" s="3">
        <v>1408</v>
      </c>
      <c r="E5" s="7">
        <f t="shared" ref="E5:E19" si="0">D5/C5</f>
        <v>0.65671641791044777</v>
      </c>
    </row>
    <row r="6" spans="1:5" ht="15.75" x14ac:dyDescent="0.25">
      <c r="A6" s="1">
        <v>20</v>
      </c>
      <c r="B6" s="2" t="s">
        <v>297</v>
      </c>
      <c r="C6" s="3">
        <v>729</v>
      </c>
      <c r="D6" s="3">
        <v>426</v>
      </c>
      <c r="E6" s="7">
        <f t="shared" si="0"/>
        <v>0.58436213991769548</v>
      </c>
    </row>
    <row r="7" spans="1:5" ht="15.75" x14ac:dyDescent="0.25">
      <c r="A7" s="1">
        <v>21</v>
      </c>
      <c r="B7" s="2" t="s">
        <v>298</v>
      </c>
      <c r="C7" s="3">
        <v>288</v>
      </c>
      <c r="D7" s="3">
        <v>193</v>
      </c>
      <c r="E7" s="7">
        <f t="shared" si="0"/>
        <v>0.67013888888888884</v>
      </c>
    </row>
    <row r="8" spans="1:5" ht="15.75" x14ac:dyDescent="0.25">
      <c r="A8" s="1">
        <v>22</v>
      </c>
      <c r="B8" s="2" t="s">
        <v>299</v>
      </c>
      <c r="C8" s="3">
        <v>1432</v>
      </c>
      <c r="D8" s="3">
        <v>826</v>
      </c>
      <c r="E8" s="7">
        <f t="shared" si="0"/>
        <v>0.57681564245810057</v>
      </c>
    </row>
    <row r="9" spans="1:5" ht="15.75" x14ac:dyDescent="0.25">
      <c r="A9" s="1">
        <v>23</v>
      </c>
      <c r="B9" s="2" t="s">
        <v>300</v>
      </c>
      <c r="C9" s="3">
        <v>904</v>
      </c>
      <c r="D9" s="3">
        <v>473</v>
      </c>
      <c r="E9" s="7">
        <f t="shared" si="0"/>
        <v>0.52323008849557517</v>
      </c>
    </row>
    <row r="10" spans="1:5" ht="15.75" x14ac:dyDescent="0.25">
      <c r="A10" s="1">
        <v>24</v>
      </c>
      <c r="B10" s="2" t="s">
        <v>301</v>
      </c>
      <c r="C10" s="3">
        <v>740</v>
      </c>
      <c r="D10" s="3">
        <v>534</v>
      </c>
      <c r="E10" s="7">
        <f t="shared" si="0"/>
        <v>0.72162162162162158</v>
      </c>
    </row>
    <row r="11" spans="1:5" ht="15.75" x14ac:dyDescent="0.25">
      <c r="A11" s="1">
        <v>25</v>
      </c>
      <c r="B11" s="2" t="s">
        <v>302</v>
      </c>
      <c r="C11" s="3">
        <v>1900</v>
      </c>
      <c r="D11" s="3">
        <v>1264</v>
      </c>
      <c r="E11" s="7">
        <f t="shared" si="0"/>
        <v>0.66526315789473689</v>
      </c>
    </row>
    <row r="12" spans="1:5" ht="15.75" x14ac:dyDescent="0.25">
      <c r="A12" s="1">
        <v>26</v>
      </c>
      <c r="B12" s="2" t="s">
        <v>303</v>
      </c>
      <c r="C12" s="3">
        <v>1396</v>
      </c>
      <c r="D12" s="3">
        <v>916</v>
      </c>
      <c r="E12" s="7">
        <f t="shared" si="0"/>
        <v>0.65616045845272208</v>
      </c>
    </row>
    <row r="13" spans="1:5" ht="15.75" x14ac:dyDescent="0.25">
      <c r="A13" s="1">
        <v>27</v>
      </c>
      <c r="B13" s="2" t="s">
        <v>304</v>
      </c>
      <c r="C13" s="3">
        <v>726</v>
      </c>
      <c r="D13" s="3">
        <v>407</v>
      </c>
      <c r="E13" s="7">
        <f t="shared" si="0"/>
        <v>0.56060606060606055</v>
      </c>
    </row>
    <row r="14" spans="1:5" ht="15.75" x14ac:dyDescent="0.25">
      <c r="A14" s="1">
        <v>28</v>
      </c>
      <c r="B14" s="2" t="s">
        <v>305</v>
      </c>
      <c r="C14" s="3">
        <v>1242</v>
      </c>
      <c r="D14" s="3">
        <v>757</v>
      </c>
      <c r="E14" s="7">
        <f t="shared" si="0"/>
        <v>0.60950080515297911</v>
      </c>
    </row>
    <row r="15" spans="1:5" ht="15.75" x14ac:dyDescent="0.25">
      <c r="A15" s="1">
        <v>29</v>
      </c>
      <c r="B15" s="2" t="s">
        <v>306</v>
      </c>
      <c r="C15" s="3">
        <v>1005</v>
      </c>
      <c r="D15" s="3">
        <v>659</v>
      </c>
      <c r="E15" s="7">
        <f t="shared" si="0"/>
        <v>0.65572139303482591</v>
      </c>
    </row>
    <row r="16" spans="1:5" ht="15.75" x14ac:dyDescent="0.25">
      <c r="A16" s="1">
        <v>30</v>
      </c>
      <c r="B16" s="2" t="s">
        <v>307</v>
      </c>
      <c r="C16" s="3">
        <v>326</v>
      </c>
      <c r="D16" s="3">
        <v>183</v>
      </c>
      <c r="E16" s="7">
        <f t="shared" si="0"/>
        <v>0.56134969325153372</v>
      </c>
    </row>
    <row r="17" spans="1:6" ht="15.75" x14ac:dyDescent="0.25">
      <c r="A17" s="1">
        <v>31</v>
      </c>
      <c r="B17" s="2" t="s">
        <v>308</v>
      </c>
      <c r="C17" s="3">
        <v>1428</v>
      </c>
      <c r="D17" s="3">
        <v>674</v>
      </c>
      <c r="E17" s="7">
        <f t="shared" si="0"/>
        <v>0.47198879551820727</v>
      </c>
    </row>
    <row r="18" spans="1:6" ht="15.75" x14ac:dyDescent="0.25">
      <c r="A18" s="1">
        <v>259</v>
      </c>
      <c r="B18" s="2" t="s">
        <v>309</v>
      </c>
      <c r="C18" s="3">
        <v>2279</v>
      </c>
      <c r="D18" s="3">
        <v>1513</v>
      </c>
      <c r="E18" s="7">
        <f t="shared" si="0"/>
        <v>0.66388767003071525</v>
      </c>
    </row>
    <row r="19" spans="1:6" ht="15.75" x14ac:dyDescent="0.25">
      <c r="A19" s="1">
        <v>260</v>
      </c>
      <c r="B19" s="2" t="s">
        <v>310</v>
      </c>
      <c r="C19" s="3">
        <v>2554</v>
      </c>
      <c r="D19" s="3">
        <v>1723</v>
      </c>
      <c r="E19" s="7">
        <f t="shared" si="0"/>
        <v>0.6746280344557557</v>
      </c>
    </row>
    <row r="20" spans="1:6" ht="15.75" x14ac:dyDescent="0.25">
      <c r="A20" s="1" t="s">
        <v>311</v>
      </c>
      <c r="B20" s="2" t="s">
        <v>312</v>
      </c>
      <c r="C20" s="35">
        <v>2721</v>
      </c>
      <c r="D20" s="3">
        <v>861</v>
      </c>
      <c r="E20" s="36">
        <f>1827/C20</f>
        <v>0.67144432194046311</v>
      </c>
      <c r="F20" s="8">
        <f>D20+D21</f>
        <v>1827</v>
      </c>
    </row>
    <row r="21" spans="1:6" ht="15.75" x14ac:dyDescent="0.25">
      <c r="A21" s="1" t="s">
        <v>313</v>
      </c>
      <c r="B21" s="2" t="s">
        <v>312</v>
      </c>
      <c r="C21" s="24"/>
      <c r="D21" s="3">
        <v>966</v>
      </c>
      <c r="E21" s="24"/>
    </row>
    <row r="22" spans="1:6" ht="15.75" x14ac:dyDescent="0.25">
      <c r="A22" s="1">
        <v>262</v>
      </c>
      <c r="B22" s="2" t="s">
        <v>314</v>
      </c>
      <c r="C22" s="3">
        <v>1964</v>
      </c>
      <c r="D22" s="3">
        <v>1266</v>
      </c>
      <c r="E22" s="7">
        <f t="shared" ref="E22:E29" si="1">D22/C22</f>
        <v>0.64460285132382888</v>
      </c>
    </row>
    <row r="23" spans="1:6" ht="15.75" x14ac:dyDescent="0.25">
      <c r="A23" s="1">
        <v>263</v>
      </c>
      <c r="B23" s="2" t="s">
        <v>315</v>
      </c>
      <c r="C23" s="3">
        <v>1550</v>
      </c>
      <c r="D23" s="3">
        <v>875</v>
      </c>
      <c r="E23" s="7">
        <f t="shared" si="1"/>
        <v>0.56451612903225812</v>
      </c>
    </row>
    <row r="24" spans="1:6" ht="15.75" x14ac:dyDescent="0.25">
      <c r="A24" s="1">
        <v>264</v>
      </c>
      <c r="B24" s="2" t="s">
        <v>316</v>
      </c>
      <c r="C24" s="3">
        <v>1355</v>
      </c>
      <c r="D24" s="3">
        <v>853</v>
      </c>
      <c r="E24" s="7">
        <f t="shared" si="1"/>
        <v>0.62952029520295205</v>
      </c>
    </row>
    <row r="25" spans="1:6" ht="15.75" x14ac:dyDescent="0.25">
      <c r="A25" s="1">
        <v>265</v>
      </c>
      <c r="B25" s="2" t="s">
        <v>317</v>
      </c>
      <c r="C25" s="3">
        <v>1206</v>
      </c>
      <c r="D25" s="3">
        <v>722</v>
      </c>
      <c r="E25" s="7">
        <f t="shared" si="1"/>
        <v>0.59867330016583753</v>
      </c>
    </row>
    <row r="26" spans="1:6" ht="15.75" x14ac:dyDescent="0.25">
      <c r="A26" s="1">
        <v>266</v>
      </c>
      <c r="B26" s="2" t="s">
        <v>318</v>
      </c>
      <c r="C26" s="3">
        <v>1368</v>
      </c>
      <c r="D26" s="3">
        <v>962</v>
      </c>
      <c r="E26" s="7">
        <f t="shared" si="1"/>
        <v>0.70321637426900585</v>
      </c>
    </row>
    <row r="27" spans="1:6" ht="15.75" x14ac:dyDescent="0.25">
      <c r="A27" s="1">
        <v>267</v>
      </c>
      <c r="B27" s="2" t="s">
        <v>319</v>
      </c>
      <c r="C27" s="3">
        <v>1757</v>
      </c>
      <c r="D27" s="3">
        <v>1178</v>
      </c>
      <c r="E27" s="7">
        <f t="shared" si="1"/>
        <v>0.67046101309049522</v>
      </c>
    </row>
    <row r="28" spans="1:6" ht="15.75" x14ac:dyDescent="0.25">
      <c r="A28" s="1">
        <v>268</v>
      </c>
      <c r="B28" s="2" t="s">
        <v>320</v>
      </c>
      <c r="C28" s="3">
        <v>938</v>
      </c>
      <c r="D28" s="3">
        <v>566</v>
      </c>
      <c r="E28" s="7">
        <f t="shared" si="1"/>
        <v>0.60341151385927505</v>
      </c>
    </row>
    <row r="29" spans="1:6" ht="15.75" x14ac:dyDescent="0.25">
      <c r="A29" s="1">
        <v>269</v>
      </c>
      <c r="B29" s="2" t="s">
        <v>321</v>
      </c>
      <c r="C29" s="3">
        <v>1482</v>
      </c>
      <c r="D29" s="3">
        <v>829</v>
      </c>
      <c r="E29" s="7">
        <f t="shared" si="1"/>
        <v>0.55937921727395412</v>
      </c>
    </row>
    <row r="30" spans="1:6" ht="15.75" x14ac:dyDescent="0.25">
      <c r="A30" s="1" t="s">
        <v>322</v>
      </c>
      <c r="B30" s="2" t="s">
        <v>323</v>
      </c>
      <c r="C30" s="35">
        <v>2853</v>
      </c>
      <c r="D30" s="3">
        <v>776</v>
      </c>
      <c r="E30" s="36">
        <f>1578/C30</f>
        <v>0.55310199789695058</v>
      </c>
      <c r="F30" s="8">
        <f>D30+D31</f>
        <v>1578</v>
      </c>
    </row>
    <row r="31" spans="1:6" ht="15.75" x14ac:dyDescent="0.25">
      <c r="A31" s="1" t="s">
        <v>324</v>
      </c>
      <c r="B31" s="2" t="s">
        <v>323</v>
      </c>
      <c r="C31" s="24"/>
      <c r="D31" s="3">
        <v>802</v>
      </c>
      <c r="E31" s="24"/>
    </row>
    <row r="32" spans="1:6" ht="15.75" x14ac:dyDescent="0.25">
      <c r="A32" s="1">
        <v>271</v>
      </c>
      <c r="B32" s="2" t="s">
        <v>325</v>
      </c>
      <c r="C32" s="3">
        <v>1347</v>
      </c>
      <c r="D32" s="3">
        <v>769</v>
      </c>
      <c r="E32" s="7">
        <f t="shared" ref="E32:E53" si="2">D32/C32</f>
        <v>0.57089829250185598</v>
      </c>
    </row>
    <row r="33" spans="1:5" ht="15.75" x14ac:dyDescent="0.25">
      <c r="A33" s="1">
        <v>272</v>
      </c>
      <c r="B33" s="2" t="s">
        <v>326</v>
      </c>
      <c r="C33" s="3">
        <v>1594</v>
      </c>
      <c r="D33" s="3">
        <v>913</v>
      </c>
      <c r="E33" s="7">
        <f t="shared" si="2"/>
        <v>0.57277289836888334</v>
      </c>
    </row>
    <row r="34" spans="1:5" ht="15.75" x14ac:dyDescent="0.25">
      <c r="A34" s="1">
        <v>273</v>
      </c>
      <c r="B34" s="2" t="s">
        <v>327</v>
      </c>
      <c r="C34" s="3">
        <v>1950</v>
      </c>
      <c r="D34" s="3">
        <v>1211</v>
      </c>
      <c r="E34" s="7">
        <f t="shared" si="2"/>
        <v>0.62102564102564106</v>
      </c>
    </row>
    <row r="35" spans="1:5" ht="15.75" x14ac:dyDescent="0.25">
      <c r="A35" s="1">
        <v>274</v>
      </c>
      <c r="B35" s="2" t="s">
        <v>328</v>
      </c>
      <c r="C35" s="3">
        <v>920</v>
      </c>
      <c r="D35" s="3">
        <v>556</v>
      </c>
      <c r="E35" s="7">
        <f t="shared" si="2"/>
        <v>0.60434782608695647</v>
      </c>
    </row>
    <row r="36" spans="1:5" ht="15.75" x14ac:dyDescent="0.25">
      <c r="A36" s="1">
        <v>275</v>
      </c>
      <c r="B36" s="2" t="s">
        <v>329</v>
      </c>
      <c r="C36" s="3">
        <v>1816</v>
      </c>
      <c r="D36" s="3">
        <v>1080</v>
      </c>
      <c r="E36" s="7">
        <f t="shared" si="2"/>
        <v>0.59471365638766516</v>
      </c>
    </row>
    <row r="37" spans="1:5" ht="15.75" x14ac:dyDescent="0.25">
      <c r="A37" s="1">
        <v>121</v>
      </c>
      <c r="B37" s="2" t="s">
        <v>330</v>
      </c>
      <c r="C37" s="3">
        <v>1060</v>
      </c>
      <c r="D37" s="3">
        <v>718</v>
      </c>
      <c r="E37" s="7">
        <f t="shared" si="2"/>
        <v>0.6773584905660377</v>
      </c>
    </row>
    <row r="38" spans="1:5" ht="15.75" x14ac:dyDescent="0.25">
      <c r="A38" s="1">
        <v>122</v>
      </c>
      <c r="B38" s="2" t="s">
        <v>331</v>
      </c>
      <c r="C38" s="3">
        <v>1191</v>
      </c>
      <c r="D38" s="3">
        <v>711</v>
      </c>
      <c r="E38" s="7">
        <f t="shared" si="2"/>
        <v>0.59697732997481112</v>
      </c>
    </row>
    <row r="39" spans="1:5" ht="15.75" x14ac:dyDescent="0.25">
      <c r="A39" s="1">
        <v>123</v>
      </c>
      <c r="B39" s="2" t="s">
        <v>332</v>
      </c>
      <c r="C39" s="3">
        <v>777</v>
      </c>
      <c r="D39" s="3">
        <v>396</v>
      </c>
      <c r="E39" s="7">
        <f t="shared" si="2"/>
        <v>0.50965250965250963</v>
      </c>
    </row>
    <row r="40" spans="1:5" ht="15.75" x14ac:dyDescent="0.25">
      <c r="A40" s="1">
        <v>124</v>
      </c>
      <c r="B40" s="2" t="s">
        <v>333</v>
      </c>
      <c r="C40" s="3">
        <v>1563</v>
      </c>
      <c r="D40" s="3">
        <v>939</v>
      </c>
      <c r="E40" s="7">
        <f t="shared" si="2"/>
        <v>0.60076775431861806</v>
      </c>
    </row>
    <row r="41" spans="1:5" ht="15.75" x14ac:dyDescent="0.25">
      <c r="A41" s="1">
        <v>125</v>
      </c>
      <c r="B41" s="2" t="s">
        <v>333</v>
      </c>
      <c r="C41" s="3">
        <v>1651</v>
      </c>
      <c r="D41" s="3">
        <v>975</v>
      </c>
      <c r="E41" s="7">
        <f t="shared" si="2"/>
        <v>0.59055118110236215</v>
      </c>
    </row>
    <row r="42" spans="1:5" ht="15.75" x14ac:dyDescent="0.25">
      <c r="A42" s="1">
        <v>126</v>
      </c>
      <c r="B42" s="2" t="s">
        <v>334</v>
      </c>
      <c r="C42" s="3">
        <v>1200</v>
      </c>
      <c r="D42" s="3">
        <v>696</v>
      </c>
      <c r="E42" s="7">
        <f t="shared" si="2"/>
        <v>0.57999999999999996</v>
      </c>
    </row>
    <row r="43" spans="1:5" ht="15.75" x14ac:dyDescent="0.25">
      <c r="A43" s="1">
        <v>127</v>
      </c>
      <c r="B43" s="2" t="s">
        <v>335</v>
      </c>
      <c r="C43" s="3">
        <v>1467</v>
      </c>
      <c r="D43" s="3">
        <v>927</v>
      </c>
      <c r="E43" s="7">
        <f t="shared" si="2"/>
        <v>0.63190184049079756</v>
      </c>
    </row>
    <row r="44" spans="1:5" ht="15.75" x14ac:dyDescent="0.25">
      <c r="A44" s="1">
        <v>128</v>
      </c>
      <c r="B44" s="2" t="s">
        <v>336</v>
      </c>
      <c r="C44" s="3">
        <v>1868</v>
      </c>
      <c r="D44" s="3">
        <v>1171</v>
      </c>
      <c r="E44" s="7">
        <f t="shared" si="2"/>
        <v>0.6268736616702355</v>
      </c>
    </row>
    <row r="45" spans="1:5" ht="15.75" x14ac:dyDescent="0.25">
      <c r="A45" s="1">
        <v>168</v>
      </c>
      <c r="B45" s="2" t="s">
        <v>337</v>
      </c>
      <c r="C45" s="3">
        <v>726</v>
      </c>
      <c r="D45" s="3">
        <v>476</v>
      </c>
      <c r="E45" s="7">
        <f t="shared" si="2"/>
        <v>0.65564738292011016</v>
      </c>
    </row>
    <row r="46" spans="1:5" ht="15.75" x14ac:dyDescent="0.25">
      <c r="A46" s="1">
        <v>169</v>
      </c>
      <c r="B46" s="12" t="s">
        <v>338</v>
      </c>
      <c r="C46" s="3">
        <v>1646</v>
      </c>
      <c r="D46" s="3">
        <v>957</v>
      </c>
      <c r="E46" s="7">
        <f t="shared" si="2"/>
        <v>0.58140947752126371</v>
      </c>
    </row>
    <row r="47" spans="1:5" ht="15.75" x14ac:dyDescent="0.25">
      <c r="A47" s="1">
        <v>170</v>
      </c>
      <c r="B47" s="12" t="s">
        <v>339</v>
      </c>
      <c r="C47" s="3">
        <v>1634</v>
      </c>
      <c r="D47" s="3">
        <v>943</v>
      </c>
      <c r="E47" s="7">
        <f t="shared" si="2"/>
        <v>0.57711138310893517</v>
      </c>
    </row>
    <row r="48" spans="1:5" ht="15.75" x14ac:dyDescent="0.25">
      <c r="A48" s="1">
        <v>171</v>
      </c>
      <c r="B48" s="12" t="s">
        <v>340</v>
      </c>
      <c r="C48" s="3">
        <v>1745</v>
      </c>
      <c r="D48" s="3">
        <v>1063</v>
      </c>
      <c r="E48" s="7">
        <f t="shared" si="2"/>
        <v>0.60916905444126079</v>
      </c>
    </row>
    <row r="49" spans="1:5" ht="15.75" x14ac:dyDescent="0.25">
      <c r="A49" s="1">
        <v>172</v>
      </c>
      <c r="B49" s="12" t="s">
        <v>341</v>
      </c>
      <c r="C49" s="3">
        <v>1659</v>
      </c>
      <c r="D49" s="3">
        <v>1053</v>
      </c>
      <c r="E49" s="7">
        <f t="shared" si="2"/>
        <v>0.63471971066907773</v>
      </c>
    </row>
    <row r="50" spans="1:5" ht="15.75" x14ac:dyDescent="0.25">
      <c r="A50" s="1">
        <v>173</v>
      </c>
      <c r="B50" s="12" t="s">
        <v>341</v>
      </c>
      <c r="C50" s="3">
        <v>1572</v>
      </c>
      <c r="D50" s="3">
        <v>1078</v>
      </c>
      <c r="E50" s="7">
        <f t="shared" si="2"/>
        <v>0.68575063613231557</v>
      </c>
    </row>
    <row r="51" spans="1:5" ht="15.75" x14ac:dyDescent="0.25">
      <c r="A51" s="1">
        <v>174</v>
      </c>
      <c r="B51" s="12" t="s">
        <v>342</v>
      </c>
      <c r="C51" s="3">
        <v>1822</v>
      </c>
      <c r="D51" s="3">
        <v>1136</v>
      </c>
      <c r="E51" s="7">
        <f t="shared" si="2"/>
        <v>0.62349066959385291</v>
      </c>
    </row>
    <row r="52" spans="1:5" ht="16.5" thickBot="1" x14ac:dyDescent="0.3">
      <c r="A52" s="26" t="s">
        <v>393</v>
      </c>
      <c r="B52" s="27"/>
      <c r="C52" s="3">
        <v>13308</v>
      </c>
      <c r="D52" s="3">
        <v>11739</v>
      </c>
      <c r="E52" s="7">
        <f t="shared" si="2"/>
        <v>0.88210099188458069</v>
      </c>
    </row>
    <row r="53" spans="1:5" ht="17.25" thickTop="1" thickBot="1" x14ac:dyDescent="0.3">
      <c r="A53" s="22" t="s">
        <v>64</v>
      </c>
      <c r="B53" s="23"/>
      <c r="C53" s="5">
        <f>SUM(C5:C52)</f>
        <v>78803</v>
      </c>
      <c r="D53" s="5">
        <f>SUM(D5:D52)</f>
        <v>52119</v>
      </c>
      <c r="E53" s="6">
        <f t="shared" si="2"/>
        <v>0.66138344986865982</v>
      </c>
    </row>
    <row r="54" spans="1:5" ht="15.75" thickTop="1" x14ac:dyDescent="0.25"/>
  </sheetData>
  <mergeCells count="13">
    <mergeCell ref="C3:C4"/>
    <mergeCell ref="E3:E4"/>
    <mergeCell ref="A1:E1"/>
    <mergeCell ref="A2:E2"/>
    <mergeCell ref="A53:B53"/>
    <mergeCell ref="A3:A4"/>
    <mergeCell ref="B3:B4"/>
    <mergeCell ref="D3:D4"/>
    <mergeCell ref="A52:B52"/>
    <mergeCell ref="C20:C21"/>
    <mergeCell ref="E20:E21"/>
    <mergeCell ref="C30:C31"/>
    <mergeCell ref="E30:E31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abSelected="1" topLeftCell="A22" workbookViewId="0">
      <selection activeCell="H46" sqref="H46"/>
    </sheetView>
  </sheetViews>
  <sheetFormatPr defaultRowHeight="15" x14ac:dyDescent="0.25"/>
  <cols>
    <col min="2" max="3" width="19.5703125" customWidth="1"/>
    <col min="5" max="5" width="19.140625" customWidth="1"/>
  </cols>
  <sheetData>
    <row r="1" spans="1:6" ht="33.75" x14ac:dyDescent="0.5">
      <c r="A1" s="19" t="s">
        <v>392</v>
      </c>
      <c r="B1" s="19"/>
      <c r="C1" s="19"/>
      <c r="D1" s="19"/>
      <c r="E1" s="19"/>
    </row>
    <row r="2" spans="1:6" ht="15.75" x14ac:dyDescent="0.25">
      <c r="A2" s="40" t="s">
        <v>0</v>
      </c>
      <c r="B2" s="41"/>
      <c r="C2" s="41"/>
      <c r="D2" s="42"/>
    </row>
    <row r="3" spans="1:6" ht="15" customHeight="1" x14ac:dyDescent="0.25">
      <c r="A3" s="17" t="s">
        <v>1</v>
      </c>
      <c r="B3" s="17" t="s">
        <v>2</v>
      </c>
      <c r="C3" s="17" t="s">
        <v>395</v>
      </c>
      <c r="D3" s="17" t="s">
        <v>394</v>
      </c>
      <c r="E3" s="28" t="s">
        <v>396</v>
      </c>
    </row>
    <row r="4" spans="1:6" x14ac:dyDescent="0.25">
      <c r="A4" s="24"/>
      <c r="B4" s="24"/>
      <c r="C4" s="25"/>
      <c r="D4" s="25"/>
      <c r="E4" s="18"/>
    </row>
    <row r="5" spans="1:6" ht="15.75" x14ac:dyDescent="0.25">
      <c r="A5" s="1">
        <v>78</v>
      </c>
      <c r="B5" s="2" t="s">
        <v>343</v>
      </c>
      <c r="C5" s="3">
        <v>2407</v>
      </c>
      <c r="D5" s="3">
        <v>1838</v>
      </c>
      <c r="E5" s="7">
        <f>D5/C5</f>
        <v>0.76360614873286248</v>
      </c>
    </row>
    <row r="6" spans="1:6" ht="15.75" x14ac:dyDescent="0.25">
      <c r="A6" s="1">
        <v>79</v>
      </c>
      <c r="B6" s="2" t="s">
        <v>344</v>
      </c>
      <c r="C6" s="3">
        <v>980</v>
      </c>
      <c r="D6" s="3">
        <v>740</v>
      </c>
      <c r="E6" s="7">
        <f>D6/C6</f>
        <v>0.75510204081632648</v>
      </c>
    </row>
    <row r="7" spans="1:6" ht="15.75" x14ac:dyDescent="0.25">
      <c r="A7" s="1">
        <v>80</v>
      </c>
      <c r="B7" s="2" t="s">
        <v>345</v>
      </c>
      <c r="C7" s="3">
        <v>1163</v>
      </c>
      <c r="D7" s="3">
        <v>875</v>
      </c>
      <c r="E7" s="7">
        <f>D7/C7</f>
        <v>0.75236457437661219</v>
      </c>
    </row>
    <row r="8" spans="1:6" ht="15.75" x14ac:dyDescent="0.25">
      <c r="A8" s="1" t="s">
        <v>346</v>
      </c>
      <c r="B8" s="2" t="s">
        <v>347</v>
      </c>
      <c r="C8" s="35">
        <v>3370</v>
      </c>
      <c r="D8" s="3">
        <v>1213</v>
      </c>
      <c r="E8" s="36">
        <f>2301/C8</f>
        <v>0.68278931750741845</v>
      </c>
      <c r="F8" s="8">
        <f>D8+D9</f>
        <v>2301</v>
      </c>
    </row>
    <row r="9" spans="1:6" ht="15.75" x14ac:dyDescent="0.25">
      <c r="A9" s="1" t="s">
        <v>348</v>
      </c>
      <c r="B9" s="2" t="s">
        <v>347</v>
      </c>
      <c r="C9" s="24"/>
      <c r="D9" s="3">
        <v>1088</v>
      </c>
      <c r="E9" s="24"/>
    </row>
    <row r="10" spans="1:6" ht="15.75" x14ac:dyDescent="0.25">
      <c r="A10" s="1" t="s">
        <v>349</v>
      </c>
      <c r="B10" s="2" t="s">
        <v>350</v>
      </c>
      <c r="C10" s="35">
        <v>2667</v>
      </c>
      <c r="D10" s="3">
        <v>1002</v>
      </c>
      <c r="E10" s="36">
        <f>1942/C10</f>
        <v>0.72815898012748403</v>
      </c>
      <c r="F10" s="8">
        <f>D10+D11</f>
        <v>1942</v>
      </c>
    </row>
    <row r="11" spans="1:6" ht="15.75" x14ac:dyDescent="0.25">
      <c r="A11" s="1" t="s">
        <v>351</v>
      </c>
      <c r="B11" s="2" t="s">
        <v>350</v>
      </c>
      <c r="C11" s="24"/>
      <c r="D11" s="3">
        <v>940</v>
      </c>
      <c r="E11" s="24"/>
    </row>
    <row r="12" spans="1:6" ht="15.75" x14ac:dyDescent="0.25">
      <c r="A12" s="1">
        <v>83</v>
      </c>
      <c r="B12" s="2" t="s">
        <v>352</v>
      </c>
      <c r="C12" s="3">
        <v>2468</v>
      </c>
      <c r="D12" s="3">
        <v>1720</v>
      </c>
      <c r="E12" s="7">
        <f t="shared" ref="E12:E47" si="0">D12/C12</f>
        <v>0.69692058346839547</v>
      </c>
    </row>
    <row r="13" spans="1:6" ht="15.75" x14ac:dyDescent="0.25">
      <c r="A13" s="1">
        <v>84</v>
      </c>
      <c r="B13" s="2" t="s">
        <v>353</v>
      </c>
      <c r="C13" s="3">
        <v>935</v>
      </c>
      <c r="D13" s="3">
        <v>620</v>
      </c>
      <c r="E13" s="7">
        <f t="shared" si="0"/>
        <v>0.66310160427807485</v>
      </c>
    </row>
    <row r="14" spans="1:6" ht="15.75" x14ac:dyDescent="0.25">
      <c r="A14" s="1">
        <v>141</v>
      </c>
      <c r="B14" s="2" t="s">
        <v>354</v>
      </c>
      <c r="C14" s="3">
        <v>326</v>
      </c>
      <c r="D14" s="3">
        <v>238</v>
      </c>
      <c r="E14" s="7">
        <f t="shared" si="0"/>
        <v>0.73006134969325154</v>
      </c>
    </row>
    <row r="15" spans="1:6" ht="15.75" x14ac:dyDescent="0.25">
      <c r="A15" s="1">
        <v>142</v>
      </c>
      <c r="B15" s="2" t="s">
        <v>355</v>
      </c>
      <c r="C15" s="3">
        <v>990</v>
      </c>
      <c r="D15" s="3">
        <v>757</v>
      </c>
      <c r="E15" s="7">
        <f t="shared" si="0"/>
        <v>0.76464646464646469</v>
      </c>
    </row>
    <row r="16" spans="1:6" ht="15.75" x14ac:dyDescent="0.25">
      <c r="A16" s="1">
        <v>143</v>
      </c>
      <c r="B16" s="2" t="s">
        <v>356</v>
      </c>
      <c r="C16" s="3">
        <v>1728</v>
      </c>
      <c r="D16" s="3">
        <v>1239</v>
      </c>
      <c r="E16" s="7">
        <f t="shared" si="0"/>
        <v>0.71701388888888884</v>
      </c>
    </row>
    <row r="17" spans="1:5" ht="15.75" x14ac:dyDescent="0.25">
      <c r="A17" s="1">
        <v>144</v>
      </c>
      <c r="B17" s="2" t="s">
        <v>357</v>
      </c>
      <c r="C17" s="3">
        <v>2037</v>
      </c>
      <c r="D17" s="3">
        <v>1575</v>
      </c>
      <c r="E17" s="7">
        <f t="shared" si="0"/>
        <v>0.77319587628865982</v>
      </c>
    </row>
    <row r="18" spans="1:5" ht="15.75" x14ac:dyDescent="0.25">
      <c r="A18" s="1">
        <v>145</v>
      </c>
      <c r="B18" s="2" t="s">
        <v>358</v>
      </c>
      <c r="C18" s="3">
        <v>2480</v>
      </c>
      <c r="D18" s="3">
        <v>1658</v>
      </c>
      <c r="E18" s="7">
        <f t="shared" si="0"/>
        <v>0.66854838709677422</v>
      </c>
    </row>
    <row r="19" spans="1:5" ht="15.75" x14ac:dyDescent="0.25">
      <c r="A19" s="1">
        <v>146</v>
      </c>
      <c r="B19" s="2" t="s">
        <v>359</v>
      </c>
      <c r="C19" s="3">
        <v>828</v>
      </c>
      <c r="D19" s="3">
        <v>555</v>
      </c>
      <c r="E19" s="7">
        <f t="shared" si="0"/>
        <v>0.67028985507246375</v>
      </c>
    </row>
    <row r="20" spans="1:5" ht="15.75" x14ac:dyDescent="0.25">
      <c r="A20" s="1">
        <v>147</v>
      </c>
      <c r="B20" s="2" t="s">
        <v>360</v>
      </c>
      <c r="C20" s="3">
        <v>1222</v>
      </c>
      <c r="D20" s="3">
        <v>911</v>
      </c>
      <c r="E20" s="7">
        <f t="shared" si="0"/>
        <v>0.74549918166939444</v>
      </c>
    </row>
    <row r="21" spans="1:5" ht="15.75" x14ac:dyDescent="0.25">
      <c r="A21" s="1">
        <v>148</v>
      </c>
      <c r="B21" s="2" t="s">
        <v>361</v>
      </c>
      <c r="C21" s="3">
        <v>1414</v>
      </c>
      <c r="D21" s="3">
        <v>1032</v>
      </c>
      <c r="E21" s="7">
        <f t="shared" si="0"/>
        <v>0.72984441301272984</v>
      </c>
    </row>
    <row r="22" spans="1:5" ht="15.75" x14ac:dyDescent="0.25">
      <c r="A22" s="1">
        <v>149</v>
      </c>
      <c r="B22" s="2" t="s">
        <v>362</v>
      </c>
      <c r="C22" s="3">
        <v>787</v>
      </c>
      <c r="D22" s="3">
        <v>463</v>
      </c>
      <c r="E22" s="7">
        <f t="shared" si="0"/>
        <v>0.58831003811944094</v>
      </c>
    </row>
    <row r="23" spans="1:5" ht="15.75" x14ac:dyDescent="0.25">
      <c r="A23" s="1">
        <v>150</v>
      </c>
      <c r="B23" s="2" t="s">
        <v>363</v>
      </c>
      <c r="C23" s="3">
        <v>1147</v>
      </c>
      <c r="D23" s="3">
        <v>906</v>
      </c>
      <c r="E23" s="7">
        <f t="shared" si="0"/>
        <v>0.78988666085440284</v>
      </c>
    </row>
    <row r="24" spans="1:5" ht="15.75" x14ac:dyDescent="0.25">
      <c r="A24" s="1">
        <v>151</v>
      </c>
      <c r="B24" s="2" t="s">
        <v>364</v>
      </c>
      <c r="C24" s="3">
        <v>1662</v>
      </c>
      <c r="D24" s="3">
        <v>1246</v>
      </c>
      <c r="E24" s="7">
        <f t="shared" si="0"/>
        <v>0.74969915764139594</v>
      </c>
    </row>
    <row r="25" spans="1:5" ht="15.75" x14ac:dyDescent="0.25">
      <c r="A25" s="1">
        <v>173</v>
      </c>
      <c r="B25" s="2" t="s">
        <v>365</v>
      </c>
      <c r="C25" s="3">
        <v>254</v>
      </c>
      <c r="D25" s="3">
        <v>195</v>
      </c>
      <c r="E25" s="7">
        <f t="shared" si="0"/>
        <v>0.76771653543307083</v>
      </c>
    </row>
    <row r="26" spans="1:5" ht="15.75" x14ac:dyDescent="0.25">
      <c r="A26" s="1">
        <v>174</v>
      </c>
      <c r="B26" s="2" t="s">
        <v>366</v>
      </c>
      <c r="C26" s="3">
        <v>2294</v>
      </c>
      <c r="D26" s="3">
        <v>1728</v>
      </c>
      <c r="E26" s="7">
        <f t="shared" si="0"/>
        <v>0.75326939843068874</v>
      </c>
    </row>
    <row r="27" spans="1:5" ht="15.75" x14ac:dyDescent="0.25">
      <c r="A27" s="1">
        <v>175</v>
      </c>
      <c r="B27" s="2" t="s">
        <v>367</v>
      </c>
      <c r="C27" s="3">
        <v>1167</v>
      </c>
      <c r="D27" s="3">
        <v>859</v>
      </c>
      <c r="E27" s="7">
        <f t="shared" si="0"/>
        <v>0.73607540702656382</v>
      </c>
    </row>
    <row r="28" spans="1:5" ht="15.75" x14ac:dyDescent="0.25">
      <c r="A28" s="1">
        <v>176</v>
      </c>
      <c r="B28" s="2" t="s">
        <v>368</v>
      </c>
      <c r="C28" s="3">
        <v>1356</v>
      </c>
      <c r="D28" s="3">
        <v>978</v>
      </c>
      <c r="E28" s="7">
        <f t="shared" si="0"/>
        <v>0.72123893805309736</v>
      </c>
    </row>
    <row r="29" spans="1:5" ht="15.75" x14ac:dyDescent="0.25">
      <c r="A29" s="1">
        <v>177</v>
      </c>
      <c r="B29" s="2" t="s">
        <v>369</v>
      </c>
      <c r="C29" s="3">
        <v>1379</v>
      </c>
      <c r="D29" s="3">
        <v>986</v>
      </c>
      <c r="E29" s="7">
        <f t="shared" si="0"/>
        <v>0.71501087744742564</v>
      </c>
    </row>
    <row r="30" spans="1:5" ht="15.75" x14ac:dyDescent="0.25">
      <c r="A30" s="1">
        <v>178</v>
      </c>
      <c r="B30" s="2" t="s">
        <v>370</v>
      </c>
      <c r="C30" s="3">
        <v>1323</v>
      </c>
      <c r="D30" s="3">
        <v>1037</v>
      </c>
      <c r="E30" s="7">
        <f t="shared" si="0"/>
        <v>0.78382464096749815</v>
      </c>
    </row>
    <row r="31" spans="1:5" ht="15.75" x14ac:dyDescent="0.25">
      <c r="A31" s="1">
        <v>179</v>
      </c>
      <c r="B31" s="2" t="s">
        <v>371</v>
      </c>
      <c r="C31" s="3">
        <v>2502</v>
      </c>
      <c r="D31" s="3">
        <v>1710</v>
      </c>
      <c r="E31" s="7">
        <f t="shared" si="0"/>
        <v>0.68345323741007191</v>
      </c>
    </row>
    <row r="32" spans="1:5" ht="15.75" x14ac:dyDescent="0.25">
      <c r="A32" s="1">
        <v>180</v>
      </c>
      <c r="B32" s="2" t="s">
        <v>372</v>
      </c>
      <c r="C32" s="3">
        <v>1659</v>
      </c>
      <c r="D32" s="3">
        <v>1347</v>
      </c>
      <c r="E32" s="7">
        <f t="shared" si="0"/>
        <v>0.81193490054249551</v>
      </c>
    </row>
    <row r="33" spans="1:5" ht="15.75" x14ac:dyDescent="0.25">
      <c r="A33" s="1">
        <v>181</v>
      </c>
      <c r="B33" s="2" t="s">
        <v>373</v>
      </c>
      <c r="C33" s="3">
        <v>1592</v>
      </c>
      <c r="D33" s="3">
        <v>1245</v>
      </c>
      <c r="E33" s="7">
        <f t="shared" si="0"/>
        <v>0.78203517587939697</v>
      </c>
    </row>
    <row r="34" spans="1:5" ht="15.75" x14ac:dyDescent="0.25">
      <c r="A34" s="1">
        <v>182</v>
      </c>
      <c r="B34" s="2" t="s">
        <v>374</v>
      </c>
      <c r="C34" s="3">
        <v>706</v>
      </c>
      <c r="D34" s="3">
        <v>555</v>
      </c>
      <c r="E34" s="7">
        <f t="shared" si="0"/>
        <v>0.78611898016997173</v>
      </c>
    </row>
    <row r="35" spans="1:5" ht="15.75" x14ac:dyDescent="0.25">
      <c r="A35" s="1">
        <v>284</v>
      </c>
      <c r="B35" s="2" t="s">
        <v>375</v>
      </c>
      <c r="C35" s="3">
        <v>1103</v>
      </c>
      <c r="D35" s="3">
        <v>681</v>
      </c>
      <c r="E35" s="7">
        <f t="shared" si="0"/>
        <v>0.6174070716228468</v>
      </c>
    </row>
    <row r="36" spans="1:5" ht="15.75" x14ac:dyDescent="0.25">
      <c r="A36" s="1">
        <v>285</v>
      </c>
      <c r="B36" s="2" t="s">
        <v>376</v>
      </c>
      <c r="C36" s="3">
        <v>2268</v>
      </c>
      <c r="D36" s="3">
        <v>1451</v>
      </c>
      <c r="E36" s="7">
        <f t="shared" si="0"/>
        <v>0.63977072310405647</v>
      </c>
    </row>
    <row r="37" spans="1:5" ht="15.75" x14ac:dyDescent="0.25">
      <c r="A37" s="1">
        <v>286</v>
      </c>
      <c r="B37" s="2" t="s">
        <v>377</v>
      </c>
      <c r="C37" s="3">
        <v>1519</v>
      </c>
      <c r="D37" s="3">
        <v>1084</v>
      </c>
      <c r="E37" s="7">
        <f t="shared" si="0"/>
        <v>0.71362738643844636</v>
      </c>
    </row>
    <row r="38" spans="1:5" ht="15.75" x14ac:dyDescent="0.25">
      <c r="A38" s="1">
        <v>287</v>
      </c>
      <c r="B38" s="2" t="s">
        <v>378</v>
      </c>
      <c r="C38" s="3">
        <v>503</v>
      </c>
      <c r="D38" s="3">
        <v>333</v>
      </c>
      <c r="E38" s="7">
        <f t="shared" si="0"/>
        <v>0.66202783300198809</v>
      </c>
    </row>
    <row r="39" spans="1:5" ht="15.75" x14ac:dyDescent="0.25">
      <c r="A39" s="1">
        <v>288</v>
      </c>
      <c r="B39" s="2" t="s">
        <v>379</v>
      </c>
      <c r="C39" s="3">
        <v>1254</v>
      </c>
      <c r="D39" s="3">
        <v>649</v>
      </c>
      <c r="E39" s="7">
        <f t="shared" si="0"/>
        <v>0.51754385964912286</v>
      </c>
    </row>
    <row r="40" spans="1:5" ht="15.75" x14ac:dyDescent="0.25">
      <c r="A40" s="1">
        <v>289</v>
      </c>
      <c r="B40" s="2" t="s">
        <v>380</v>
      </c>
      <c r="C40" s="3">
        <v>2385</v>
      </c>
      <c r="D40" s="3">
        <v>1544</v>
      </c>
      <c r="E40" s="7">
        <f t="shared" si="0"/>
        <v>0.64737945492662474</v>
      </c>
    </row>
    <row r="41" spans="1:5" ht="15.75" x14ac:dyDescent="0.25">
      <c r="A41" s="1">
        <v>290</v>
      </c>
      <c r="B41" s="2" t="s">
        <v>381</v>
      </c>
      <c r="C41" s="3">
        <v>1837</v>
      </c>
      <c r="D41" s="3">
        <v>1267</v>
      </c>
      <c r="E41" s="7">
        <f t="shared" si="0"/>
        <v>0.68971148611867172</v>
      </c>
    </row>
    <row r="42" spans="1:5" ht="15.75" x14ac:dyDescent="0.25">
      <c r="A42" s="1">
        <v>291</v>
      </c>
      <c r="B42" s="2" t="s">
        <v>382</v>
      </c>
      <c r="C42" s="3">
        <v>1244</v>
      </c>
      <c r="D42" s="3">
        <v>840</v>
      </c>
      <c r="E42" s="7">
        <f t="shared" si="0"/>
        <v>0.67524115755627012</v>
      </c>
    </row>
    <row r="43" spans="1:5" ht="15.75" x14ac:dyDescent="0.25">
      <c r="A43" s="1">
        <v>292</v>
      </c>
      <c r="B43" s="2" t="s">
        <v>383</v>
      </c>
      <c r="C43" s="3">
        <v>1468</v>
      </c>
      <c r="D43" s="3">
        <v>930</v>
      </c>
      <c r="E43" s="7">
        <f t="shared" si="0"/>
        <v>0.63351498637602177</v>
      </c>
    </row>
    <row r="44" spans="1:5" ht="15.75" x14ac:dyDescent="0.25">
      <c r="A44" s="1">
        <v>293</v>
      </c>
      <c r="B44" s="2" t="s">
        <v>384</v>
      </c>
      <c r="C44" s="3">
        <v>828</v>
      </c>
      <c r="D44" s="3">
        <v>467</v>
      </c>
      <c r="E44" s="7">
        <f t="shared" si="0"/>
        <v>0.56400966183574874</v>
      </c>
    </row>
    <row r="45" spans="1:5" ht="15.75" x14ac:dyDescent="0.25">
      <c r="A45" s="1">
        <v>294</v>
      </c>
      <c r="B45" s="2" t="s">
        <v>385</v>
      </c>
      <c r="C45" s="3">
        <v>693</v>
      </c>
      <c r="D45" s="3">
        <v>488</v>
      </c>
      <c r="E45" s="7">
        <f t="shared" si="0"/>
        <v>0.70418470418470414</v>
      </c>
    </row>
    <row r="46" spans="1:5" ht="16.5" thickBot="1" x14ac:dyDescent="0.3">
      <c r="A46" s="33" t="s">
        <v>393</v>
      </c>
      <c r="B46" s="34"/>
      <c r="C46" s="3">
        <v>15267</v>
      </c>
      <c r="D46" s="3">
        <v>13495</v>
      </c>
      <c r="E46" s="7">
        <f t="shared" si="0"/>
        <v>0.88393266522565006</v>
      </c>
    </row>
    <row r="47" spans="1:5" ht="17.25" thickTop="1" thickBot="1" x14ac:dyDescent="0.3">
      <c r="A47" s="22" t="s">
        <v>64</v>
      </c>
      <c r="B47" s="23"/>
      <c r="C47" s="5">
        <f t="shared" ref="C47" si="1">SUM(C5:C46)</f>
        <v>73212</v>
      </c>
      <c r="D47" s="5">
        <f>SUM(D5:D46)</f>
        <v>54485</v>
      </c>
      <c r="E47" s="6">
        <f t="shared" si="0"/>
        <v>0.74420859968311204</v>
      </c>
    </row>
    <row r="48" spans="1:5" ht="15.75" thickTop="1" x14ac:dyDescent="0.25"/>
  </sheetData>
  <mergeCells count="13">
    <mergeCell ref="C3:C4"/>
    <mergeCell ref="E3:E4"/>
    <mergeCell ref="A1:E1"/>
    <mergeCell ref="A47:B47"/>
    <mergeCell ref="A2:D2"/>
    <mergeCell ref="A3:A4"/>
    <mergeCell ref="B3:B4"/>
    <mergeCell ref="D3:D4"/>
    <mergeCell ref="C8:C9"/>
    <mergeCell ref="E8:E9"/>
    <mergeCell ref="C10:C11"/>
    <mergeCell ref="E10:E11"/>
    <mergeCell ref="A46:B4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Elmet &amp; Rothwell</vt:lpstr>
      <vt:lpstr>Leeds Central</vt:lpstr>
      <vt:lpstr>Leeds East</vt:lpstr>
      <vt:lpstr>Leeds North East</vt:lpstr>
      <vt:lpstr>Leeds North West</vt:lpstr>
      <vt:lpstr>Leeds West</vt:lpstr>
      <vt:lpstr>Morley &amp; Outwood</vt:lpstr>
      <vt:lpstr>Pudsey</vt:lpstr>
    </vt:vector>
  </TitlesOfParts>
  <Company>Leeds City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Beevor, John</dc:creator>
  <cp:lastModifiedBy>Beevor, John</cp:lastModifiedBy>
  <dcterms:created xsi:type="dcterms:W3CDTF">2020-01-07T10:56:46Z</dcterms:created>
  <dcterms:modified xsi:type="dcterms:W3CDTF">2020-01-13T08:16:08Z</dcterms:modified>
</cp:coreProperties>
</file>