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Asset_Info\DFES Engineering\2023\Working Folder\DFES LA Workbooks\"/>
    </mc:Choice>
  </mc:AlternateContent>
  <xr:revisionPtr revIDLastSave="0" documentId="13_ncr:1_{C507BAF0-A5CF-484A-80EA-29C16CBB8F85}" xr6:coauthVersionLast="47" xr6:coauthVersionMax="47" xr10:uidLastSave="{00000000-0000-0000-0000-000000000000}"/>
  <bookViews>
    <workbookView xWindow="-120" yWindow="-120" windowWidth="29040" windowHeight="15840" tabRatio="936" xr2:uid="{00000000-000D-0000-FFFF-FFFF00000000}"/>
  </bookViews>
  <sheets>
    <sheet name="Your LA - Forecasts" sheetId="12" r:id="rId1"/>
    <sheet name="How it matches visualisation" sheetId="16" r:id="rId2"/>
    <sheet name="DFES Min Max Range by LA Charts" sheetId="11" r:id="rId3"/>
    <sheet name="LA MIN MAX Chart data" sheetId="10" r:id="rId4"/>
    <sheet name="DECADE VIEW BY SCENARIO" sheetId="5" r:id="rId5"/>
    <sheet name="DECADE VIEW BY YEAR" sheetId="9" r:id="rId6"/>
    <sheet name="BV Annual LA Forecasts" sheetId="1" r:id="rId7"/>
    <sheet name="LTW Annual LA Forecasts" sheetId="3" r:id="rId8"/>
    <sheet name="CT Annual LA Forecasts" sheetId="2" r:id="rId9"/>
    <sheet name="ST Annual LA Forecasts" sheetId="13" r:id="rId10"/>
    <sheet name="FS Annual LA Forecasts" sheetId="4" r:id="rId11"/>
  </sheets>
  <definedNames>
    <definedName name="_xlnm._FilterDatabase" localSheetId="6" hidden="1">'BV Annual LA Forecasts'!$A$1:$AH$40</definedName>
    <definedName name="_xlnm._FilterDatabase" localSheetId="8" hidden="1">'CT Annual LA Forecasts'!$A$1:$AH$40</definedName>
    <definedName name="_xlnm._FilterDatabase" localSheetId="4" hidden="1">'DECADE VIEW BY SCENARIO'!$A$3:$X$42</definedName>
    <definedName name="_xlnm._FilterDatabase" localSheetId="5" hidden="1">'DECADE VIEW BY YEAR'!$A$3:$X$42</definedName>
    <definedName name="_xlnm._FilterDatabase" localSheetId="10" hidden="1">'FS Annual LA Forecasts'!$A$1:$AH$40</definedName>
    <definedName name="_xlnm._FilterDatabase" localSheetId="3" hidden="1">'LA MIN MAX Chart data'!$A$3:$P$42</definedName>
    <definedName name="_xlnm._FilterDatabase" localSheetId="7" hidden="1">'LTW Annual LA Forecasts'!$A$1:$AH$40</definedName>
    <definedName name="_xlnm._FilterDatabase" localSheetId="9" hidden="1">'ST Annual LA Forecasts'!$A$1:$AH$40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0" i="9" l="1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B4" i="9"/>
  <c r="C4" i="9"/>
  <c r="U40" i="5"/>
  <c r="T40" i="5"/>
  <c r="S40" i="5"/>
  <c r="R40" i="5"/>
  <c r="U39" i="5"/>
  <c r="T39" i="5"/>
  <c r="S39" i="5"/>
  <c r="R39" i="5"/>
  <c r="U38" i="5"/>
  <c r="T38" i="5"/>
  <c r="S38" i="5"/>
  <c r="R38" i="5"/>
  <c r="U37" i="5"/>
  <c r="T37" i="5"/>
  <c r="S37" i="5"/>
  <c r="R37" i="5"/>
  <c r="U36" i="5"/>
  <c r="T36" i="5"/>
  <c r="S36" i="5"/>
  <c r="R36" i="5"/>
  <c r="U35" i="5"/>
  <c r="T35" i="5"/>
  <c r="S35" i="5"/>
  <c r="R35" i="5"/>
  <c r="U34" i="5"/>
  <c r="T34" i="5"/>
  <c r="S34" i="5"/>
  <c r="R34" i="5"/>
  <c r="U33" i="5"/>
  <c r="T33" i="5"/>
  <c r="S33" i="5"/>
  <c r="R33" i="5"/>
  <c r="U32" i="5"/>
  <c r="T32" i="5"/>
  <c r="S32" i="5"/>
  <c r="R32" i="5"/>
  <c r="U31" i="5"/>
  <c r="T31" i="5"/>
  <c r="S31" i="5"/>
  <c r="R31" i="5"/>
  <c r="U30" i="5"/>
  <c r="T30" i="5"/>
  <c r="S30" i="5"/>
  <c r="R30" i="5"/>
  <c r="U29" i="5"/>
  <c r="T29" i="5"/>
  <c r="S29" i="5"/>
  <c r="R29" i="5"/>
  <c r="U28" i="5"/>
  <c r="T28" i="5"/>
  <c r="S28" i="5"/>
  <c r="R28" i="5"/>
  <c r="U27" i="5"/>
  <c r="T27" i="5"/>
  <c r="S27" i="5"/>
  <c r="R27" i="5"/>
  <c r="U26" i="5"/>
  <c r="T26" i="5"/>
  <c r="S26" i="5"/>
  <c r="R26" i="5"/>
  <c r="U25" i="5"/>
  <c r="T25" i="5"/>
  <c r="S25" i="5"/>
  <c r="R25" i="5"/>
  <c r="U24" i="5"/>
  <c r="T24" i="5"/>
  <c r="S24" i="5"/>
  <c r="R24" i="5"/>
  <c r="U23" i="5"/>
  <c r="T23" i="5"/>
  <c r="S23" i="5"/>
  <c r="R23" i="5"/>
  <c r="U22" i="5"/>
  <c r="T22" i="5"/>
  <c r="S22" i="5"/>
  <c r="R22" i="5"/>
  <c r="U21" i="5"/>
  <c r="T21" i="5"/>
  <c r="S21" i="5"/>
  <c r="R21" i="5"/>
  <c r="U20" i="5"/>
  <c r="T20" i="5"/>
  <c r="S20" i="5"/>
  <c r="R20" i="5"/>
  <c r="U19" i="5"/>
  <c r="T19" i="5"/>
  <c r="S19" i="5"/>
  <c r="R19" i="5"/>
  <c r="U18" i="5"/>
  <c r="T18" i="5"/>
  <c r="S18" i="5"/>
  <c r="R18" i="5"/>
  <c r="U17" i="5"/>
  <c r="T17" i="5"/>
  <c r="S17" i="5"/>
  <c r="R17" i="5"/>
  <c r="U16" i="5"/>
  <c r="T16" i="5"/>
  <c r="S16" i="5"/>
  <c r="R16" i="5"/>
  <c r="U15" i="5"/>
  <c r="T15" i="5"/>
  <c r="S15" i="5"/>
  <c r="R15" i="5"/>
  <c r="U14" i="5"/>
  <c r="T14" i="5"/>
  <c r="S14" i="5"/>
  <c r="R14" i="5"/>
  <c r="U13" i="5"/>
  <c r="T13" i="5"/>
  <c r="S13" i="5"/>
  <c r="R13" i="5"/>
  <c r="U12" i="5"/>
  <c r="T12" i="5"/>
  <c r="S12" i="5"/>
  <c r="R12" i="5"/>
  <c r="U11" i="5"/>
  <c r="T11" i="5"/>
  <c r="S11" i="5"/>
  <c r="R11" i="5"/>
  <c r="U10" i="5"/>
  <c r="T10" i="5"/>
  <c r="S10" i="5"/>
  <c r="R10" i="5"/>
  <c r="U9" i="5"/>
  <c r="T9" i="5"/>
  <c r="S9" i="5"/>
  <c r="R9" i="5"/>
  <c r="U8" i="5"/>
  <c r="T8" i="5"/>
  <c r="S8" i="5"/>
  <c r="R8" i="5"/>
  <c r="U7" i="5"/>
  <c r="T7" i="5"/>
  <c r="S7" i="5"/>
  <c r="R7" i="5"/>
  <c r="U6" i="5"/>
  <c r="T6" i="5"/>
  <c r="S6" i="5"/>
  <c r="R6" i="5"/>
  <c r="U5" i="5"/>
  <c r="T5" i="5"/>
  <c r="S5" i="5"/>
  <c r="R5" i="5"/>
  <c r="U4" i="5"/>
  <c r="T4" i="5"/>
  <c r="S4" i="5"/>
  <c r="R4" i="5"/>
  <c r="Q40" i="5"/>
  <c r="P40" i="5"/>
  <c r="O40" i="5"/>
  <c r="N40" i="5"/>
  <c r="Q39" i="5"/>
  <c r="P39" i="5"/>
  <c r="O39" i="5"/>
  <c r="N39" i="5"/>
  <c r="Q38" i="5"/>
  <c r="P38" i="5"/>
  <c r="O38" i="5"/>
  <c r="N38" i="5"/>
  <c r="Q37" i="5"/>
  <c r="P37" i="5"/>
  <c r="O37" i="5"/>
  <c r="N37" i="5"/>
  <c r="Q36" i="5"/>
  <c r="P36" i="5"/>
  <c r="O36" i="5"/>
  <c r="N36" i="5"/>
  <c r="Q35" i="5"/>
  <c r="P35" i="5"/>
  <c r="O35" i="5"/>
  <c r="N35" i="5"/>
  <c r="Q34" i="5"/>
  <c r="P34" i="5"/>
  <c r="O34" i="5"/>
  <c r="N34" i="5"/>
  <c r="Q33" i="5"/>
  <c r="P33" i="5"/>
  <c r="O33" i="5"/>
  <c r="N33" i="5"/>
  <c r="Q32" i="5"/>
  <c r="P32" i="5"/>
  <c r="O32" i="5"/>
  <c r="N32" i="5"/>
  <c r="Q31" i="5"/>
  <c r="P31" i="5"/>
  <c r="O31" i="5"/>
  <c r="N31" i="5"/>
  <c r="Q30" i="5"/>
  <c r="P30" i="5"/>
  <c r="O30" i="5"/>
  <c r="N30" i="5"/>
  <c r="Q29" i="5"/>
  <c r="P29" i="5"/>
  <c r="O29" i="5"/>
  <c r="N29" i="5"/>
  <c r="Q28" i="5"/>
  <c r="P28" i="5"/>
  <c r="O28" i="5"/>
  <c r="N28" i="5"/>
  <c r="Q27" i="5"/>
  <c r="P27" i="5"/>
  <c r="O27" i="5"/>
  <c r="N27" i="5"/>
  <c r="Q26" i="5"/>
  <c r="P26" i="5"/>
  <c r="O26" i="5"/>
  <c r="N26" i="5"/>
  <c r="Q25" i="5"/>
  <c r="P25" i="5"/>
  <c r="O25" i="5"/>
  <c r="N25" i="5"/>
  <c r="Q24" i="5"/>
  <c r="P24" i="5"/>
  <c r="O24" i="5"/>
  <c r="N24" i="5"/>
  <c r="Q23" i="5"/>
  <c r="P23" i="5"/>
  <c r="O23" i="5"/>
  <c r="N23" i="5"/>
  <c r="Q22" i="5"/>
  <c r="P22" i="5"/>
  <c r="O22" i="5"/>
  <c r="N22" i="5"/>
  <c r="Q21" i="5"/>
  <c r="P21" i="5"/>
  <c r="O21" i="5"/>
  <c r="N21" i="5"/>
  <c r="Q20" i="5"/>
  <c r="P20" i="5"/>
  <c r="O20" i="5"/>
  <c r="N20" i="5"/>
  <c r="Q19" i="5"/>
  <c r="P19" i="5"/>
  <c r="O19" i="5"/>
  <c r="N19" i="5"/>
  <c r="Q18" i="5"/>
  <c r="P18" i="5"/>
  <c r="O18" i="5"/>
  <c r="N18" i="5"/>
  <c r="Q17" i="5"/>
  <c r="P17" i="5"/>
  <c r="O17" i="5"/>
  <c r="N17" i="5"/>
  <c r="Q16" i="5"/>
  <c r="P16" i="5"/>
  <c r="O16" i="5"/>
  <c r="N16" i="5"/>
  <c r="Q15" i="5"/>
  <c r="P15" i="5"/>
  <c r="O15" i="5"/>
  <c r="N15" i="5"/>
  <c r="Q14" i="5"/>
  <c r="P14" i="5"/>
  <c r="O14" i="5"/>
  <c r="N14" i="5"/>
  <c r="Q13" i="5"/>
  <c r="P13" i="5"/>
  <c r="O13" i="5"/>
  <c r="N13" i="5"/>
  <c r="Q12" i="5"/>
  <c r="P12" i="5"/>
  <c r="O12" i="5"/>
  <c r="N12" i="5"/>
  <c r="Q11" i="5"/>
  <c r="P11" i="5"/>
  <c r="O11" i="5"/>
  <c r="N11" i="5"/>
  <c r="Q10" i="5"/>
  <c r="P10" i="5"/>
  <c r="O10" i="5"/>
  <c r="N10" i="5"/>
  <c r="Q9" i="5"/>
  <c r="P9" i="5"/>
  <c r="O9" i="5"/>
  <c r="N9" i="5"/>
  <c r="Q8" i="5"/>
  <c r="P8" i="5"/>
  <c r="O8" i="5"/>
  <c r="N8" i="5"/>
  <c r="Q7" i="5"/>
  <c r="P7" i="5"/>
  <c r="O7" i="5"/>
  <c r="N7" i="5"/>
  <c r="Q6" i="5"/>
  <c r="P6" i="5"/>
  <c r="O6" i="5"/>
  <c r="N6" i="5"/>
  <c r="Q5" i="5"/>
  <c r="P5" i="5"/>
  <c r="O5" i="5"/>
  <c r="N5" i="5"/>
  <c r="Q4" i="5"/>
  <c r="P4" i="5"/>
  <c r="O4" i="5"/>
  <c r="N4" i="5"/>
  <c r="M40" i="5"/>
  <c r="L40" i="5"/>
  <c r="K40" i="5"/>
  <c r="J40" i="5"/>
  <c r="M39" i="5"/>
  <c r="L39" i="5"/>
  <c r="K39" i="5"/>
  <c r="J39" i="5"/>
  <c r="M38" i="5"/>
  <c r="L38" i="5"/>
  <c r="K38" i="5"/>
  <c r="J38" i="5"/>
  <c r="M37" i="5"/>
  <c r="L37" i="5"/>
  <c r="K37" i="5"/>
  <c r="J37" i="5"/>
  <c r="M36" i="5"/>
  <c r="L36" i="5"/>
  <c r="K36" i="5"/>
  <c r="J36" i="5"/>
  <c r="M35" i="5"/>
  <c r="L35" i="5"/>
  <c r="K35" i="5"/>
  <c r="J35" i="5"/>
  <c r="M34" i="5"/>
  <c r="L34" i="5"/>
  <c r="K34" i="5"/>
  <c r="J34" i="5"/>
  <c r="M33" i="5"/>
  <c r="L33" i="5"/>
  <c r="K33" i="5"/>
  <c r="J33" i="5"/>
  <c r="M32" i="5"/>
  <c r="L32" i="5"/>
  <c r="K32" i="5"/>
  <c r="J32" i="5"/>
  <c r="M31" i="5"/>
  <c r="L31" i="5"/>
  <c r="K31" i="5"/>
  <c r="J31" i="5"/>
  <c r="M30" i="5"/>
  <c r="L30" i="5"/>
  <c r="K30" i="5"/>
  <c r="J30" i="5"/>
  <c r="M29" i="5"/>
  <c r="L29" i="5"/>
  <c r="K29" i="5"/>
  <c r="J29" i="5"/>
  <c r="M28" i="5"/>
  <c r="L28" i="5"/>
  <c r="K28" i="5"/>
  <c r="J28" i="5"/>
  <c r="M27" i="5"/>
  <c r="L27" i="5"/>
  <c r="K27" i="5"/>
  <c r="J27" i="5"/>
  <c r="M26" i="5"/>
  <c r="L26" i="5"/>
  <c r="K26" i="5"/>
  <c r="J26" i="5"/>
  <c r="M25" i="5"/>
  <c r="L25" i="5"/>
  <c r="K25" i="5"/>
  <c r="J25" i="5"/>
  <c r="M24" i="5"/>
  <c r="L24" i="5"/>
  <c r="K24" i="5"/>
  <c r="J24" i="5"/>
  <c r="M23" i="5"/>
  <c r="L23" i="5"/>
  <c r="K23" i="5"/>
  <c r="J23" i="5"/>
  <c r="M22" i="5"/>
  <c r="L22" i="5"/>
  <c r="K22" i="5"/>
  <c r="J22" i="5"/>
  <c r="M21" i="5"/>
  <c r="L21" i="5"/>
  <c r="K21" i="5"/>
  <c r="J21" i="5"/>
  <c r="M20" i="5"/>
  <c r="L20" i="5"/>
  <c r="K20" i="5"/>
  <c r="J20" i="5"/>
  <c r="M19" i="5"/>
  <c r="L19" i="5"/>
  <c r="K19" i="5"/>
  <c r="J19" i="5"/>
  <c r="M18" i="5"/>
  <c r="L18" i="5"/>
  <c r="K18" i="5"/>
  <c r="J18" i="5"/>
  <c r="M17" i="5"/>
  <c r="L17" i="5"/>
  <c r="K17" i="5"/>
  <c r="J17" i="5"/>
  <c r="M16" i="5"/>
  <c r="L16" i="5"/>
  <c r="K16" i="5"/>
  <c r="J16" i="5"/>
  <c r="M15" i="5"/>
  <c r="L15" i="5"/>
  <c r="K15" i="5"/>
  <c r="J15" i="5"/>
  <c r="M14" i="5"/>
  <c r="L14" i="5"/>
  <c r="K14" i="5"/>
  <c r="J14" i="5"/>
  <c r="M13" i="5"/>
  <c r="L13" i="5"/>
  <c r="K13" i="5"/>
  <c r="J13" i="5"/>
  <c r="M12" i="5"/>
  <c r="L12" i="5"/>
  <c r="K12" i="5"/>
  <c r="J12" i="5"/>
  <c r="M11" i="5"/>
  <c r="L11" i="5"/>
  <c r="K11" i="5"/>
  <c r="J11" i="5"/>
  <c r="M10" i="5"/>
  <c r="L10" i="5"/>
  <c r="K10" i="5"/>
  <c r="J10" i="5"/>
  <c r="M9" i="5"/>
  <c r="L9" i="5"/>
  <c r="K9" i="5"/>
  <c r="J9" i="5"/>
  <c r="M8" i="5"/>
  <c r="L8" i="5"/>
  <c r="K8" i="5"/>
  <c r="J8" i="5"/>
  <c r="M7" i="5"/>
  <c r="L7" i="5"/>
  <c r="K7" i="5"/>
  <c r="J7" i="5"/>
  <c r="M6" i="5"/>
  <c r="L6" i="5"/>
  <c r="K6" i="5"/>
  <c r="J6" i="5"/>
  <c r="M5" i="5"/>
  <c r="L5" i="5"/>
  <c r="K5" i="5"/>
  <c r="J5" i="5"/>
  <c r="M4" i="5"/>
  <c r="L4" i="5"/>
  <c r="K4" i="5"/>
  <c r="J4" i="5"/>
  <c r="I40" i="5"/>
  <c r="H40" i="5"/>
  <c r="G40" i="5"/>
  <c r="F40" i="5"/>
  <c r="I39" i="5"/>
  <c r="H39" i="5"/>
  <c r="G39" i="5"/>
  <c r="F39" i="5"/>
  <c r="I38" i="5"/>
  <c r="H38" i="5"/>
  <c r="G38" i="5"/>
  <c r="F38" i="5"/>
  <c r="I37" i="5"/>
  <c r="H37" i="5"/>
  <c r="G37" i="5"/>
  <c r="F37" i="5"/>
  <c r="I36" i="5"/>
  <c r="H36" i="5"/>
  <c r="G36" i="5"/>
  <c r="F36" i="5"/>
  <c r="I35" i="5"/>
  <c r="H35" i="5"/>
  <c r="G35" i="5"/>
  <c r="F35" i="5"/>
  <c r="I34" i="5"/>
  <c r="H34" i="5"/>
  <c r="G34" i="5"/>
  <c r="F34" i="5"/>
  <c r="I33" i="5"/>
  <c r="H33" i="5"/>
  <c r="G33" i="5"/>
  <c r="F33" i="5"/>
  <c r="I32" i="5"/>
  <c r="H32" i="5"/>
  <c r="G32" i="5"/>
  <c r="F32" i="5"/>
  <c r="I31" i="5"/>
  <c r="H31" i="5"/>
  <c r="G31" i="5"/>
  <c r="F31" i="5"/>
  <c r="I30" i="5"/>
  <c r="H30" i="5"/>
  <c r="G30" i="5"/>
  <c r="F30" i="5"/>
  <c r="I29" i="5"/>
  <c r="H29" i="5"/>
  <c r="G29" i="5"/>
  <c r="F29" i="5"/>
  <c r="I28" i="5"/>
  <c r="H28" i="5"/>
  <c r="G28" i="5"/>
  <c r="F28" i="5"/>
  <c r="I27" i="5"/>
  <c r="H27" i="5"/>
  <c r="G27" i="5"/>
  <c r="F27" i="5"/>
  <c r="I26" i="5"/>
  <c r="H26" i="5"/>
  <c r="G26" i="5"/>
  <c r="F26" i="5"/>
  <c r="I25" i="5"/>
  <c r="H25" i="5"/>
  <c r="G25" i="5"/>
  <c r="F25" i="5"/>
  <c r="I24" i="5"/>
  <c r="H24" i="5"/>
  <c r="G24" i="5"/>
  <c r="F24" i="5"/>
  <c r="I23" i="5"/>
  <c r="H23" i="5"/>
  <c r="G23" i="5"/>
  <c r="F23" i="5"/>
  <c r="I22" i="5"/>
  <c r="H22" i="5"/>
  <c r="G22" i="5"/>
  <c r="F22" i="5"/>
  <c r="I21" i="5"/>
  <c r="H21" i="5"/>
  <c r="G21" i="5"/>
  <c r="F21" i="5"/>
  <c r="I20" i="5"/>
  <c r="H20" i="5"/>
  <c r="G20" i="5"/>
  <c r="F20" i="5"/>
  <c r="I19" i="5"/>
  <c r="H19" i="5"/>
  <c r="G19" i="5"/>
  <c r="F19" i="5"/>
  <c r="I18" i="5"/>
  <c r="H18" i="5"/>
  <c r="G18" i="5"/>
  <c r="F18" i="5"/>
  <c r="I17" i="5"/>
  <c r="H17" i="5"/>
  <c r="G17" i="5"/>
  <c r="F17" i="5"/>
  <c r="I16" i="5"/>
  <c r="H16" i="5"/>
  <c r="G16" i="5"/>
  <c r="F16" i="5"/>
  <c r="I15" i="5"/>
  <c r="H15" i="5"/>
  <c r="G15" i="5"/>
  <c r="F15" i="5"/>
  <c r="I14" i="5"/>
  <c r="H14" i="5"/>
  <c r="G14" i="5"/>
  <c r="F14" i="5"/>
  <c r="I13" i="5"/>
  <c r="H13" i="5"/>
  <c r="G13" i="5"/>
  <c r="F13" i="5"/>
  <c r="I12" i="5"/>
  <c r="H12" i="5"/>
  <c r="G12" i="5"/>
  <c r="F12" i="5"/>
  <c r="I11" i="5"/>
  <c r="H11" i="5"/>
  <c r="G11" i="5"/>
  <c r="F11" i="5"/>
  <c r="I10" i="5"/>
  <c r="H10" i="5"/>
  <c r="G10" i="5"/>
  <c r="F10" i="5"/>
  <c r="I9" i="5"/>
  <c r="H9" i="5"/>
  <c r="G9" i="5"/>
  <c r="F9" i="5"/>
  <c r="I8" i="5"/>
  <c r="H8" i="5"/>
  <c r="G8" i="5"/>
  <c r="F8" i="5"/>
  <c r="I7" i="5"/>
  <c r="H7" i="5"/>
  <c r="G7" i="5"/>
  <c r="F7" i="5"/>
  <c r="I6" i="5"/>
  <c r="H6" i="5"/>
  <c r="G6" i="5"/>
  <c r="F6" i="5"/>
  <c r="I5" i="5"/>
  <c r="H5" i="5"/>
  <c r="G5" i="5"/>
  <c r="F5" i="5"/>
  <c r="I4" i="5"/>
  <c r="H4" i="5"/>
  <c r="G4" i="5"/>
  <c r="F4" i="5"/>
  <c r="E40" i="5"/>
  <c r="D40" i="5"/>
  <c r="C40" i="5"/>
  <c r="B40" i="5"/>
  <c r="E39" i="5"/>
  <c r="D39" i="5"/>
  <c r="C39" i="5"/>
  <c r="B39" i="5"/>
  <c r="E38" i="5"/>
  <c r="D38" i="5"/>
  <c r="C38" i="5"/>
  <c r="B38" i="5"/>
  <c r="E37" i="5"/>
  <c r="D37" i="5"/>
  <c r="C37" i="5"/>
  <c r="B37" i="5"/>
  <c r="E36" i="5"/>
  <c r="D36" i="5"/>
  <c r="C36" i="5"/>
  <c r="B36" i="5"/>
  <c r="E35" i="5"/>
  <c r="D35" i="5"/>
  <c r="C35" i="5"/>
  <c r="B35" i="5"/>
  <c r="E34" i="5"/>
  <c r="D34" i="5"/>
  <c r="C34" i="5"/>
  <c r="B34" i="5"/>
  <c r="E33" i="5"/>
  <c r="D33" i="5"/>
  <c r="C33" i="5"/>
  <c r="B33" i="5"/>
  <c r="E32" i="5"/>
  <c r="D32" i="5"/>
  <c r="C32" i="5"/>
  <c r="B32" i="5"/>
  <c r="E31" i="5"/>
  <c r="D31" i="5"/>
  <c r="C31" i="5"/>
  <c r="B31" i="5"/>
  <c r="E30" i="5"/>
  <c r="D30" i="5"/>
  <c r="C30" i="5"/>
  <c r="B30" i="5"/>
  <c r="E29" i="5"/>
  <c r="D29" i="5"/>
  <c r="C29" i="5"/>
  <c r="B29" i="5"/>
  <c r="E28" i="5"/>
  <c r="D28" i="5"/>
  <c r="C28" i="5"/>
  <c r="B28" i="5"/>
  <c r="E27" i="5"/>
  <c r="D27" i="5"/>
  <c r="C27" i="5"/>
  <c r="B27" i="5"/>
  <c r="E26" i="5"/>
  <c r="D26" i="5"/>
  <c r="C26" i="5"/>
  <c r="B26" i="5"/>
  <c r="E25" i="5"/>
  <c r="D25" i="5"/>
  <c r="C25" i="5"/>
  <c r="B25" i="5"/>
  <c r="E24" i="5"/>
  <c r="D24" i="5"/>
  <c r="C24" i="5"/>
  <c r="B24" i="5"/>
  <c r="E23" i="5"/>
  <c r="D23" i="5"/>
  <c r="C23" i="5"/>
  <c r="B23" i="5"/>
  <c r="E22" i="5"/>
  <c r="D22" i="5"/>
  <c r="C22" i="5"/>
  <c r="B22" i="5"/>
  <c r="E21" i="5"/>
  <c r="D21" i="5"/>
  <c r="C21" i="5"/>
  <c r="B21" i="5"/>
  <c r="E20" i="5"/>
  <c r="D20" i="5"/>
  <c r="C20" i="5"/>
  <c r="B20" i="5"/>
  <c r="E19" i="5"/>
  <c r="D19" i="5"/>
  <c r="C19" i="5"/>
  <c r="B19" i="5"/>
  <c r="E18" i="5"/>
  <c r="D18" i="5"/>
  <c r="C18" i="5"/>
  <c r="B18" i="5"/>
  <c r="E17" i="5"/>
  <c r="D17" i="5"/>
  <c r="C17" i="5"/>
  <c r="B17" i="5"/>
  <c r="E16" i="5"/>
  <c r="D16" i="5"/>
  <c r="C16" i="5"/>
  <c r="B16" i="5"/>
  <c r="E15" i="5"/>
  <c r="D15" i="5"/>
  <c r="C15" i="5"/>
  <c r="B15" i="5"/>
  <c r="E14" i="5"/>
  <c r="D14" i="5"/>
  <c r="C14" i="5"/>
  <c r="B14" i="5"/>
  <c r="E13" i="5"/>
  <c r="D13" i="5"/>
  <c r="C13" i="5"/>
  <c r="B13" i="5"/>
  <c r="E12" i="5"/>
  <c r="D12" i="5"/>
  <c r="C12" i="5"/>
  <c r="B12" i="5"/>
  <c r="E11" i="5"/>
  <c r="D11" i="5"/>
  <c r="C11" i="5"/>
  <c r="B11" i="5"/>
  <c r="E10" i="5"/>
  <c r="D10" i="5"/>
  <c r="C10" i="5"/>
  <c r="B10" i="5"/>
  <c r="E9" i="5"/>
  <c r="D9" i="5"/>
  <c r="C9" i="5"/>
  <c r="B9" i="5"/>
  <c r="E8" i="5"/>
  <c r="D8" i="5"/>
  <c r="C8" i="5"/>
  <c r="B8" i="5"/>
  <c r="E7" i="5"/>
  <c r="D7" i="5"/>
  <c r="C7" i="5"/>
  <c r="B7" i="5"/>
  <c r="E6" i="5"/>
  <c r="D6" i="5"/>
  <c r="C6" i="5"/>
  <c r="B6" i="5"/>
  <c r="E5" i="5"/>
  <c r="D5" i="5"/>
  <c r="C5" i="5"/>
  <c r="B5" i="5"/>
  <c r="E4" i="5"/>
  <c r="D4" i="5"/>
  <c r="C4" i="5"/>
  <c r="B4" i="5"/>
  <c r="AH7" i="12" l="1"/>
  <c r="AX7" i="12" s="1"/>
  <c r="Q37" i="12" s="1"/>
  <c r="Q45" i="12" s="1"/>
  <c r="AP7" i="12" l="1"/>
  <c r="I37" i="12" s="1"/>
  <c r="I45" i="12" s="1"/>
  <c r="BL7" i="12"/>
  <c r="AE37" i="12" s="1"/>
  <c r="AE45" i="12" s="1"/>
  <c r="BF7" i="12"/>
  <c r="Y37" i="12" s="1"/>
  <c r="Y45" i="12" s="1"/>
  <c r="AO7" i="12"/>
  <c r="H37" i="12" s="1"/>
  <c r="H45" i="12" s="1"/>
  <c r="AW7" i="12"/>
  <c r="P37" i="12" s="1"/>
  <c r="P45" i="12" s="1"/>
  <c r="BE7" i="12"/>
  <c r="X37" i="12" s="1"/>
  <c r="X45" i="12" s="1"/>
  <c r="AK7" i="12"/>
  <c r="D37" i="12" s="1"/>
  <c r="D45" i="12" s="1"/>
  <c r="AS7" i="12"/>
  <c r="L37" i="12" s="1"/>
  <c r="L45" i="12" s="1"/>
  <c r="BA7" i="12"/>
  <c r="T37" i="12" s="1"/>
  <c r="T45" i="12" s="1"/>
  <c r="BI7" i="12"/>
  <c r="AB37" i="12" s="1"/>
  <c r="AB45" i="12" s="1"/>
  <c r="AL7" i="12"/>
  <c r="E37" i="12" s="1"/>
  <c r="E45" i="12" s="1"/>
  <c r="AT7" i="12"/>
  <c r="M37" i="12" s="1"/>
  <c r="M45" i="12" s="1"/>
  <c r="BB7" i="12"/>
  <c r="U37" i="12" s="1"/>
  <c r="U45" i="12" s="1"/>
  <c r="BJ7" i="12"/>
  <c r="AC37" i="12" s="1"/>
  <c r="AC45" i="12" s="1"/>
  <c r="AM7" i="12"/>
  <c r="F37" i="12" s="1"/>
  <c r="F45" i="12" s="1"/>
  <c r="AQ7" i="12"/>
  <c r="J37" i="12" s="1"/>
  <c r="J45" i="12" s="1"/>
  <c r="AU7" i="12"/>
  <c r="N37" i="12" s="1"/>
  <c r="N45" i="12" s="1"/>
  <c r="AY7" i="12"/>
  <c r="R37" i="12" s="1"/>
  <c r="R45" i="12" s="1"/>
  <c r="BC7" i="12"/>
  <c r="V37" i="12" s="1"/>
  <c r="V45" i="12" s="1"/>
  <c r="BG7" i="12"/>
  <c r="Z37" i="12" s="1"/>
  <c r="Z45" i="12" s="1"/>
  <c r="BK7" i="12"/>
  <c r="AD37" i="12" s="1"/>
  <c r="AD45" i="12" s="1"/>
  <c r="AJ7" i="12"/>
  <c r="C37" i="12" s="1"/>
  <c r="C45" i="12" s="1"/>
  <c r="AN7" i="12"/>
  <c r="G37" i="12" s="1"/>
  <c r="G45" i="12" s="1"/>
  <c r="AR7" i="12"/>
  <c r="K37" i="12" s="1"/>
  <c r="K45" i="12" s="1"/>
  <c r="AV7" i="12"/>
  <c r="O37" i="12" s="1"/>
  <c r="O45" i="12" s="1"/>
  <c r="AZ7" i="12"/>
  <c r="S37" i="12" s="1"/>
  <c r="S45" i="12" s="1"/>
  <c r="BD7" i="12"/>
  <c r="W37" i="12" s="1"/>
  <c r="W45" i="12" s="1"/>
  <c r="BH7" i="12"/>
  <c r="AA37" i="12" s="1"/>
  <c r="AA45" i="12" s="1"/>
  <c r="AH6" i="12" l="1"/>
  <c r="AH4" i="12"/>
  <c r="AH5" i="12"/>
  <c r="AH3" i="12"/>
  <c r="BL3" i="12" l="1"/>
  <c r="AE33" i="12" s="1"/>
  <c r="AE41" i="12" s="1"/>
  <c r="BH3" i="12"/>
  <c r="AA33" i="12" s="1"/>
  <c r="AA41" i="12" s="1"/>
  <c r="BD3" i="12"/>
  <c r="W33" i="12" s="1"/>
  <c r="W41" i="12" s="1"/>
  <c r="AZ3" i="12"/>
  <c r="S33" i="12" s="1"/>
  <c r="S41" i="12" s="1"/>
  <c r="AV3" i="12"/>
  <c r="O33" i="12" s="1"/>
  <c r="O41" i="12" s="1"/>
  <c r="AR3" i="12"/>
  <c r="K33" i="12" s="1"/>
  <c r="K41" i="12" s="1"/>
  <c r="AN3" i="12"/>
  <c r="G33" i="12" s="1"/>
  <c r="G41" i="12" s="1"/>
  <c r="AJ3" i="12"/>
  <c r="C33" i="12" s="1"/>
  <c r="C41" i="12" s="1"/>
  <c r="BF3" i="12"/>
  <c r="Y33" i="12" s="1"/>
  <c r="Y41" i="12" s="1"/>
  <c r="AX3" i="12"/>
  <c r="Q33" i="12" s="1"/>
  <c r="Q41" i="12" s="1"/>
  <c r="AP3" i="12"/>
  <c r="I33" i="12" s="1"/>
  <c r="I41" i="12" s="1"/>
  <c r="BI3" i="12"/>
  <c r="AB33" i="12" s="1"/>
  <c r="AB41" i="12" s="1"/>
  <c r="BA3" i="12"/>
  <c r="T33" i="12" s="1"/>
  <c r="T41" i="12" s="1"/>
  <c r="AS3" i="12"/>
  <c r="L33" i="12" s="1"/>
  <c r="L41" i="12" s="1"/>
  <c r="AK3" i="12"/>
  <c r="D33" i="12" s="1"/>
  <c r="D41" i="12" s="1"/>
  <c r="BK3" i="12"/>
  <c r="AD33" i="12" s="1"/>
  <c r="AD41" i="12" s="1"/>
  <c r="BG3" i="12"/>
  <c r="Z33" i="12" s="1"/>
  <c r="Z41" i="12" s="1"/>
  <c r="BC3" i="12"/>
  <c r="V33" i="12" s="1"/>
  <c r="V41" i="12" s="1"/>
  <c r="AY3" i="12"/>
  <c r="R33" i="12" s="1"/>
  <c r="R41" i="12" s="1"/>
  <c r="AU3" i="12"/>
  <c r="N33" i="12" s="1"/>
  <c r="N41" i="12" s="1"/>
  <c r="AQ3" i="12"/>
  <c r="J33" i="12" s="1"/>
  <c r="J41" i="12" s="1"/>
  <c r="AM3" i="12"/>
  <c r="F33" i="12" s="1"/>
  <c r="F41" i="12" s="1"/>
  <c r="BJ3" i="12"/>
  <c r="AC33" i="12" s="1"/>
  <c r="AC41" i="12" s="1"/>
  <c r="BB3" i="12"/>
  <c r="U33" i="12" s="1"/>
  <c r="U41" i="12" s="1"/>
  <c r="AT3" i="12"/>
  <c r="M33" i="12" s="1"/>
  <c r="M41" i="12" s="1"/>
  <c r="AL3" i="12"/>
  <c r="E33" i="12" s="1"/>
  <c r="E41" i="12" s="1"/>
  <c r="BE3" i="12"/>
  <c r="X33" i="12" s="1"/>
  <c r="X41" i="12" s="1"/>
  <c r="AW3" i="12"/>
  <c r="P33" i="12" s="1"/>
  <c r="P41" i="12" s="1"/>
  <c r="AO3" i="12"/>
  <c r="H33" i="12" s="1"/>
  <c r="H41" i="12" s="1"/>
  <c r="BK5" i="12"/>
  <c r="AD35" i="12" s="1"/>
  <c r="AD43" i="12" s="1"/>
  <c r="BG5" i="12"/>
  <c r="Z35" i="12" s="1"/>
  <c r="Z43" i="12" s="1"/>
  <c r="BC5" i="12"/>
  <c r="V35" i="12" s="1"/>
  <c r="V43" i="12" s="1"/>
  <c r="AY5" i="12"/>
  <c r="R35" i="12" s="1"/>
  <c r="R43" i="12" s="1"/>
  <c r="AU5" i="12"/>
  <c r="N35" i="12" s="1"/>
  <c r="N43" i="12" s="1"/>
  <c r="AQ5" i="12"/>
  <c r="J35" i="12" s="1"/>
  <c r="J43" i="12" s="1"/>
  <c r="AM5" i="12"/>
  <c r="F35" i="12" s="1"/>
  <c r="F43" i="12" s="1"/>
  <c r="BE5" i="12"/>
  <c r="X35" i="12" s="1"/>
  <c r="X43" i="12" s="1"/>
  <c r="AW5" i="12"/>
  <c r="P35" i="12" s="1"/>
  <c r="P43" i="12" s="1"/>
  <c r="AO5" i="12"/>
  <c r="H35" i="12" s="1"/>
  <c r="H43" i="12" s="1"/>
  <c r="BH5" i="12"/>
  <c r="AA35" i="12" s="1"/>
  <c r="AA43" i="12" s="1"/>
  <c r="AZ5" i="12"/>
  <c r="S35" i="12" s="1"/>
  <c r="S43" i="12" s="1"/>
  <c r="AR5" i="12"/>
  <c r="K35" i="12" s="1"/>
  <c r="K43" i="12" s="1"/>
  <c r="AJ5" i="12"/>
  <c r="C35" i="12" s="1"/>
  <c r="C43" i="12" s="1"/>
  <c r="BJ5" i="12"/>
  <c r="AC35" i="12" s="1"/>
  <c r="AC43" i="12" s="1"/>
  <c r="BF5" i="12"/>
  <c r="Y35" i="12" s="1"/>
  <c r="Y43" i="12" s="1"/>
  <c r="BB5" i="12"/>
  <c r="U35" i="12" s="1"/>
  <c r="U43" i="12" s="1"/>
  <c r="AX5" i="12"/>
  <c r="Q35" i="12" s="1"/>
  <c r="Q43" i="12" s="1"/>
  <c r="AT5" i="12"/>
  <c r="M35" i="12" s="1"/>
  <c r="M43" i="12" s="1"/>
  <c r="AP5" i="12"/>
  <c r="I35" i="12" s="1"/>
  <c r="I43" i="12" s="1"/>
  <c r="AL5" i="12"/>
  <c r="E35" i="12" s="1"/>
  <c r="E43" i="12" s="1"/>
  <c r="BI5" i="12"/>
  <c r="AB35" i="12" s="1"/>
  <c r="AB43" i="12" s="1"/>
  <c r="BA5" i="12"/>
  <c r="T35" i="12" s="1"/>
  <c r="T43" i="12" s="1"/>
  <c r="AS5" i="12"/>
  <c r="L35" i="12" s="1"/>
  <c r="L43" i="12" s="1"/>
  <c r="AK5" i="12"/>
  <c r="D35" i="12" s="1"/>
  <c r="D43" i="12" s="1"/>
  <c r="BL5" i="12"/>
  <c r="AE35" i="12" s="1"/>
  <c r="AE43" i="12" s="1"/>
  <c r="BD5" i="12"/>
  <c r="W35" i="12" s="1"/>
  <c r="W43" i="12" s="1"/>
  <c r="AV5" i="12"/>
  <c r="O35" i="12" s="1"/>
  <c r="O43" i="12" s="1"/>
  <c r="AN5" i="12"/>
  <c r="G35" i="12" s="1"/>
  <c r="G43" i="12" s="1"/>
  <c r="BJ4" i="12"/>
  <c r="AC34" i="12" s="1"/>
  <c r="AC42" i="12" s="1"/>
  <c r="BF4" i="12"/>
  <c r="Y34" i="12" s="1"/>
  <c r="Y42" i="12" s="1"/>
  <c r="BB4" i="12"/>
  <c r="U34" i="12" s="1"/>
  <c r="U42" i="12" s="1"/>
  <c r="AX4" i="12"/>
  <c r="Q34" i="12" s="1"/>
  <c r="Q42" i="12" s="1"/>
  <c r="AT4" i="12"/>
  <c r="M34" i="12" s="1"/>
  <c r="M42" i="12" s="1"/>
  <c r="AP4" i="12"/>
  <c r="I34" i="12" s="1"/>
  <c r="I42" i="12" s="1"/>
  <c r="AL4" i="12"/>
  <c r="E34" i="12" s="1"/>
  <c r="E42" i="12" s="1"/>
  <c r="BL4" i="12"/>
  <c r="AE34" i="12" s="1"/>
  <c r="AE42" i="12" s="1"/>
  <c r="BD4" i="12"/>
  <c r="W34" i="12" s="1"/>
  <c r="W42" i="12" s="1"/>
  <c r="AV4" i="12"/>
  <c r="O34" i="12" s="1"/>
  <c r="O42" i="12" s="1"/>
  <c r="AN4" i="12"/>
  <c r="G34" i="12" s="1"/>
  <c r="G42" i="12" s="1"/>
  <c r="BG4" i="12"/>
  <c r="Z34" i="12" s="1"/>
  <c r="Z42" i="12" s="1"/>
  <c r="AY4" i="12"/>
  <c r="R34" i="12" s="1"/>
  <c r="R42" i="12" s="1"/>
  <c r="AQ4" i="12"/>
  <c r="J34" i="12" s="1"/>
  <c r="J42" i="12" s="1"/>
  <c r="BI4" i="12"/>
  <c r="AB34" i="12" s="1"/>
  <c r="AB42" i="12" s="1"/>
  <c r="BE4" i="12"/>
  <c r="X34" i="12" s="1"/>
  <c r="X42" i="12" s="1"/>
  <c r="BA4" i="12"/>
  <c r="T34" i="12" s="1"/>
  <c r="T42" i="12" s="1"/>
  <c r="AW4" i="12"/>
  <c r="P34" i="12" s="1"/>
  <c r="P42" i="12" s="1"/>
  <c r="AS4" i="12"/>
  <c r="L34" i="12" s="1"/>
  <c r="L42" i="12" s="1"/>
  <c r="AO4" i="12"/>
  <c r="H34" i="12" s="1"/>
  <c r="H42" i="12" s="1"/>
  <c r="AK4" i="12"/>
  <c r="D34" i="12" s="1"/>
  <c r="D42" i="12" s="1"/>
  <c r="BH4" i="12"/>
  <c r="AA34" i="12" s="1"/>
  <c r="AA42" i="12" s="1"/>
  <c r="AZ4" i="12"/>
  <c r="S34" i="12" s="1"/>
  <c r="S42" i="12" s="1"/>
  <c r="AR4" i="12"/>
  <c r="K34" i="12" s="1"/>
  <c r="K42" i="12" s="1"/>
  <c r="AJ4" i="12"/>
  <c r="C34" i="12" s="1"/>
  <c r="C42" i="12" s="1"/>
  <c r="BK4" i="12"/>
  <c r="AD34" i="12" s="1"/>
  <c r="AD42" i="12" s="1"/>
  <c r="BC4" i="12"/>
  <c r="V34" i="12" s="1"/>
  <c r="V42" i="12" s="1"/>
  <c r="AU4" i="12"/>
  <c r="N34" i="12" s="1"/>
  <c r="N42" i="12" s="1"/>
  <c r="AM4" i="12"/>
  <c r="F34" i="12" s="1"/>
  <c r="F42" i="12" s="1"/>
  <c r="BI6" i="12"/>
  <c r="AB36" i="12" s="1"/>
  <c r="AB44" i="12" s="1"/>
  <c r="BE6" i="12"/>
  <c r="X36" i="12" s="1"/>
  <c r="X44" i="12" s="1"/>
  <c r="BA6" i="12"/>
  <c r="T36" i="12" s="1"/>
  <c r="T44" i="12" s="1"/>
  <c r="AW6" i="12"/>
  <c r="P36" i="12" s="1"/>
  <c r="P44" i="12" s="1"/>
  <c r="AS6" i="12"/>
  <c r="L36" i="12" s="1"/>
  <c r="L44" i="12" s="1"/>
  <c r="AO6" i="12"/>
  <c r="H36" i="12" s="1"/>
  <c r="H44" i="12" s="1"/>
  <c r="AK6" i="12"/>
  <c r="D36" i="12" s="1"/>
  <c r="D44" i="12" s="1"/>
  <c r="BK6" i="12"/>
  <c r="AD36" i="12" s="1"/>
  <c r="AD44" i="12" s="1"/>
  <c r="BG6" i="12"/>
  <c r="Z36" i="12" s="1"/>
  <c r="Z44" i="12" s="1"/>
  <c r="BC6" i="12"/>
  <c r="V36" i="12" s="1"/>
  <c r="V44" i="12" s="1"/>
  <c r="AY6" i="12"/>
  <c r="R36" i="12" s="1"/>
  <c r="R44" i="12" s="1"/>
  <c r="AU6" i="12"/>
  <c r="N36" i="12" s="1"/>
  <c r="N44" i="12" s="1"/>
  <c r="AM6" i="12"/>
  <c r="F36" i="12" s="1"/>
  <c r="F44" i="12" s="1"/>
  <c r="BB6" i="12"/>
  <c r="U36" i="12" s="1"/>
  <c r="U44" i="12" s="1"/>
  <c r="AP6" i="12"/>
  <c r="I36" i="12" s="1"/>
  <c r="I44" i="12" s="1"/>
  <c r="BL6" i="12"/>
  <c r="AE36" i="12" s="1"/>
  <c r="AE44" i="12" s="1"/>
  <c r="BH6" i="12"/>
  <c r="AA36" i="12" s="1"/>
  <c r="AA44" i="12" s="1"/>
  <c r="BD6" i="12"/>
  <c r="W36" i="12" s="1"/>
  <c r="W44" i="12" s="1"/>
  <c r="AZ6" i="12"/>
  <c r="S36" i="12" s="1"/>
  <c r="S44" i="12" s="1"/>
  <c r="AV6" i="12"/>
  <c r="O36" i="12" s="1"/>
  <c r="O44" i="12" s="1"/>
  <c r="AR6" i="12"/>
  <c r="K36" i="12" s="1"/>
  <c r="K44" i="12" s="1"/>
  <c r="AN6" i="12"/>
  <c r="G36" i="12" s="1"/>
  <c r="G44" i="12" s="1"/>
  <c r="AJ6" i="12"/>
  <c r="C36" i="12" s="1"/>
  <c r="C44" i="12" s="1"/>
  <c r="AQ6" i="12"/>
  <c r="J36" i="12" s="1"/>
  <c r="J44" i="12" s="1"/>
  <c r="BJ6" i="12"/>
  <c r="AC36" i="12" s="1"/>
  <c r="AC44" i="12" s="1"/>
  <c r="BF6" i="12"/>
  <c r="Y36" i="12" s="1"/>
  <c r="Y44" i="12" s="1"/>
  <c r="AX6" i="12"/>
  <c r="Q36" i="12" s="1"/>
  <c r="Q44" i="12" s="1"/>
  <c r="AT6" i="12"/>
  <c r="M36" i="12" s="1"/>
  <c r="M44" i="12" s="1"/>
  <c r="AL6" i="12"/>
  <c r="E36" i="12" s="1"/>
  <c r="E44" i="12" s="1"/>
  <c r="AH2" i="12"/>
  <c r="AI2" i="12" s="1"/>
  <c r="B32" i="12" l="1"/>
  <c r="C40" i="10" l="1"/>
  <c r="F8" i="10"/>
  <c r="C15" i="10"/>
  <c r="F16" i="10"/>
  <c r="F24" i="10"/>
  <c r="F32" i="10"/>
  <c r="F40" i="10"/>
  <c r="F28" i="10"/>
  <c r="C4" i="10"/>
  <c r="F5" i="10"/>
  <c r="F37" i="10"/>
  <c r="F12" i="10"/>
  <c r="F20" i="10"/>
  <c r="C35" i="10"/>
  <c r="F36" i="10"/>
  <c r="F10" i="10"/>
  <c r="F9" i="10"/>
  <c r="F17" i="10"/>
  <c r="F29" i="10"/>
  <c r="F33" i="10"/>
  <c r="F13" i="10"/>
  <c r="F21" i="10"/>
  <c r="F25" i="10"/>
  <c r="F11" i="10"/>
  <c r="F26" i="10"/>
  <c r="F23" i="10"/>
  <c r="F18" i="10"/>
  <c r="I4" i="10"/>
  <c r="F7" i="10"/>
  <c r="K13" i="10"/>
  <c r="L13" i="10"/>
  <c r="F15" i="10"/>
  <c r="K25" i="10"/>
  <c r="L25" i="10"/>
  <c r="K29" i="10"/>
  <c r="L29" i="10"/>
  <c r="C30" i="10"/>
  <c r="K37" i="10"/>
  <c r="L37" i="10"/>
  <c r="K4" i="10"/>
  <c r="L4" i="10"/>
  <c r="C5" i="10"/>
  <c r="K8" i="10"/>
  <c r="L8" i="10"/>
  <c r="L12" i="10"/>
  <c r="K12" i="10"/>
  <c r="F14" i="10"/>
  <c r="L20" i="10"/>
  <c r="K20" i="10"/>
  <c r="K24" i="10"/>
  <c r="L24" i="10"/>
  <c r="L28" i="10"/>
  <c r="K28" i="10"/>
  <c r="K32" i="10"/>
  <c r="L32" i="10"/>
  <c r="C33" i="10"/>
  <c r="K36" i="10"/>
  <c r="L36" i="10"/>
  <c r="L40" i="10"/>
  <c r="K40" i="10"/>
  <c r="L7" i="10"/>
  <c r="K7" i="10"/>
  <c r="L11" i="10"/>
  <c r="K11" i="10"/>
  <c r="L15" i="10"/>
  <c r="K15" i="10"/>
  <c r="L19" i="10"/>
  <c r="K19" i="10"/>
  <c r="L23" i="10"/>
  <c r="K23" i="10"/>
  <c r="L27" i="10"/>
  <c r="K27" i="10"/>
  <c r="L31" i="10"/>
  <c r="K31" i="10"/>
  <c r="L35" i="10"/>
  <c r="K35" i="10"/>
  <c r="L39" i="10"/>
  <c r="K39" i="10"/>
  <c r="K5" i="10"/>
  <c r="L5" i="10"/>
  <c r="K9" i="10"/>
  <c r="L9" i="10"/>
  <c r="K17" i="10"/>
  <c r="L17" i="10"/>
  <c r="I20" i="10"/>
  <c r="K21" i="10"/>
  <c r="L21" i="10"/>
  <c r="F27" i="10"/>
  <c r="K33" i="10"/>
  <c r="L33" i="10"/>
  <c r="F35" i="10"/>
  <c r="F39" i="10"/>
  <c r="F6" i="10"/>
  <c r="K16" i="10"/>
  <c r="L16" i="10"/>
  <c r="F22" i="10"/>
  <c r="F30" i="10"/>
  <c r="F34" i="10"/>
  <c r="F38" i="10"/>
  <c r="K6" i="10"/>
  <c r="L6" i="10"/>
  <c r="L10" i="10"/>
  <c r="K10" i="10"/>
  <c r="K14" i="10"/>
  <c r="L14" i="10"/>
  <c r="K18" i="10"/>
  <c r="L18" i="10"/>
  <c r="L22" i="10"/>
  <c r="K22" i="10"/>
  <c r="K26" i="10"/>
  <c r="L26" i="10"/>
  <c r="L30" i="10"/>
  <c r="K30" i="10"/>
  <c r="K34" i="10"/>
  <c r="L34" i="10"/>
  <c r="L38" i="10"/>
  <c r="K38" i="10"/>
  <c r="B6" i="10"/>
  <c r="C6" i="10"/>
  <c r="H8" i="10"/>
  <c r="I8" i="10"/>
  <c r="H12" i="10"/>
  <c r="I12" i="10"/>
  <c r="H16" i="10"/>
  <c r="I16" i="10"/>
  <c r="B18" i="10"/>
  <c r="C18" i="10"/>
  <c r="F19" i="10"/>
  <c r="B22" i="10"/>
  <c r="C22" i="10"/>
  <c r="H24" i="10"/>
  <c r="I24" i="10"/>
  <c r="B26" i="10"/>
  <c r="C26" i="10"/>
  <c r="H28" i="10"/>
  <c r="I28" i="10"/>
  <c r="F31" i="10"/>
  <c r="H32" i="10"/>
  <c r="I32" i="10"/>
  <c r="B34" i="10"/>
  <c r="C34" i="10"/>
  <c r="H36" i="10"/>
  <c r="I36" i="10"/>
  <c r="H40" i="10"/>
  <c r="I40" i="10"/>
  <c r="H7" i="10"/>
  <c r="I7" i="10"/>
  <c r="B9" i="10"/>
  <c r="C9" i="10"/>
  <c r="H11" i="10"/>
  <c r="I11" i="10"/>
  <c r="B13" i="10"/>
  <c r="C13" i="10"/>
  <c r="H15" i="10"/>
  <c r="I15" i="10"/>
  <c r="B17" i="10"/>
  <c r="C17" i="10"/>
  <c r="H19" i="10"/>
  <c r="I19" i="10"/>
  <c r="B21" i="10"/>
  <c r="C21" i="10"/>
  <c r="H23" i="10"/>
  <c r="I23" i="10"/>
  <c r="B25" i="10"/>
  <c r="C25" i="10"/>
  <c r="H27" i="10"/>
  <c r="I27" i="10"/>
  <c r="B29" i="10"/>
  <c r="C29" i="10"/>
  <c r="H31" i="10"/>
  <c r="I31" i="10"/>
  <c r="H35" i="10"/>
  <c r="I35" i="10"/>
  <c r="B37" i="10"/>
  <c r="C37" i="10"/>
  <c r="H39" i="10"/>
  <c r="I39" i="10"/>
  <c r="H6" i="10"/>
  <c r="I6" i="10"/>
  <c r="B8" i="10"/>
  <c r="C8" i="10"/>
  <c r="H10" i="10"/>
  <c r="I10" i="10"/>
  <c r="B12" i="10"/>
  <c r="C12" i="10"/>
  <c r="H14" i="10"/>
  <c r="I14" i="10"/>
  <c r="B16" i="10"/>
  <c r="C16" i="10"/>
  <c r="H18" i="10"/>
  <c r="I18" i="10"/>
  <c r="B20" i="10"/>
  <c r="C20" i="10"/>
  <c r="H22" i="10"/>
  <c r="I22" i="10"/>
  <c r="B24" i="10"/>
  <c r="C24" i="10"/>
  <c r="H26" i="10"/>
  <c r="I26" i="10"/>
  <c r="B28" i="10"/>
  <c r="C28" i="10"/>
  <c r="H30" i="10"/>
  <c r="I30" i="10"/>
  <c r="B32" i="10"/>
  <c r="C32" i="10"/>
  <c r="H34" i="10"/>
  <c r="I34" i="10"/>
  <c r="B36" i="10"/>
  <c r="C36" i="10"/>
  <c r="H38" i="10"/>
  <c r="I38" i="10"/>
  <c r="B10" i="10"/>
  <c r="C10" i="10"/>
  <c r="B14" i="10"/>
  <c r="C14" i="10"/>
  <c r="B38" i="10"/>
  <c r="C38" i="10"/>
  <c r="E4" i="10"/>
  <c r="F4" i="10"/>
  <c r="H5" i="10"/>
  <c r="I5" i="10"/>
  <c r="B7" i="10"/>
  <c r="C7" i="10"/>
  <c r="H9" i="10"/>
  <c r="I9" i="10"/>
  <c r="B11" i="10"/>
  <c r="C11" i="10"/>
  <c r="H13" i="10"/>
  <c r="I13" i="10"/>
  <c r="H17" i="10"/>
  <c r="I17" i="10"/>
  <c r="B19" i="10"/>
  <c r="C19" i="10"/>
  <c r="H21" i="10"/>
  <c r="I21" i="10"/>
  <c r="B23" i="10"/>
  <c r="C23" i="10"/>
  <c r="H25" i="10"/>
  <c r="I25" i="10"/>
  <c r="B27" i="10"/>
  <c r="C27" i="10"/>
  <c r="H29" i="10"/>
  <c r="I29" i="10"/>
  <c r="B31" i="10"/>
  <c r="C31" i="10"/>
  <c r="H33" i="10"/>
  <c r="I33" i="10"/>
  <c r="H37" i="10"/>
  <c r="I37" i="10"/>
  <c r="B39" i="10"/>
  <c r="C39" i="10"/>
  <c r="B15" i="10"/>
  <c r="B30" i="10"/>
  <c r="B5" i="10"/>
  <c r="B33" i="10"/>
  <c r="B35" i="10"/>
  <c r="B40" i="10"/>
  <c r="H20" i="10"/>
  <c r="B4" i="10"/>
  <c r="H4" i="10"/>
  <c r="E40" i="10"/>
  <c r="E39" i="10"/>
  <c r="E38" i="10"/>
  <c r="G38" i="10" s="1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G16" i="10" s="1"/>
  <c r="E15" i="10"/>
  <c r="E14" i="10"/>
  <c r="E13" i="10"/>
  <c r="E12" i="10"/>
  <c r="E11" i="10"/>
  <c r="E10" i="10"/>
  <c r="E9" i="10"/>
  <c r="E8" i="10"/>
  <c r="E7" i="10"/>
  <c r="E6" i="10"/>
  <c r="E5" i="10"/>
  <c r="D40" i="10" l="1"/>
  <c r="G7" i="10"/>
  <c r="G28" i="10"/>
  <c r="G36" i="10"/>
  <c r="G32" i="10"/>
  <c r="G24" i="10"/>
  <c r="G40" i="10"/>
  <c r="G9" i="10"/>
  <c r="G17" i="10"/>
  <c r="G25" i="10"/>
  <c r="D33" i="10"/>
  <c r="D4" i="10"/>
  <c r="D15" i="10"/>
  <c r="G5" i="10"/>
  <c r="G29" i="10"/>
  <c r="G37" i="10"/>
  <c r="G8" i="10"/>
  <c r="G12" i="10"/>
  <c r="G13" i="10"/>
  <c r="G33" i="10"/>
  <c r="G20" i="10"/>
  <c r="D30" i="10"/>
  <c r="G21" i="10"/>
  <c r="M18" i="10"/>
  <c r="D35" i="10"/>
  <c r="G10" i="10"/>
  <c r="G11" i="10"/>
  <c r="G14" i="10"/>
  <c r="G26" i="10"/>
  <c r="G34" i="10"/>
  <c r="G18" i="10"/>
  <c r="G23" i="10"/>
  <c r="G35" i="10"/>
  <c r="J13" i="10"/>
  <c r="J30" i="10"/>
  <c r="G4" i="10"/>
  <c r="J20" i="10"/>
  <c r="G22" i="10"/>
  <c r="G6" i="10"/>
  <c r="G30" i="10"/>
  <c r="D5" i="10"/>
  <c r="G15" i="10"/>
  <c r="G27" i="10"/>
  <c r="G39" i="10"/>
  <c r="J37" i="10"/>
  <c r="J35" i="10"/>
  <c r="J15" i="10"/>
  <c r="D9" i="10"/>
  <c r="M40" i="10"/>
  <c r="M28" i="10"/>
  <c r="M20" i="10"/>
  <c r="M12" i="10"/>
  <c r="M21" i="10"/>
  <c r="M22" i="10"/>
  <c r="M27" i="10"/>
  <c r="M6" i="10"/>
  <c r="M29" i="10"/>
  <c r="M13" i="10"/>
  <c r="M9" i="10"/>
  <c r="M31" i="10"/>
  <c r="M23" i="10"/>
  <c r="M30" i="10"/>
  <c r="M10" i="10"/>
  <c r="M35" i="10"/>
  <c r="M32" i="10"/>
  <c r="M4" i="10"/>
  <c r="M37" i="10"/>
  <c r="F45" i="10"/>
  <c r="C50" i="10" s="1"/>
  <c r="J40" i="10"/>
  <c r="M17" i="10"/>
  <c r="G31" i="10"/>
  <c r="D20" i="10"/>
  <c r="J31" i="10"/>
  <c r="M25" i="10"/>
  <c r="J22" i="10"/>
  <c r="M19" i="10"/>
  <c r="M11" i="10"/>
  <c r="M36" i="10"/>
  <c r="M24" i="10"/>
  <c r="M8" i="10"/>
  <c r="G19" i="10"/>
  <c r="M38" i="10"/>
  <c r="J29" i="10"/>
  <c r="D23" i="10"/>
  <c r="M14" i="10"/>
  <c r="J6" i="10"/>
  <c r="D22" i="10"/>
  <c r="J12" i="10"/>
  <c r="D6" i="10"/>
  <c r="C45" i="10"/>
  <c r="B50" i="10" s="1"/>
  <c r="I45" i="10"/>
  <c r="D50" i="10" s="1"/>
  <c r="M39" i="10"/>
  <c r="M15" i="10"/>
  <c r="M7" i="10"/>
  <c r="D21" i="10"/>
  <c r="M16" i="10"/>
  <c r="M33" i="10"/>
  <c r="M5" i="10"/>
  <c r="M34" i="10"/>
  <c r="M26" i="10"/>
  <c r="J21" i="10"/>
  <c r="D14" i="10"/>
  <c r="J34" i="10"/>
  <c r="D24" i="10"/>
  <c r="J18" i="10"/>
  <c r="D12" i="10"/>
  <c r="J10" i="10"/>
  <c r="J39" i="10"/>
  <c r="D25" i="10"/>
  <c r="J19" i="10"/>
  <c r="J7" i="10"/>
  <c r="J36" i="10"/>
  <c r="D26" i="10"/>
  <c r="D18" i="10"/>
  <c r="J33" i="10"/>
  <c r="D7" i="10"/>
  <c r="D38" i="10"/>
  <c r="J25" i="10"/>
  <c r="D11" i="10"/>
  <c r="D28" i="10"/>
  <c r="J5" i="10"/>
  <c r="D36" i="10"/>
  <c r="D27" i="10"/>
  <c r="D10" i="10"/>
  <c r="D29" i="10"/>
  <c r="J23" i="10"/>
  <c r="D13" i="10"/>
  <c r="J11" i="10"/>
  <c r="J24" i="10"/>
  <c r="J16" i="10"/>
  <c r="J8" i="10"/>
  <c r="D39" i="10"/>
  <c r="D31" i="10"/>
  <c r="D19" i="10"/>
  <c r="J17" i="10"/>
  <c r="J9" i="10"/>
  <c r="J38" i="10"/>
  <c r="D32" i="10"/>
  <c r="J26" i="10"/>
  <c r="D16" i="10"/>
  <c r="J14" i="10"/>
  <c r="D8" i="10"/>
  <c r="D37" i="10"/>
  <c r="J27" i="10"/>
  <c r="D17" i="10"/>
  <c r="L45" i="10"/>
  <c r="E50" i="10" s="1"/>
  <c r="D34" i="10"/>
  <c r="J32" i="10"/>
  <c r="J28" i="10"/>
  <c r="H45" i="10"/>
  <c r="D48" i="10" s="1"/>
  <c r="J4" i="10"/>
  <c r="E45" i="10"/>
  <c r="C48" i="10" s="1"/>
  <c r="K45" i="10"/>
  <c r="E48" i="10" s="1"/>
  <c r="B45" i="10"/>
  <c r="B48" i="10" s="1"/>
  <c r="G45" i="10" l="1"/>
  <c r="C49" i="10"/>
  <c r="B49" i="10"/>
  <c r="E49" i="10"/>
  <c r="M45" i="10"/>
  <c r="D49" i="10"/>
  <c r="J45" i="10"/>
  <c r="D45" i="10"/>
</calcChain>
</file>

<file path=xl/sharedStrings.xml><?xml version="1.0" encoding="utf-8"?>
<sst xmlns="http://schemas.openxmlformats.org/spreadsheetml/2006/main" count="1354" uniqueCount="127">
  <si>
    <t>Barnsley</t>
  </si>
  <si>
    <t>Bassetlaw</t>
  </si>
  <si>
    <t>Bradford</t>
  </si>
  <si>
    <t>Calderdale</t>
  </si>
  <si>
    <t>County Durham</t>
  </si>
  <si>
    <t>Darlington</t>
  </si>
  <si>
    <t>Doncaster</t>
  </si>
  <si>
    <t>East Lindsey</t>
  </si>
  <si>
    <t>East Riding of Yorkshire</t>
  </si>
  <si>
    <t>Gateshead</t>
  </si>
  <si>
    <t>Hartlepool</t>
  </si>
  <si>
    <t>High Peak</t>
  </si>
  <si>
    <t>Kingston upon Hull, City of</t>
  </si>
  <si>
    <t>Kirklees</t>
  </si>
  <si>
    <t>Leeds</t>
  </si>
  <si>
    <t>Middlesbrough</t>
  </si>
  <si>
    <t>Newcastle upon Tyne</t>
  </si>
  <si>
    <t>North East Derbyshire</t>
  </si>
  <si>
    <t>North East Lincolnshire</t>
  </si>
  <si>
    <t>North Lincolnshire</t>
  </si>
  <si>
    <t>North Tyneside</t>
  </si>
  <si>
    <t>Northumberland</t>
  </si>
  <si>
    <t>Pendle</t>
  </si>
  <si>
    <t>Redcar and Cleveland</t>
  </si>
  <si>
    <t>Rotherham</t>
  </si>
  <si>
    <t>Sheffield</t>
  </si>
  <si>
    <t>South Tyneside</t>
  </si>
  <si>
    <t>Stockton-on-Tees</t>
  </si>
  <si>
    <t>Sunderland</t>
  </si>
  <si>
    <t>Wakefield</t>
  </si>
  <si>
    <t>West Lindsey</t>
  </si>
  <si>
    <t>York</t>
  </si>
  <si>
    <t>Local Authority</t>
  </si>
  <si>
    <t>MIN</t>
  </si>
  <si>
    <t>MAX</t>
  </si>
  <si>
    <t xml:space="preserve">MIN </t>
  </si>
  <si>
    <t>Northern Powergrid</t>
  </si>
  <si>
    <t>Min</t>
  </si>
  <si>
    <t>Max</t>
  </si>
  <si>
    <t>Inc</t>
  </si>
  <si>
    <t>INC</t>
  </si>
  <si>
    <t>Leeds City Region</t>
  </si>
  <si>
    <t>North Eastern</t>
  </si>
  <si>
    <t>Tees Valley</t>
  </si>
  <si>
    <t>Sheffield City Region</t>
  </si>
  <si>
    <t>Greater Lincolnshire</t>
  </si>
  <si>
    <t>Humber</t>
  </si>
  <si>
    <t>York and North Yorkshire</t>
  </si>
  <si>
    <t>Derby, Derbyshire, Nottingham and Nottinghamshire,</t>
  </si>
  <si>
    <t>Lancashire</t>
  </si>
  <si>
    <t>VLookup Ref</t>
  </si>
  <si>
    <t>Select Your Local Authority</t>
  </si>
  <si>
    <t>Feel free to copy and paste your own copy of the data above into the UNLOCKED AREA below - and alter the copy as you please</t>
  </si>
  <si>
    <t>LEP</t>
  </si>
  <si>
    <t>Consumer Transformation</t>
  </si>
  <si>
    <t>Leading The Way</t>
  </si>
  <si>
    <t>System Transformation</t>
  </si>
  <si>
    <t>CT</t>
  </si>
  <si>
    <t>LTW</t>
  </si>
  <si>
    <t>ST</t>
  </si>
  <si>
    <t>Decade</t>
  </si>
  <si>
    <t>FS</t>
  </si>
  <si>
    <t>Falling Short</t>
  </si>
  <si>
    <t>Derbyshire Dales</t>
  </si>
  <si>
    <t>North Yorkshire</t>
  </si>
  <si>
    <t>Ribble Valley</t>
  </si>
  <si>
    <t>Rochdale</t>
  </si>
  <si>
    <t>Westmorland and Furness</t>
  </si>
  <si>
    <t>LSOA</t>
  </si>
  <si>
    <t>E08000016</t>
  </si>
  <si>
    <t>Leeds City RegionSheffield City Region</t>
  </si>
  <si>
    <t>E07000171</t>
  </si>
  <si>
    <t>Derby, Derbyshire, Nottingham and Nottinghamshire,Sheffield City Region</t>
  </si>
  <si>
    <t>E08000032</t>
  </si>
  <si>
    <t>E08000033</t>
  </si>
  <si>
    <t>E06000047</t>
  </si>
  <si>
    <t>E06000005</t>
  </si>
  <si>
    <t>E07000035</t>
  </si>
  <si>
    <t>Boundary area - small part</t>
  </si>
  <si>
    <t>E08000017</t>
  </si>
  <si>
    <t>E07000137</t>
  </si>
  <si>
    <t>E06000011</t>
  </si>
  <si>
    <t>HumberYork and North Yorkshire</t>
  </si>
  <si>
    <t>E08000037</t>
  </si>
  <si>
    <t>E06000001</t>
  </si>
  <si>
    <t>E07000037</t>
  </si>
  <si>
    <t>E06000010</t>
  </si>
  <si>
    <t>E08000034</t>
  </si>
  <si>
    <t>E08000035</t>
  </si>
  <si>
    <t>E06000002</t>
  </si>
  <si>
    <t>E08000021</t>
  </si>
  <si>
    <t>E07000038</t>
  </si>
  <si>
    <t>E06000012</t>
  </si>
  <si>
    <t>Greater LincolnshireHumber</t>
  </si>
  <si>
    <t>E06000013</t>
  </si>
  <si>
    <t>E08000022</t>
  </si>
  <si>
    <t>E06000065</t>
  </si>
  <si>
    <t>E06000057</t>
  </si>
  <si>
    <t>E07000122</t>
  </si>
  <si>
    <t>E06000003</t>
  </si>
  <si>
    <t>E07000124</t>
  </si>
  <si>
    <t>E08000005</t>
  </si>
  <si>
    <t>E08000018</t>
  </si>
  <si>
    <t>E08000019</t>
  </si>
  <si>
    <t>E08000023</t>
  </si>
  <si>
    <t>E06000004</t>
  </si>
  <si>
    <t>E08000024</t>
  </si>
  <si>
    <t>E08000036</t>
  </si>
  <si>
    <t>E07000142</t>
  </si>
  <si>
    <t>E06000064</t>
  </si>
  <si>
    <t>E06000014</t>
  </si>
  <si>
    <t>BV</t>
  </si>
  <si>
    <t>NPg Best View</t>
  </si>
  <si>
    <t>Col Counter --&gt;</t>
  </si>
  <si>
    <t>2022/23 baseline</t>
  </si>
  <si>
    <t>Total Heat Pumps (No.)</t>
  </si>
  <si>
    <t>DFES 2023 - Consumer Transformation</t>
  </si>
  <si>
    <t>DFES 2023 - System Transformation</t>
  </si>
  <si>
    <t>DFES 2023 - Leading The Way</t>
  </si>
  <si>
    <t>DFES 2023 - NPg Best View</t>
  </si>
  <si>
    <t>DFES 2023 - Falling Short</t>
  </si>
  <si>
    <t>NPg DFES 2023: Your HP projections for your LA</t>
  </si>
  <si>
    <t>https://odileeds.github.io/northern-powergrid/2023-DFES/index.html</t>
  </si>
  <si>
    <t>You can see the 17,185 Heat Pumps in 2030 for NPg ' Best View in the Wakefield Chart above - in the visualisation tool below</t>
  </si>
  <si>
    <t>Chart 2: See Your LA - Forecasts</t>
  </si>
  <si>
    <t>Chart 1:- See all decades in DFES Min Max Range by LA Charts</t>
  </si>
  <si>
    <t>Northern Powergrid - whole region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</si>
</sst>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F22"/>
        <bgColor indexed="64"/>
      </patternFill>
    </fill>
    <fill>
      <patternFill patternType="solid">
        <fgColor rgb="FFC2CD23"/>
        <bgColor indexed="64"/>
      </patternFill>
    </fill>
    <fill>
      <patternFill patternType="solid">
        <fgColor rgb="FF827B7A"/>
        <bgColor indexed="64"/>
      </patternFill>
    </fill>
    <fill>
      <patternFill patternType="solid">
        <fgColor rgb="FF5BCBF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0" fontId="5" fillId="2" borderId="1" xfId="0" applyFont="1" applyFill="1" applyBorder="1" applyAlignment="1">
      <alignment horizontal="right"/>
    </xf>
    <xf numFmtId="164" fontId="0" fillId="0" borderId="1" xfId="0" applyNumberFormat="1" applyBorder="1"/>
    <xf numFmtId="164" fontId="3" fillId="0" borderId="1" xfId="0" applyNumberFormat="1" applyFont="1" applyBorder="1"/>
    <xf numFmtId="0" fontId="0" fillId="0" borderId="3" xfId="0" applyBorder="1"/>
    <xf numFmtId="0" fontId="0" fillId="0" borderId="6" xfId="0" applyBorder="1"/>
    <xf numFmtId="0" fontId="7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164" fontId="8" fillId="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/>
    <xf numFmtId="0" fontId="0" fillId="0" borderId="0" xfId="0" applyFont="1"/>
    <xf numFmtId="0" fontId="0" fillId="0" borderId="0" xfId="0" applyFont="1" applyFill="1" applyBorder="1"/>
    <xf numFmtId="164" fontId="0" fillId="0" borderId="0" xfId="1" applyNumberFormat="1" applyFont="1" applyFill="1" applyBorder="1"/>
    <xf numFmtId="0" fontId="9" fillId="0" borderId="0" xfId="0" applyFont="1" applyFill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Protection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6" xfId="0" applyFont="1" applyBorder="1" applyAlignment="1"/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0" fillId="4" borderId="1" xfId="0" applyFont="1" applyFill="1" applyBorder="1" applyProtection="1">
      <protection locked="0"/>
    </xf>
    <xf numFmtId="0" fontId="13" fillId="5" borderId="0" xfId="0" applyFont="1" applyFill="1" applyProtection="1">
      <protection locked="0"/>
    </xf>
    <xf numFmtId="0" fontId="14" fillId="5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3" fillId="5" borderId="0" xfId="0" applyFont="1" applyFill="1" applyBorder="1" applyProtection="1">
      <protection locked="0"/>
    </xf>
    <xf numFmtId="164" fontId="0" fillId="5" borderId="0" xfId="1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5" fillId="0" borderId="1" xfId="0" applyFont="1" applyBorder="1" applyAlignment="1">
      <alignment vertical="center" wrapText="1"/>
    </xf>
    <xf numFmtId="0" fontId="2" fillId="7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11" fillId="0" borderId="0" xfId="0" applyFont="1" applyFill="1" applyProtection="1">
      <protection hidden="1"/>
    </xf>
    <xf numFmtId="0" fontId="16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164" fontId="11" fillId="0" borderId="0" xfId="1" applyNumberFormat="1" applyFont="1" applyFill="1" applyBorder="1" applyProtection="1">
      <protection hidden="1"/>
    </xf>
    <xf numFmtId="0" fontId="11" fillId="0" borderId="0" xfId="0" applyFont="1"/>
    <xf numFmtId="0" fontId="11" fillId="0" borderId="0" xfId="0" applyFont="1" applyBorder="1" applyProtection="1">
      <protection hidden="1"/>
    </xf>
    <xf numFmtId="0" fontId="4" fillId="0" borderId="2" xfId="0" applyFont="1" applyBorder="1" applyAlignment="1">
      <alignment horizontal="center" vertical="center"/>
    </xf>
    <xf numFmtId="0" fontId="19" fillId="0" borderId="0" xfId="0" applyFont="1"/>
    <xf numFmtId="0" fontId="20" fillId="0" borderId="0" xfId="3" applyFont="1"/>
    <xf numFmtId="0" fontId="4" fillId="0" borderId="2" xfId="0" applyFont="1" applyBorder="1" applyAlignment="1">
      <alignment vertical="center"/>
    </xf>
    <xf numFmtId="0" fontId="0" fillId="0" borderId="1" xfId="1" applyNumberFormat="1" applyFont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1" fillId="0" borderId="0" xfId="0" applyFont="1" applyProtection="1">
      <protection hidden="1"/>
    </xf>
    <xf numFmtId="0" fontId="3" fillId="0" borderId="0" xfId="0" applyFont="1"/>
    <xf numFmtId="0" fontId="4" fillId="0" borderId="0" xfId="0" applyFont="1"/>
    <xf numFmtId="164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164" fontId="8" fillId="0" borderId="6" xfId="2" applyNumberFormat="1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>
      <alignment horizontal="center" vertical="center" wrapText="1"/>
    </xf>
    <xf numFmtId="0" fontId="0" fillId="5" borderId="0" xfId="0" applyFill="1" applyProtection="1">
      <protection locked="0"/>
    </xf>
    <xf numFmtId="0" fontId="0" fillId="5" borderId="0" xfId="0" applyFill="1"/>
    <xf numFmtId="0" fontId="21" fillId="4" borderId="0" xfId="0" applyFont="1" applyFill="1"/>
    <xf numFmtId="0" fontId="0" fillId="4" borderId="0" xfId="0" applyFill="1"/>
    <xf numFmtId="0" fontId="21" fillId="10" borderId="0" xfId="0" applyFont="1" applyFill="1"/>
    <xf numFmtId="0" fontId="22" fillId="10" borderId="0" xfId="0" applyFont="1" applyFill="1"/>
    <xf numFmtId="0" fontId="0" fillId="10" borderId="0" xfId="0" applyFill="1"/>
    <xf numFmtId="0" fontId="21" fillId="11" borderId="0" xfId="0" applyFont="1" applyFill="1"/>
    <xf numFmtId="0" fontId="22" fillId="11" borderId="0" xfId="0" applyFont="1" applyFill="1"/>
    <xf numFmtId="0" fontId="0" fillId="11" borderId="0" xfId="0" applyFill="1"/>
    <xf numFmtId="0" fontId="12" fillId="11" borderId="0" xfId="0" applyFont="1" applyFill="1"/>
    <xf numFmtId="0" fontId="0" fillId="0" borderId="0" xfId="0" applyBorder="1"/>
    <xf numFmtId="164" fontId="0" fillId="0" borderId="0" xfId="0" applyNumberFormat="1" applyBorder="1"/>
    <xf numFmtId="0" fontId="17" fillId="0" borderId="0" xfId="0" applyFont="1" applyFill="1" applyBorder="1"/>
    <xf numFmtId="0" fontId="8" fillId="2" borderId="1" xfId="0" applyFont="1" applyFill="1" applyBorder="1" applyAlignment="1">
      <alignment horizontal="left" vertical="center" wrapText="1"/>
    </xf>
  </cellXfs>
  <cellStyles count="4">
    <cellStyle name="Comma" xfId="1" builtinId="3"/>
    <cellStyle name="Hyperlink" xfId="3" builtinId="8"/>
    <cellStyle name="Linked Cell" xfId="2" builtinId="24"/>
    <cellStyle name="Normal" xfId="0" builtinId="0"/>
  </cellStyles>
  <dxfs count="0"/>
  <tableStyles count="0" defaultTableStyle="TableStyleMedium2" defaultPivotStyle="PivotStyleLight16"/>
  <colors>
    <mruColors>
      <color rgb="FFFFFFCC"/>
      <color rgb="FF827B7A"/>
      <color rgb="FF5BCBF5"/>
      <color rgb="FFC2CD23"/>
      <color rgb="FFFFBF22"/>
      <color rgb="FF00AB84"/>
      <color rgb="FFFF66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'Your LA - Forecasts'!$AI$2</c:f>
          <c:strCache>
            <c:ptCount val="1"/>
            <c:pt idx="0">
              <c:v>NPg DFES 2023: Heat Pump projections for Wakefield</c:v>
            </c:pt>
          </c:strCache>
        </c:strRef>
      </c:tx>
      <c:overlay val="0"/>
      <c:txPr>
        <a:bodyPr/>
        <a:lstStyle/>
        <a:p>
          <a:pPr>
            <a:defRPr sz="28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'Your LA - Forecasts'!$AI$7</c:f>
              <c:strCache>
                <c:ptCount val="1"/>
                <c:pt idx="0">
                  <c:v>Falling Short</c:v>
                </c:pt>
              </c:strCache>
            </c:strRef>
          </c:tx>
          <c:spPr>
            <a:ln>
              <a:solidFill>
                <a:srgbClr val="827B7A"/>
              </a:solidFill>
            </a:ln>
          </c:spPr>
          <c:marker>
            <c:symbol val="none"/>
          </c:marker>
          <c:cat>
            <c:numRef>
              <c:f>'Your LA - Forecasts'!$AJ$2:$BL$2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'Your LA - Forecasts'!$AJ$7:$BL$7</c:f>
              <c:numCache>
                <c:formatCode>_-* #,##0_-;\-* #,##0_-;_-* "-"??_-;_-@_-</c:formatCode>
                <c:ptCount val="29"/>
                <c:pt idx="0">
                  <c:v>2376</c:v>
                </c:pt>
                <c:pt idx="1">
                  <c:v>2853</c:v>
                </c:pt>
                <c:pt idx="2">
                  <c:v>3088</c:v>
                </c:pt>
                <c:pt idx="3">
                  <c:v>3922</c:v>
                </c:pt>
                <c:pt idx="4">
                  <c:v>4828</c:v>
                </c:pt>
                <c:pt idx="5">
                  <c:v>5799</c:v>
                </c:pt>
                <c:pt idx="6">
                  <c:v>6813</c:v>
                </c:pt>
                <c:pt idx="7">
                  <c:v>7867</c:v>
                </c:pt>
                <c:pt idx="8">
                  <c:v>8949</c:v>
                </c:pt>
                <c:pt idx="9">
                  <c:v>10041</c:v>
                </c:pt>
                <c:pt idx="10">
                  <c:v>11139</c:v>
                </c:pt>
                <c:pt idx="11">
                  <c:v>12222</c:v>
                </c:pt>
                <c:pt idx="12">
                  <c:v>13406</c:v>
                </c:pt>
                <c:pt idx="13">
                  <c:v>14924</c:v>
                </c:pt>
                <c:pt idx="14">
                  <c:v>16553</c:v>
                </c:pt>
                <c:pt idx="15">
                  <c:v>18021</c:v>
                </c:pt>
                <c:pt idx="16">
                  <c:v>18922</c:v>
                </c:pt>
                <c:pt idx="17">
                  <c:v>19754</c:v>
                </c:pt>
                <c:pt idx="18">
                  <c:v>20588</c:v>
                </c:pt>
                <c:pt idx="19">
                  <c:v>21416</c:v>
                </c:pt>
                <c:pt idx="20">
                  <c:v>22253</c:v>
                </c:pt>
                <c:pt idx="21">
                  <c:v>23084</c:v>
                </c:pt>
                <c:pt idx="22">
                  <c:v>23913</c:v>
                </c:pt>
                <c:pt idx="23">
                  <c:v>24744</c:v>
                </c:pt>
                <c:pt idx="24">
                  <c:v>25580</c:v>
                </c:pt>
                <c:pt idx="25">
                  <c:v>26419</c:v>
                </c:pt>
                <c:pt idx="26">
                  <c:v>27256</c:v>
                </c:pt>
                <c:pt idx="27">
                  <c:v>28039</c:v>
                </c:pt>
                <c:pt idx="28">
                  <c:v>28637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11-48AB-915F-16F38E46530F}"/>
            </c:ext>
          </c:extLst>
        </c:ser>
        <c:ser>
          <c:idx val="0"/>
          <c:order val="1"/>
          <c:tx>
            <c:strRef>
              <c:f>'Your LA - Forecasts'!$AI$6</c:f>
              <c:strCache>
                <c:ptCount val="1"/>
                <c:pt idx="0">
                  <c:v>System Transformation</c:v>
                </c:pt>
              </c:strCache>
            </c:strRef>
          </c:tx>
          <c:spPr>
            <a:ln>
              <a:solidFill>
                <a:srgbClr val="5BCBF5"/>
              </a:solidFill>
            </a:ln>
          </c:spPr>
          <c:marker>
            <c:symbol val="none"/>
          </c:marker>
          <c:cat>
            <c:numRef>
              <c:f>'Your LA - Forecasts'!$AJ$2:$BL$2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'Your LA - Forecasts'!$AJ$6:$BL$6</c:f>
              <c:numCache>
                <c:formatCode>_-* #,##0_-;\-* #,##0_-;_-* "-"??_-;_-@_-</c:formatCode>
                <c:ptCount val="29"/>
                <c:pt idx="0">
                  <c:v>2376</c:v>
                </c:pt>
                <c:pt idx="1">
                  <c:v>2918</c:v>
                </c:pt>
                <c:pt idx="2">
                  <c:v>3722</c:v>
                </c:pt>
                <c:pt idx="3">
                  <c:v>4578</c:v>
                </c:pt>
                <c:pt idx="4">
                  <c:v>5464</c:v>
                </c:pt>
                <c:pt idx="5">
                  <c:v>6423</c:v>
                </c:pt>
                <c:pt idx="6">
                  <c:v>7505</c:v>
                </c:pt>
                <c:pt idx="7">
                  <c:v>8670</c:v>
                </c:pt>
                <c:pt idx="8">
                  <c:v>9989</c:v>
                </c:pt>
                <c:pt idx="9">
                  <c:v>11323</c:v>
                </c:pt>
                <c:pt idx="10">
                  <c:v>12672</c:v>
                </c:pt>
                <c:pt idx="11">
                  <c:v>14005</c:v>
                </c:pt>
                <c:pt idx="12">
                  <c:v>15407</c:v>
                </c:pt>
                <c:pt idx="13">
                  <c:v>18606</c:v>
                </c:pt>
                <c:pt idx="14">
                  <c:v>18724</c:v>
                </c:pt>
                <c:pt idx="15">
                  <c:v>20250</c:v>
                </c:pt>
                <c:pt idx="16">
                  <c:v>22557</c:v>
                </c:pt>
                <c:pt idx="17">
                  <c:v>25398</c:v>
                </c:pt>
                <c:pt idx="18">
                  <c:v>28606</c:v>
                </c:pt>
                <c:pt idx="19">
                  <c:v>32038</c:v>
                </c:pt>
                <c:pt idx="20">
                  <c:v>35879</c:v>
                </c:pt>
                <c:pt idx="21">
                  <c:v>40416</c:v>
                </c:pt>
                <c:pt idx="22">
                  <c:v>45682</c:v>
                </c:pt>
                <c:pt idx="23">
                  <c:v>51738</c:v>
                </c:pt>
                <c:pt idx="24">
                  <c:v>58559</c:v>
                </c:pt>
                <c:pt idx="25">
                  <c:v>65845</c:v>
                </c:pt>
                <c:pt idx="26">
                  <c:v>73614</c:v>
                </c:pt>
                <c:pt idx="27">
                  <c:v>81913</c:v>
                </c:pt>
                <c:pt idx="28">
                  <c:v>90208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11-48AB-915F-16F38E46530F}"/>
            </c:ext>
          </c:extLst>
        </c:ser>
        <c:ser>
          <c:idx val="3"/>
          <c:order val="2"/>
          <c:tx>
            <c:strRef>
              <c:f>'Your LA - Forecasts'!$AI$5</c:f>
              <c:strCache>
                <c:ptCount val="1"/>
                <c:pt idx="0">
                  <c:v>Consumer Transformation</c:v>
                </c:pt>
              </c:strCache>
            </c:strRef>
          </c:tx>
          <c:spPr>
            <a:ln>
              <a:solidFill>
                <a:srgbClr val="FFBF22"/>
              </a:solidFill>
            </a:ln>
          </c:spPr>
          <c:marker>
            <c:symbol val="none"/>
          </c:marker>
          <c:cat>
            <c:numRef>
              <c:f>'Your LA - Forecasts'!$AJ$2:$BL$2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'Your LA - Forecasts'!$AJ$5:$BL$5</c:f>
              <c:numCache>
                <c:formatCode>_-* #,##0_-;\-* #,##0_-;_-* "-"??_-;_-@_-</c:formatCode>
                <c:ptCount val="29"/>
                <c:pt idx="0">
                  <c:v>2376</c:v>
                </c:pt>
                <c:pt idx="1">
                  <c:v>3126</c:v>
                </c:pt>
                <c:pt idx="2">
                  <c:v>4249</c:v>
                </c:pt>
                <c:pt idx="3">
                  <c:v>6559</c:v>
                </c:pt>
                <c:pt idx="4">
                  <c:v>9652</c:v>
                </c:pt>
                <c:pt idx="5">
                  <c:v>13320</c:v>
                </c:pt>
                <c:pt idx="6">
                  <c:v>14574</c:v>
                </c:pt>
                <c:pt idx="7">
                  <c:v>15866</c:v>
                </c:pt>
                <c:pt idx="8">
                  <c:v>17185</c:v>
                </c:pt>
                <c:pt idx="9">
                  <c:v>18520</c:v>
                </c:pt>
                <c:pt idx="10">
                  <c:v>19865</c:v>
                </c:pt>
                <c:pt idx="11">
                  <c:v>21199</c:v>
                </c:pt>
                <c:pt idx="12">
                  <c:v>22590</c:v>
                </c:pt>
                <c:pt idx="13">
                  <c:v>25492</c:v>
                </c:pt>
                <c:pt idx="14">
                  <c:v>33822</c:v>
                </c:pt>
                <c:pt idx="15">
                  <c:v>42128</c:v>
                </c:pt>
                <c:pt idx="16">
                  <c:v>50180</c:v>
                </c:pt>
                <c:pt idx="17">
                  <c:v>57902</c:v>
                </c:pt>
                <c:pt idx="18">
                  <c:v>64610</c:v>
                </c:pt>
                <c:pt idx="19">
                  <c:v>70527</c:v>
                </c:pt>
                <c:pt idx="20">
                  <c:v>75766</c:v>
                </c:pt>
                <c:pt idx="21">
                  <c:v>83467</c:v>
                </c:pt>
                <c:pt idx="22">
                  <c:v>91167</c:v>
                </c:pt>
                <c:pt idx="23">
                  <c:v>98861</c:v>
                </c:pt>
                <c:pt idx="24">
                  <c:v>106470</c:v>
                </c:pt>
                <c:pt idx="25">
                  <c:v>114059</c:v>
                </c:pt>
                <c:pt idx="26">
                  <c:v>121645</c:v>
                </c:pt>
                <c:pt idx="27">
                  <c:v>129238</c:v>
                </c:pt>
                <c:pt idx="28">
                  <c:v>135190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11-48AB-915F-16F38E46530F}"/>
            </c:ext>
          </c:extLst>
        </c:ser>
        <c:ser>
          <c:idx val="4"/>
          <c:order val="3"/>
          <c:tx>
            <c:strRef>
              <c:f>'Your LA - Forecasts'!$AI$4</c:f>
              <c:strCache>
                <c:ptCount val="1"/>
                <c:pt idx="0">
                  <c:v>Leading The Way</c:v>
                </c:pt>
              </c:strCache>
            </c:strRef>
          </c:tx>
          <c:spPr>
            <a:ln>
              <a:solidFill>
                <a:srgbClr val="C2CD23"/>
              </a:solidFill>
            </a:ln>
          </c:spPr>
          <c:marker>
            <c:symbol val="none"/>
          </c:marker>
          <c:cat>
            <c:numRef>
              <c:f>'Your LA - Forecasts'!$AJ$2:$BL$2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'Your LA - Forecasts'!$AJ$4:$BL$4</c:f>
              <c:numCache>
                <c:formatCode>_-* #,##0_-;\-* #,##0_-;_-* "-"??_-;_-@_-</c:formatCode>
                <c:ptCount val="29"/>
                <c:pt idx="0">
                  <c:v>2376</c:v>
                </c:pt>
                <c:pt idx="1">
                  <c:v>3114</c:v>
                </c:pt>
                <c:pt idx="2">
                  <c:v>4281</c:v>
                </c:pt>
                <c:pt idx="3">
                  <c:v>6861</c:v>
                </c:pt>
                <c:pt idx="4">
                  <c:v>10236</c:v>
                </c:pt>
                <c:pt idx="5">
                  <c:v>14086</c:v>
                </c:pt>
                <c:pt idx="6">
                  <c:v>15385</c:v>
                </c:pt>
                <c:pt idx="7">
                  <c:v>16731</c:v>
                </c:pt>
                <c:pt idx="8">
                  <c:v>19776</c:v>
                </c:pt>
                <c:pt idx="9">
                  <c:v>28440</c:v>
                </c:pt>
                <c:pt idx="10">
                  <c:v>37133</c:v>
                </c:pt>
                <c:pt idx="11">
                  <c:v>45794</c:v>
                </c:pt>
                <c:pt idx="12">
                  <c:v>54445</c:v>
                </c:pt>
                <c:pt idx="13">
                  <c:v>63107</c:v>
                </c:pt>
                <c:pt idx="14">
                  <c:v>71932</c:v>
                </c:pt>
                <c:pt idx="15">
                  <c:v>80622</c:v>
                </c:pt>
                <c:pt idx="16">
                  <c:v>89032</c:v>
                </c:pt>
                <c:pt idx="17">
                  <c:v>96926</c:v>
                </c:pt>
                <c:pt idx="18">
                  <c:v>103456</c:v>
                </c:pt>
                <c:pt idx="19">
                  <c:v>109258</c:v>
                </c:pt>
                <c:pt idx="20">
                  <c:v>114649</c:v>
                </c:pt>
                <c:pt idx="21">
                  <c:v>122640</c:v>
                </c:pt>
                <c:pt idx="22">
                  <c:v>130627</c:v>
                </c:pt>
                <c:pt idx="23">
                  <c:v>136924</c:v>
                </c:pt>
                <c:pt idx="24">
                  <c:v>137595</c:v>
                </c:pt>
                <c:pt idx="25">
                  <c:v>138263</c:v>
                </c:pt>
                <c:pt idx="26">
                  <c:v>138928</c:v>
                </c:pt>
                <c:pt idx="27">
                  <c:v>139591</c:v>
                </c:pt>
                <c:pt idx="28">
                  <c:v>140195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11-48AB-915F-16F38E46530F}"/>
            </c:ext>
          </c:extLst>
        </c:ser>
        <c:ser>
          <c:idx val="2"/>
          <c:order val="4"/>
          <c:tx>
            <c:strRef>
              <c:f>'Your LA - Forecasts'!$AI$3</c:f>
              <c:strCache>
                <c:ptCount val="1"/>
                <c:pt idx="0">
                  <c:v>NPg Best View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'Your LA - Forecasts'!$AJ$2:$BL$2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'Your LA - Forecasts'!$AJ$3:$BL$3</c:f>
              <c:numCache>
                <c:formatCode>_-* #,##0_-;\-* #,##0_-;_-* "-"??_-;_-@_-</c:formatCode>
                <c:ptCount val="29"/>
                <c:pt idx="0">
                  <c:v>2376</c:v>
                </c:pt>
                <c:pt idx="1">
                  <c:v>3126</c:v>
                </c:pt>
                <c:pt idx="2">
                  <c:v>4249</c:v>
                </c:pt>
                <c:pt idx="3">
                  <c:v>6559</c:v>
                </c:pt>
                <c:pt idx="4">
                  <c:v>9652</c:v>
                </c:pt>
                <c:pt idx="5">
                  <c:v>13320</c:v>
                </c:pt>
                <c:pt idx="6">
                  <c:v>14574</c:v>
                </c:pt>
                <c:pt idx="7">
                  <c:v>15866</c:v>
                </c:pt>
                <c:pt idx="8">
                  <c:v>17185</c:v>
                </c:pt>
                <c:pt idx="9">
                  <c:v>18520</c:v>
                </c:pt>
                <c:pt idx="10">
                  <c:v>19865</c:v>
                </c:pt>
                <c:pt idx="11">
                  <c:v>21199</c:v>
                </c:pt>
                <c:pt idx="12">
                  <c:v>22590</c:v>
                </c:pt>
                <c:pt idx="13">
                  <c:v>25492</c:v>
                </c:pt>
                <c:pt idx="14">
                  <c:v>33822</c:v>
                </c:pt>
                <c:pt idx="15">
                  <c:v>42128</c:v>
                </c:pt>
                <c:pt idx="16">
                  <c:v>50180</c:v>
                </c:pt>
                <c:pt idx="17">
                  <c:v>57902</c:v>
                </c:pt>
                <c:pt idx="18">
                  <c:v>64610</c:v>
                </c:pt>
                <c:pt idx="19">
                  <c:v>70527</c:v>
                </c:pt>
                <c:pt idx="20">
                  <c:v>75766</c:v>
                </c:pt>
                <c:pt idx="21">
                  <c:v>83467</c:v>
                </c:pt>
                <c:pt idx="22">
                  <c:v>91167</c:v>
                </c:pt>
                <c:pt idx="23">
                  <c:v>98861</c:v>
                </c:pt>
                <c:pt idx="24">
                  <c:v>106470</c:v>
                </c:pt>
                <c:pt idx="25">
                  <c:v>114059</c:v>
                </c:pt>
                <c:pt idx="26">
                  <c:v>121645</c:v>
                </c:pt>
                <c:pt idx="27">
                  <c:v>129238</c:v>
                </c:pt>
                <c:pt idx="28">
                  <c:v>135190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11-48AB-915F-16F38E465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192800"/>
        <c:axId val="529193888"/>
      </c:lineChart>
      <c:catAx>
        <c:axId val="52919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540000"/>
          <a:lstStyle/>
          <a:p>
            <a:pPr>
              <a:defRPr sz="1200" b="1"/>
            </a:pPr>
            <a:endParaRPr lang="en-US"/>
          </a:p>
        </c:txPr>
        <c:crossAx val="529193888"/>
        <c:crosses val="autoZero"/>
        <c:auto val="1"/>
        <c:lblAlgn val="ctr"/>
        <c:lblOffset val="100"/>
        <c:noMultiLvlLbl val="0"/>
      </c:catAx>
      <c:valAx>
        <c:axId val="529193888"/>
        <c:scaling>
          <c:orientation val="minMax"/>
        </c:scaling>
        <c:delete val="0"/>
        <c:axPos val="l"/>
        <c:majorGridlines>
          <c:spPr>
            <a:ln>
              <a:solidFill>
                <a:srgbClr val="827B7A"/>
              </a:solidFill>
            </a:ln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5291928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'Your LA - Forecasts'!$B$40</c:f>
          <c:strCache>
            <c:ptCount val="1"/>
            <c:pt idx="0">
              <c:v>NPg DFES 2023: Your HP projections for your LA</c:v>
            </c:pt>
          </c:strCache>
        </c:strRef>
      </c:tx>
      <c:overlay val="0"/>
      <c:txPr>
        <a:bodyPr/>
        <a:lstStyle/>
        <a:p>
          <a:pPr>
            <a:defRPr sz="28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'Your LA - Forecasts'!$B$45</c:f>
              <c:strCache>
                <c:ptCount val="1"/>
                <c:pt idx="0">
                  <c:v>Falling Short</c:v>
                </c:pt>
              </c:strCache>
            </c:strRef>
          </c:tx>
          <c:spPr>
            <a:ln>
              <a:solidFill>
                <a:srgbClr val="827B7A"/>
              </a:solidFill>
            </a:ln>
          </c:spPr>
          <c:marker>
            <c:symbol val="none"/>
          </c:marker>
          <c:val>
            <c:numRef>
              <c:f>'Your LA - Forecasts'!$C$45:$AE$45</c:f>
              <c:numCache>
                <c:formatCode>_-* #,##0_-;\-* #,##0_-;_-* "-"??_-;_-@_-</c:formatCode>
                <c:ptCount val="29"/>
                <c:pt idx="0">
                  <c:v>2376</c:v>
                </c:pt>
                <c:pt idx="1">
                  <c:v>2853</c:v>
                </c:pt>
                <c:pt idx="2">
                  <c:v>3088</c:v>
                </c:pt>
                <c:pt idx="3">
                  <c:v>3922</c:v>
                </c:pt>
                <c:pt idx="4">
                  <c:v>4828</c:v>
                </c:pt>
                <c:pt idx="5">
                  <c:v>5799</c:v>
                </c:pt>
                <c:pt idx="6">
                  <c:v>6813</c:v>
                </c:pt>
                <c:pt idx="7">
                  <c:v>7867</c:v>
                </c:pt>
                <c:pt idx="8">
                  <c:v>8949</c:v>
                </c:pt>
                <c:pt idx="9">
                  <c:v>10041</c:v>
                </c:pt>
                <c:pt idx="10">
                  <c:v>11139</c:v>
                </c:pt>
                <c:pt idx="11">
                  <c:v>12222</c:v>
                </c:pt>
                <c:pt idx="12">
                  <c:v>13406</c:v>
                </c:pt>
                <c:pt idx="13">
                  <c:v>14924</c:v>
                </c:pt>
                <c:pt idx="14">
                  <c:v>16553</c:v>
                </c:pt>
                <c:pt idx="15">
                  <c:v>18021</c:v>
                </c:pt>
                <c:pt idx="16">
                  <c:v>18922</c:v>
                </c:pt>
                <c:pt idx="17">
                  <c:v>19754</c:v>
                </c:pt>
                <c:pt idx="18">
                  <c:v>20588</c:v>
                </c:pt>
                <c:pt idx="19">
                  <c:v>21416</c:v>
                </c:pt>
                <c:pt idx="20">
                  <c:v>22253</c:v>
                </c:pt>
                <c:pt idx="21">
                  <c:v>23084</c:v>
                </c:pt>
                <c:pt idx="22">
                  <c:v>23913</c:v>
                </c:pt>
                <c:pt idx="23">
                  <c:v>24744</c:v>
                </c:pt>
                <c:pt idx="24">
                  <c:v>25580</c:v>
                </c:pt>
                <c:pt idx="25">
                  <c:v>26419</c:v>
                </c:pt>
                <c:pt idx="26">
                  <c:v>27256</c:v>
                </c:pt>
                <c:pt idx="27">
                  <c:v>28039</c:v>
                </c:pt>
                <c:pt idx="28">
                  <c:v>28637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77-40C6-8070-95E0CFF4B673}"/>
            </c:ext>
          </c:extLst>
        </c:ser>
        <c:ser>
          <c:idx val="4"/>
          <c:order val="1"/>
          <c:tx>
            <c:strRef>
              <c:f>'Your LA - Forecasts'!$B$44</c:f>
              <c:strCache>
                <c:ptCount val="1"/>
                <c:pt idx="0">
                  <c:v>System Transformation</c:v>
                </c:pt>
              </c:strCache>
            </c:strRef>
          </c:tx>
          <c:spPr>
            <a:ln>
              <a:solidFill>
                <a:srgbClr val="5BCBF5"/>
              </a:solidFill>
            </a:ln>
          </c:spPr>
          <c:marker>
            <c:symbol val="none"/>
          </c:marker>
          <c:cat>
            <c:numRef>
              <c:f>'Your LA - Forecasts'!$C$40:$AE$40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'Your LA - Forecasts'!$C$44:$AE$44</c:f>
              <c:numCache>
                <c:formatCode>_-* #,##0_-;\-* #,##0_-;_-* "-"??_-;_-@_-</c:formatCode>
                <c:ptCount val="29"/>
                <c:pt idx="0">
                  <c:v>2376</c:v>
                </c:pt>
                <c:pt idx="1">
                  <c:v>2918</c:v>
                </c:pt>
                <c:pt idx="2">
                  <c:v>3722</c:v>
                </c:pt>
                <c:pt idx="3">
                  <c:v>4578</c:v>
                </c:pt>
                <c:pt idx="4">
                  <c:v>5464</c:v>
                </c:pt>
                <c:pt idx="5">
                  <c:v>6423</c:v>
                </c:pt>
                <c:pt idx="6">
                  <c:v>7505</c:v>
                </c:pt>
                <c:pt idx="7">
                  <c:v>8670</c:v>
                </c:pt>
                <c:pt idx="8">
                  <c:v>9989</c:v>
                </c:pt>
                <c:pt idx="9">
                  <c:v>11323</c:v>
                </c:pt>
                <c:pt idx="10">
                  <c:v>12672</c:v>
                </c:pt>
                <c:pt idx="11">
                  <c:v>14005</c:v>
                </c:pt>
                <c:pt idx="12">
                  <c:v>15407</c:v>
                </c:pt>
                <c:pt idx="13">
                  <c:v>18606</c:v>
                </c:pt>
                <c:pt idx="14">
                  <c:v>18724</c:v>
                </c:pt>
                <c:pt idx="15">
                  <c:v>20250</c:v>
                </c:pt>
                <c:pt idx="16">
                  <c:v>22557</c:v>
                </c:pt>
                <c:pt idx="17">
                  <c:v>25398</c:v>
                </c:pt>
                <c:pt idx="18">
                  <c:v>28606</c:v>
                </c:pt>
                <c:pt idx="19">
                  <c:v>32038</c:v>
                </c:pt>
                <c:pt idx="20">
                  <c:v>35879</c:v>
                </c:pt>
                <c:pt idx="21">
                  <c:v>40416</c:v>
                </c:pt>
                <c:pt idx="22">
                  <c:v>45682</c:v>
                </c:pt>
                <c:pt idx="23">
                  <c:v>51738</c:v>
                </c:pt>
                <c:pt idx="24">
                  <c:v>58559</c:v>
                </c:pt>
                <c:pt idx="25">
                  <c:v>65845</c:v>
                </c:pt>
                <c:pt idx="26">
                  <c:v>73614</c:v>
                </c:pt>
                <c:pt idx="27">
                  <c:v>81913</c:v>
                </c:pt>
                <c:pt idx="28">
                  <c:v>90208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77-40C6-8070-95E0CFF4B673}"/>
            </c:ext>
          </c:extLst>
        </c:ser>
        <c:ser>
          <c:idx val="2"/>
          <c:order val="2"/>
          <c:tx>
            <c:strRef>
              <c:f>'Your LA - Forecasts'!$B$43</c:f>
              <c:strCache>
                <c:ptCount val="1"/>
                <c:pt idx="0">
                  <c:v>Consumer Transformation</c:v>
                </c:pt>
              </c:strCache>
            </c:strRef>
          </c:tx>
          <c:spPr>
            <a:ln>
              <a:solidFill>
                <a:srgbClr val="FFBF22"/>
              </a:solidFill>
            </a:ln>
          </c:spPr>
          <c:marker>
            <c:symbol val="none"/>
          </c:marker>
          <c:cat>
            <c:numRef>
              <c:f>'Your LA - Forecasts'!$C$40:$AE$40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'Your LA - Forecasts'!$C$43:$AE$43</c:f>
              <c:numCache>
                <c:formatCode>_-* #,##0_-;\-* #,##0_-;_-* "-"??_-;_-@_-</c:formatCode>
                <c:ptCount val="29"/>
                <c:pt idx="0">
                  <c:v>2376</c:v>
                </c:pt>
                <c:pt idx="1">
                  <c:v>3126</c:v>
                </c:pt>
                <c:pt idx="2">
                  <c:v>4249</c:v>
                </c:pt>
                <c:pt idx="3">
                  <c:v>6559</c:v>
                </c:pt>
                <c:pt idx="4">
                  <c:v>9652</c:v>
                </c:pt>
                <c:pt idx="5">
                  <c:v>13320</c:v>
                </c:pt>
                <c:pt idx="6">
                  <c:v>14574</c:v>
                </c:pt>
                <c:pt idx="7">
                  <c:v>15866</c:v>
                </c:pt>
                <c:pt idx="8">
                  <c:v>17185</c:v>
                </c:pt>
                <c:pt idx="9">
                  <c:v>18520</c:v>
                </c:pt>
                <c:pt idx="10">
                  <c:v>19865</c:v>
                </c:pt>
                <c:pt idx="11">
                  <c:v>21199</c:v>
                </c:pt>
                <c:pt idx="12">
                  <c:v>22590</c:v>
                </c:pt>
                <c:pt idx="13">
                  <c:v>25492</c:v>
                </c:pt>
                <c:pt idx="14">
                  <c:v>33822</c:v>
                </c:pt>
                <c:pt idx="15">
                  <c:v>42128</c:v>
                </c:pt>
                <c:pt idx="16">
                  <c:v>50180</c:v>
                </c:pt>
                <c:pt idx="17">
                  <c:v>57902</c:v>
                </c:pt>
                <c:pt idx="18">
                  <c:v>64610</c:v>
                </c:pt>
                <c:pt idx="19">
                  <c:v>70527</c:v>
                </c:pt>
                <c:pt idx="20">
                  <c:v>75766</c:v>
                </c:pt>
                <c:pt idx="21">
                  <c:v>83467</c:v>
                </c:pt>
                <c:pt idx="22">
                  <c:v>91167</c:v>
                </c:pt>
                <c:pt idx="23">
                  <c:v>98861</c:v>
                </c:pt>
                <c:pt idx="24">
                  <c:v>106470</c:v>
                </c:pt>
                <c:pt idx="25">
                  <c:v>114059</c:v>
                </c:pt>
                <c:pt idx="26">
                  <c:v>121645</c:v>
                </c:pt>
                <c:pt idx="27">
                  <c:v>129238</c:v>
                </c:pt>
                <c:pt idx="28">
                  <c:v>135190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77-40C6-8070-95E0CFF4B673}"/>
            </c:ext>
          </c:extLst>
        </c:ser>
        <c:ser>
          <c:idx val="3"/>
          <c:order val="3"/>
          <c:tx>
            <c:strRef>
              <c:f>'Your LA - Forecasts'!$B$42</c:f>
              <c:strCache>
                <c:ptCount val="1"/>
                <c:pt idx="0">
                  <c:v>Leading The Way</c:v>
                </c:pt>
              </c:strCache>
            </c:strRef>
          </c:tx>
          <c:spPr>
            <a:ln>
              <a:solidFill>
                <a:srgbClr val="C2CD23"/>
              </a:solidFill>
            </a:ln>
          </c:spPr>
          <c:marker>
            <c:symbol val="none"/>
          </c:marker>
          <c:cat>
            <c:numRef>
              <c:f>'Your LA - Forecasts'!$C$40:$AE$40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'Your LA - Forecasts'!$C$42:$AE$42</c:f>
              <c:numCache>
                <c:formatCode>_-* #,##0_-;\-* #,##0_-;_-* "-"??_-;_-@_-</c:formatCode>
                <c:ptCount val="29"/>
                <c:pt idx="0">
                  <c:v>2376</c:v>
                </c:pt>
                <c:pt idx="1">
                  <c:v>3114</c:v>
                </c:pt>
                <c:pt idx="2">
                  <c:v>4281</c:v>
                </c:pt>
                <c:pt idx="3">
                  <c:v>6861</c:v>
                </c:pt>
                <c:pt idx="4">
                  <c:v>10236</c:v>
                </c:pt>
                <c:pt idx="5">
                  <c:v>14086</c:v>
                </c:pt>
                <c:pt idx="6">
                  <c:v>15385</c:v>
                </c:pt>
                <c:pt idx="7">
                  <c:v>16731</c:v>
                </c:pt>
                <c:pt idx="8">
                  <c:v>19776</c:v>
                </c:pt>
                <c:pt idx="9">
                  <c:v>28440</c:v>
                </c:pt>
                <c:pt idx="10">
                  <c:v>37133</c:v>
                </c:pt>
                <c:pt idx="11">
                  <c:v>45794</c:v>
                </c:pt>
                <c:pt idx="12">
                  <c:v>54445</c:v>
                </c:pt>
                <c:pt idx="13">
                  <c:v>63107</c:v>
                </c:pt>
                <c:pt idx="14">
                  <c:v>71932</c:v>
                </c:pt>
                <c:pt idx="15">
                  <c:v>80622</c:v>
                </c:pt>
                <c:pt idx="16">
                  <c:v>89032</c:v>
                </c:pt>
                <c:pt idx="17">
                  <c:v>96926</c:v>
                </c:pt>
                <c:pt idx="18">
                  <c:v>103456</c:v>
                </c:pt>
                <c:pt idx="19">
                  <c:v>109258</c:v>
                </c:pt>
                <c:pt idx="20">
                  <c:v>114649</c:v>
                </c:pt>
                <c:pt idx="21">
                  <c:v>122640</c:v>
                </c:pt>
                <c:pt idx="22">
                  <c:v>130627</c:v>
                </c:pt>
                <c:pt idx="23">
                  <c:v>136924</c:v>
                </c:pt>
                <c:pt idx="24">
                  <c:v>137595</c:v>
                </c:pt>
                <c:pt idx="25">
                  <c:v>138263</c:v>
                </c:pt>
                <c:pt idx="26">
                  <c:v>138928</c:v>
                </c:pt>
                <c:pt idx="27">
                  <c:v>139591</c:v>
                </c:pt>
                <c:pt idx="28">
                  <c:v>140195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77-40C6-8070-95E0CFF4B673}"/>
            </c:ext>
          </c:extLst>
        </c:ser>
        <c:ser>
          <c:idx val="1"/>
          <c:order val="4"/>
          <c:tx>
            <c:strRef>
              <c:f>'Your LA - Forecasts'!$B$41</c:f>
              <c:strCache>
                <c:ptCount val="1"/>
                <c:pt idx="0">
                  <c:v>NPg Best View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'Your LA - Forecasts'!$C$40:$AE$40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'Your LA - Forecasts'!$C$41:$AE$41</c:f>
              <c:numCache>
                <c:formatCode>_-* #,##0_-;\-* #,##0_-;_-* "-"??_-;_-@_-</c:formatCode>
                <c:ptCount val="29"/>
                <c:pt idx="0">
                  <c:v>2376</c:v>
                </c:pt>
                <c:pt idx="1">
                  <c:v>3126</c:v>
                </c:pt>
                <c:pt idx="2">
                  <c:v>4249</c:v>
                </c:pt>
                <c:pt idx="3">
                  <c:v>6559</c:v>
                </c:pt>
                <c:pt idx="4">
                  <c:v>9652</c:v>
                </c:pt>
                <c:pt idx="5">
                  <c:v>13320</c:v>
                </c:pt>
                <c:pt idx="6">
                  <c:v>14574</c:v>
                </c:pt>
                <c:pt idx="7">
                  <c:v>15866</c:v>
                </c:pt>
                <c:pt idx="8">
                  <c:v>17185</c:v>
                </c:pt>
                <c:pt idx="9">
                  <c:v>18520</c:v>
                </c:pt>
                <c:pt idx="10">
                  <c:v>19865</c:v>
                </c:pt>
                <c:pt idx="11">
                  <c:v>21199</c:v>
                </c:pt>
                <c:pt idx="12">
                  <c:v>22590</c:v>
                </c:pt>
                <c:pt idx="13">
                  <c:v>25492</c:v>
                </c:pt>
                <c:pt idx="14">
                  <c:v>33822</c:v>
                </c:pt>
                <c:pt idx="15">
                  <c:v>42128</c:v>
                </c:pt>
                <c:pt idx="16">
                  <c:v>50180</c:v>
                </c:pt>
                <c:pt idx="17">
                  <c:v>57902</c:v>
                </c:pt>
                <c:pt idx="18">
                  <c:v>64610</c:v>
                </c:pt>
                <c:pt idx="19">
                  <c:v>70527</c:v>
                </c:pt>
                <c:pt idx="20">
                  <c:v>75766</c:v>
                </c:pt>
                <c:pt idx="21">
                  <c:v>83467</c:v>
                </c:pt>
                <c:pt idx="22">
                  <c:v>91167</c:v>
                </c:pt>
                <c:pt idx="23">
                  <c:v>98861</c:v>
                </c:pt>
                <c:pt idx="24">
                  <c:v>106470</c:v>
                </c:pt>
                <c:pt idx="25">
                  <c:v>114059</c:v>
                </c:pt>
                <c:pt idx="26">
                  <c:v>121645</c:v>
                </c:pt>
                <c:pt idx="27">
                  <c:v>129238</c:v>
                </c:pt>
                <c:pt idx="28">
                  <c:v>135190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77-40C6-8070-95E0CFF4B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210752"/>
        <c:axId val="529197696"/>
      </c:lineChart>
      <c:catAx>
        <c:axId val="52921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540000"/>
          <a:lstStyle/>
          <a:p>
            <a:pPr>
              <a:defRPr sz="1200" b="1"/>
            </a:pPr>
            <a:endParaRPr lang="en-US"/>
          </a:p>
        </c:txPr>
        <c:crossAx val="529197696"/>
        <c:crosses val="autoZero"/>
        <c:auto val="1"/>
        <c:lblAlgn val="ctr"/>
        <c:lblOffset val="100"/>
        <c:noMultiLvlLbl val="0"/>
      </c:catAx>
      <c:valAx>
        <c:axId val="52919769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5292107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C00000"/>
                </a:solidFill>
              </a:defRPr>
            </a:pPr>
            <a:r>
              <a:rPr lang="en-US" sz="1600">
                <a:solidFill>
                  <a:schemeClr val="tx1"/>
                </a:solidFill>
              </a:rPr>
              <a:t>Heat Pump projection</a:t>
            </a:r>
            <a:r>
              <a:rPr lang="en-US" sz="1600" baseline="0">
                <a:solidFill>
                  <a:schemeClr val="tx1"/>
                </a:solidFill>
              </a:rPr>
              <a:t> range</a:t>
            </a:r>
            <a:r>
              <a:rPr lang="en-US" sz="1600">
                <a:solidFill>
                  <a:schemeClr val="tx1"/>
                </a:solidFill>
              </a:rPr>
              <a:t> by Local Authority (2030)</a:t>
            </a:r>
          </a:p>
        </c:rich>
      </c:tx>
      <c:layout>
        <c:manualLayout>
          <c:xMode val="edge"/>
          <c:yMode val="edge"/>
          <c:x val="0.11797656673426264"/>
          <c:y val="1.08459869848156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152410618046295"/>
          <c:y val="0.12720051127014761"/>
          <c:w val="0.68599682725274191"/>
          <c:h val="0.84563470374229255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data'!$A$4:$A$42</c:f>
              <c:strCache>
                <c:ptCount val="37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Darlington</c:v>
                </c:pt>
                <c:pt idx="6">
                  <c:v>Derbyshire Dales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Hartlepool</c:v>
                </c:pt>
                <c:pt idx="12">
                  <c:v>High Peak</c:v>
                </c:pt>
                <c:pt idx="13">
                  <c:v>Kingston upon Hull, City of</c:v>
                </c:pt>
                <c:pt idx="14">
                  <c:v>Kirklees</c:v>
                </c:pt>
                <c:pt idx="15">
                  <c:v>Leeds</c:v>
                </c:pt>
                <c:pt idx="16">
                  <c:v>Middlesbrough</c:v>
                </c:pt>
                <c:pt idx="17">
                  <c:v>Newcastle upon Tyne</c:v>
                </c:pt>
                <c:pt idx="18">
                  <c:v>North East Derbyshire</c:v>
                </c:pt>
                <c:pt idx="19">
                  <c:v>North East Lincolnshire</c:v>
                </c:pt>
                <c:pt idx="20">
                  <c:v>North Lincolnshire</c:v>
                </c:pt>
                <c:pt idx="21">
                  <c:v>North Tyneside</c:v>
                </c:pt>
                <c:pt idx="22">
                  <c:v>North Yorkshire</c:v>
                </c:pt>
                <c:pt idx="23">
                  <c:v>Northumberland</c:v>
                </c:pt>
                <c:pt idx="24">
                  <c:v>Pendle</c:v>
                </c:pt>
                <c:pt idx="25">
                  <c:v>Redcar and Cleveland</c:v>
                </c:pt>
                <c:pt idx="26">
                  <c:v>Ribble Valley</c:v>
                </c:pt>
                <c:pt idx="27">
                  <c:v>Rochdale</c:v>
                </c:pt>
                <c:pt idx="28">
                  <c:v>Rotherham</c:v>
                </c:pt>
                <c:pt idx="29">
                  <c:v>Sheffield</c:v>
                </c:pt>
                <c:pt idx="30">
                  <c:v>South Tyneside</c:v>
                </c:pt>
                <c:pt idx="31">
                  <c:v>Stockton-on-Tees</c:v>
                </c:pt>
                <c:pt idx="32">
                  <c:v>Sunderland</c:v>
                </c:pt>
                <c:pt idx="33">
                  <c:v>Wakefield</c:v>
                </c:pt>
                <c:pt idx="34">
                  <c:v>West Lindsey</c:v>
                </c:pt>
                <c:pt idx="35">
                  <c:v>Westmorland and Furness</c:v>
                </c:pt>
                <c:pt idx="36">
                  <c:v>York</c:v>
                </c:pt>
              </c:strCache>
            </c:strRef>
          </c:cat>
          <c:val>
            <c:numRef>
              <c:f>'LA MIN MAX Chart data'!$E$4:$E$42</c:f>
              <c:numCache>
                <c:formatCode>_-* #,##0_-;\-* #,##0_-;_-* "-"??_-;_-@_-</c:formatCode>
                <c:ptCount val="39"/>
                <c:pt idx="0">
                  <c:v>7082</c:v>
                </c:pt>
                <c:pt idx="1">
                  <c:v>439</c:v>
                </c:pt>
                <c:pt idx="2">
                  <c:v>8937</c:v>
                </c:pt>
                <c:pt idx="3">
                  <c:v>3364</c:v>
                </c:pt>
                <c:pt idx="4">
                  <c:v>12869</c:v>
                </c:pt>
                <c:pt idx="5">
                  <c:v>2376</c:v>
                </c:pt>
                <c:pt idx="6">
                  <c:v>7</c:v>
                </c:pt>
                <c:pt idx="7">
                  <c:v>6470</c:v>
                </c:pt>
                <c:pt idx="8">
                  <c:v>944</c:v>
                </c:pt>
                <c:pt idx="9">
                  <c:v>7058</c:v>
                </c:pt>
                <c:pt idx="10">
                  <c:v>4436</c:v>
                </c:pt>
                <c:pt idx="11">
                  <c:v>2597</c:v>
                </c:pt>
                <c:pt idx="12">
                  <c:v>82</c:v>
                </c:pt>
                <c:pt idx="13">
                  <c:v>4614</c:v>
                </c:pt>
                <c:pt idx="14">
                  <c:v>8612</c:v>
                </c:pt>
                <c:pt idx="15">
                  <c:v>16003</c:v>
                </c:pt>
                <c:pt idx="16">
                  <c:v>3630</c:v>
                </c:pt>
                <c:pt idx="17">
                  <c:v>7687</c:v>
                </c:pt>
                <c:pt idx="18">
                  <c:v>558</c:v>
                </c:pt>
                <c:pt idx="19">
                  <c:v>2793</c:v>
                </c:pt>
                <c:pt idx="20">
                  <c:v>3183</c:v>
                </c:pt>
                <c:pt idx="21">
                  <c:v>4397</c:v>
                </c:pt>
                <c:pt idx="22">
                  <c:v>14953</c:v>
                </c:pt>
                <c:pt idx="23">
                  <c:v>7090</c:v>
                </c:pt>
                <c:pt idx="24">
                  <c:v>162</c:v>
                </c:pt>
                <c:pt idx="25">
                  <c:v>3031</c:v>
                </c:pt>
                <c:pt idx="26">
                  <c:v>2</c:v>
                </c:pt>
                <c:pt idx="27">
                  <c:v>0</c:v>
                </c:pt>
                <c:pt idx="28">
                  <c:v>6767</c:v>
                </c:pt>
                <c:pt idx="29">
                  <c:v>11078</c:v>
                </c:pt>
                <c:pt idx="30">
                  <c:v>3503</c:v>
                </c:pt>
                <c:pt idx="31">
                  <c:v>4725</c:v>
                </c:pt>
                <c:pt idx="32">
                  <c:v>5384</c:v>
                </c:pt>
                <c:pt idx="33">
                  <c:v>8949</c:v>
                </c:pt>
                <c:pt idx="34">
                  <c:v>1646</c:v>
                </c:pt>
                <c:pt idx="35">
                  <c:v>0</c:v>
                </c:pt>
                <c:pt idx="36">
                  <c:v>5166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2-485E-A284-2B08D85B069B}"/>
            </c:ext>
          </c:extLst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data'!$A$4:$A$42</c:f>
              <c:strCache>
                <c:ptCount val="37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Darlington</c:v>
                </c:pt>
                <c:pt idx="6">
                  <c:v>Derbyshire Dales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Hartlepool</c:v>
                </c:pt>
                <c:pt idx="12">
                  <c:v>High Peak</c:v>
                </c:pt>
                <c:pt idx="13">
                  <c:v>Kingston upon Hull, City of</c:v>
                </c:pt>
                <c:pt idx="14">
                  <c:v>Kirklees</c:v>
                </c:pt>
                <c:pt idx="15">
                  <c:v>Leeds</c:v>
                </c:pt>
                <c:pt idx="16">
                  <c:v>Middlesbrough</c:v>
                </c:pt>
                <c:pt idx="17">
                  <c:v>Newcastle upon Tyne</c:v>
                </c:pt>
                <c:pt idx="18">
                  <c:v>North East Derbyshire</c:v>
                </c:pt>
                <c:pt idx="19">
                  <c:v>North East Lincolnshire</c:v>
                </c:pt>
                <c:pt idx="20">
                  <c:v>North Lincolnshire</c:v>
                </c:pt>
                <c:pt idx="21">
                  <c:v>North Tyneside</c:v>
                </c:pt>
                <c:pt idx="22">
                  <c:v>North Yorkshire</c:v>
                </c:pt>
                <c:pt idx="23">
                  <c:v>Northumberland</c:v>
                </c:pt>
                <c:pt idx="24">
                  <c:v>Pendle</c:v>
                </c:pt>
                <c:pt idx="25">
                  <c:v>Redcar and Cleveland</c:v>
                </c:pt>
                <c:pt idx="26">
                  <c:v>Ribble Valley</c:v>
                </c:pt>
                <c:pt idx="27">
                  <c:v>Rochdale</c:v>
                </c:pt>
                <c:pt idx="28">
                  <c:v>Rotherham</c:v>
                </c:pt>
                <c:pt idx="29">
                  <c:v>Sheffield</c:v>
                </c:pt>
                <c:pt idx="30">
                  <c:v>South Tyneside</c:v>
                </c:pt>
                <c:pt idx="31">
                  <c:v>Stockton-on-Tees</c:v>
                </c:pt>
                <c:pt idx="32">
                  <c:v>Sunderland</c:v>
                </c:pt>
                <c:pt idx="33">
                  <c:v>Wakefield</c:v>
                </c:pt>
                <c:pt idx="34">
                  <c:v>West Lindsey</c:v>
                </c:pt>
                <c:pt idx="35">
                  <c:v>Westmorland and Furness</c:v>
                </c:pt>
                <c:pt idx="36">
                  <c:v>York</c:v>
                </c:pt>
              </c:strCache>
            </c:strRef>
          </c:cat>
          <c:val>
            <c:numRef>
              <c:f>'LA MIN MAX Chart data'!$G$4:$G$42</c:f>
              <c:numCache>
                <c:formatCode>_-* #,##0_-;\-* #,##0_-;_-* "-"??_-;_-@_-</c:formatCode>
                <c:ptCount val="39"/>
                <c:pt idx="0">
                  <c:v>6952</c:v>
                </c:pt>
                <c:pt idx="1">
                  <c:v>661</c:v>
                </c:pt>
                <c:pt idx="2">
                  <c:v>13786</c:v>
                </c:pt>
                <c:pt idx="3">
                  <c:v>5810</c:v>
                </c:pt>
                <c:pt idx="4">
                  <c:v>26146</c:v>
                </c:pt>
                <c:pt idx="5">
                  <c:v>4737</c:v>
                </c:pt>
                <c:pt idx="6">
                  <c:v>6</c:v>
                </c:pt>
                <c:pt idx="7">
                  <c:v>7970</c:v>
                </c:pt>
                <c:pt idx="8">
                  <c:v>1052</c:v>
                </c:pt>
                <c:pt idx="9">
                  <c:v>9129</c:v>
                </c:pt>
                <c:pt idx="10">
                  <c:v>8146</c:v>
                </c:pt>
                <c:pt idx="11">
                  <c:v>5119</c:v>
                </c:pt>
                <c:pt idx="12">
                  <c:v>95</c:v>
                </c:pt>
                <c:pt idx="13">
                  <c:v>5873</c:v>
                </c:pt>
                <c:pt idx="14">
                  <c:v>12802</c:v>
                </c:pt>
                <c:pt idx="15">
                  <c:v>18874</c:v>
                </c:pt>
                <c:pt idx="16">
                  <c:v>6845</c:v>
                </c:pt>
                <c:pt idx="17">
                  <c:v>10851</c:v>
                </c:pt>
                <c:pt idx="18">
                  <c:v>628</c:v>
                </c:pt>
                <c:pt idx="19">
                  <c:v>3196</c:v>
                </c:pt>
                <c:pt idx="20">
                  <c:v>3536</c:v>
                </c:pt>
                <c:pt idx="21">
                  <c:v>7782</c:v>
                </c:pt>
                <c:pt idx="22">
                  <c:v>24269</c:v>
                </c:pt>
                <c:pt idx="23">
                  <c:v>13462</c:v>
                </c:pt>
                <c:pt idx="24">
                  <c:v>234</c:v>
                </c:pt>
                <c:pt idx="25">
                  <c:v>5438</c:v>
                </c:pt>
                <c:pt idx="26">
                  <c:v>2</c:v>
                </c:pt>
                <c:pt idx="27">
                  <c:v>1</c:v>
                </c:pt>
                <c:pt idx="28">
                  <c:v>7700</c:v>
                </c:pt>
                <c:pt idx="29">
                  <c:v>14570</c:v>
                </c:pt>
                <c:pt idx="30">
                  <c:v>6625</c:v>
                </c:pt>
                <c:pt idx="31">
                  <c:v>8828</c:v>
                </c:pt>
                <c:pt idx="32">
                  <c:v>11699</c:v>
                </c:pt>
                <c:pt idx="33">
                  <c:v>10827</c:v>
                </c:pt>
                <c:pt idx="34">
                  <c:v>1717</c:v>
                </c:pt>
                <c:pt idx="35">
                  <c:v>1</c:v>
                </c:pt>
                <c:pt idx="36">
                  <c:v>8951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F2-485E-A284-2B08D85B0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529199328"/>
        <c:axId val="529205856"/>
      </c:barChart>
      <c:catAx>
        <c:axId val="529199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9205856"/>
        <c:crosses val="autoZero"/>
        <c:auto val="1"/>
        <c:lblAlgn val="ctr"/>
        <c:lblOffset val="200"/>
        <c:tickLblSkip val="1"/>
        <c:noMultiLvlLbl val="0"/>
      </c:catAx>
      <c:valAx>
        <c:axId val="529205856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29199328"/>
        <c:crosses val="autoZero"/>
        <c:crossBetween val="between"/>
        <c:majorUnit val="1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'Your LA - Forecasts'!$AI$2</c:f>
          <c:strCache>
            <c:ptCount val="1"/>
            <c:pt idx="0">
              <c:v>NPg DFES 2023: Heat Pump projections for Wakefield</c:v>
            </c:pt>
          </c:strCache>
        </c:strRef>
      </c:tx>
      <c:overlay val="0"/>
      <c:txPr>
        <a:bodyPr/>
        <a:lstStyle/>
        <a:p>
          <a:pPr>
            <a:defRPr sz="2800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'Your LA - Forecasts'!$AI$7</c:f>
              <c:strCache>
                <c:ptCount val="1"/>
                <c:pt idx="0">
                  <c:v>Falling Short</c:v>
                </c:pt>
              </c:strCache>
            </c:strRef>
          </c:tx>
          <c:spPr>
            <a:ln>
              <a:solidFill>
                <a:srgbClr val="827B7A"/>
              </a:solidFill>
            </a:ln>
          </c:spPr>
          <c:marker>
            <c:symbol val="none"/>
          </c:marker>
          <c:cat>
            <c:numRef>
              <c:f>'Your LA - Forecasts'!$AJ$2:$BL$2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'Your LA - Forecasts'!$AJ$7:$BL$7</c:f>
              <c:numCache>
                <c:formatCode>_-* #,##0_-;\-* #,##0_-;_-* "-"??_-;_-@_-</c:formatCode>
                <c:ptCount val="29"/>
                <c:pt idx="0">
                  <c:v>2376</c:v>
                </c:pt>
                <c:pt idx="1">
                  <c:v>2853</c:v>
                </c:pt>
                <c:pt idx="2">
                  <c:v>3088</c:v>
                </c:pt>
                <c:pt idx="3">
                  <c:v>3922</c:v>
                </c:pt>
                <c:pt idx="4">
                  <c:v>4828</c:v>
                </c:pt>
                <c:pt idx="5">
                  <c:v>5799</c:v>
                </c:pt>
                <c:pt idx="6">
                  <c:v>6813</c:v>
                </c:pt>
                <c:pt idx="7">
                  <c:v>7867</c:v>
                </c:pt>
                <c:pt idx="8">
                  <c:v>8949</c:v>
                </c:pt>
                <c:pt idx="9">
                  <c:v>10041</c:v>
                </c:pt>
                <c:pt idx="10">
                  <c:v>11139</c:v>
                </c:pt>
                <c:pt idx="11">
                  <c:v>12222</c:v>
                </c:pt>
                <c:pt idx="12">
                  <c:v>13406</c:v>
                </c:pt>
                <c:pt idx="13">
                  <c:v>14924</c:v>
                </c:pt>
                <c:pt idx="14">
                  <c:v>16553</c:v>
                </c:pt>
                <c:pt idx="15">
                  <c:v>18021</c:v>
                </c:pt>
                <c:pt idx="16">
                  <c:v>18922</c:v>
                </c:pt>
                <c:pt idx="17">
                  <c:v>19754</c:v>
                </c:pt>
                <c:pt idx="18">
                  <c:v>20588</c:v>
                </c:pt>
                <c:pt idx="19">
                  <c:v>21416</c:v>
                </c:pt>
                <c:pt idx="20">
                  <c:v>22253</c:v>
                </c:pt>
                <c:pt idx="21">
                  <c:v>23084</c:v>
                </c:pt>
                <c:pt idx="22">
                  <c:v>23913</c:v>
                </c:pt>
                <c:pt idx="23">
                  <c:v>24744</c:v>
                </c:pt>
                <c:pt idx="24">
                  <c:v>25580</c:v>
                </c:pt>
                <c:pt idx="25">
                  <c:v>26419</c:v>
                </c:pt>
                <c:pt idx="26">
                  <c:v>27256</c:v>
                </c:pt>
                <c:pt idx="27">
                  <c:v>28039</c:v>
                </c:pt>
                <c:pt idx="28">
                  <c:v>28637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5C-496A-A5B0-D489C938FC3B}"/>
            </c:ext>
          </c:extLst>
        </c:ser>
        <c:ser>
          <c:idx val="0"/>
          <c:order val="1"/>
          <c:tx>
            <c:strRef>
              <c:f>'Your LA - Forecasts'!$AI$6</c:f>
              <c:strCache>
                <c:ptCount val="1"/>
                <c:pt idx="0">
                  <c:v>System Transformation</c:v>
                </c:pt>
              </c:strCache>
            </c:strRef>
          </c:tx>
          <c:spPr>
            <a:ln>
              <a:solidFill>
                <a:srgbClr val="5BCBF5"/>
              </a:solidFill>
            </a:ln>
          </c:spPr>
          <c:marker>
            <c:symbol val="none"/>
          </c:marker>
          <c:cat>
            <c:numRef>
              <c:f>'Your LA - Forecasts'!$AJ$2:$BL$2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'Your LA - Forecasts'!$AJ$6:$BL$6</c:f>
              <c:numCache>
                <c:formatCode>_-* #,##0_-;\-* #,##0_-;_-* "-"??_-;_-@_-</c:formatCode>
                <c:ptCount val="29"/>
                <c:pt idx="0">
                  <c:v>2376</c:v>
                </c:pt>
                <c:pt idx="1">
                  <c:v>2918</c:v>
                </c:pt>
                <c:pt idx="2">
                  <c:v>3722</c:v>
                </c:pt>
                <c:pt idx="3">
                  <c:v>4578</c:v>
                </c:pt>
                <c:pt idx="4">
                  <c:v>5464</c:v>
                </c:pt>
                <c:pt idx="5">
                  <c:v>6423</c:v>
                </c:pt>
                <c:pt idx="6">
                  <c:v>7505</c:v>
                </c:pt>
                <c:pt idx="7">
                  <c:v>8670</c:v>
                </c:pt>
                <c:pt idx="8">
                  <c:v>9989</c:v>
                </c:pt>
                <c:pt idx="9">
                  <c:v>11323</c:v>
                </c:pt>
                <c:pt idx="10">
                  <c:v>12672</c:v>
                </c:pt>
                <c:pt idx="11">
                  <c:v>14005</c:v>
                </c:pt>
                <c:pt idx="12">
                  <c:v>15407</c:v>
                </c:pt>
                <c:pt idx="13">
                  <c:v>18606</c:v>
                </c:pt>
                <c:pt idx="14">
                  <c:v>18724</c:v>
                </c:pt>
                <c:pt idx="15">
                  <c:v>20250</c:v>
                </c:pt>
                <c:pt idx="16">
                  <c:v>22557</c:v>
                </c:pt>
                <c:pt idx="17">
                  <c:v>25398</c:v>
                </c:pt>
                <c:pt idx="18">
                  <c:v>28606</c:v>
                </c:pt>
                <c:pt idx="19">
                  <c:v>32038</c:v>
                </c:pt>
                <c:pt idx="20">
                  <c:v>35879</c:v>
                </c:pt>
                <c:pt idx="21">
                  <c:v>40416</c:v>
                </c:pt>
                <c:pt idx="22">
                  <c:v>45682</c:v>
                </c:pt>
                <c:pt idx="23">
                  <c:v>51738</c:v>
                </c:pt>
                <c:pt idx="24">
                  <c:v>58559</c:v>
                </c:pt>
                <c:pt idx="25">
                  <c:v>65845</c:v>
                </c:pt>
                <c:pt idx="26">
                  <c:v>73614</c:v>
                </c:pt>
                <c:pt idx="27">
                  <c:v>81913</c:v>
                </c:pt>
                <c:pt idx="28">
                  <c:v>90208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5C-496A-A5B0-D489C938FC3B}"/>
            </c:ext>
          </c:extLst>
        </c:ser>
        <c:ser>
          <c:idx val="3"/>
          <c:order val="2"/>
          <c:tx>
            <c:strRef>
              <c:f>'Your LA - Forecasts'!$AI$5</c:f>
              <c:strCache>
                <c:ptCount val="1"/>
                <c:pt idx="0">
                  <c:v>Consumer Transformation</c:v>
                </c:pt>
              </c:strCache>
            </c:strRef>
          </c:tx>
          <c:spPr>
            <a:ln>
              <a:solidFill>
                <a:srgbClr val="FFBF22"/>
              </a:solidFill>
            </a:ln>
          </c:spPr>
          <c:marker>
            <c:symbol val="none"/>
          </c:marker>
          <c:cat>
            <c:numRef>
              <c:f>'Your LA - Forecasts'!$AJ$2:$BL$2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'Your LA - Forecasts'!$AJ$5:$BL$5</c:f>
              <c:numCache>
                <c:formatCode>_-* #,##0_-;\-* #,##0_-;_-* "-"??_-;_-@_-</c:formatCode>
                <c:ptCount val="29"/>
                <c:pt idx="0">
                  <c:v>2376</c:v>
                </c:pt>
                <c:pt idx="1">
                  <c:v>3126</c:v>
                </c:pt>
                <c:pt idx="2">
                  <c:v>4249</c:v>
                </c:pt>
                <c:pt idx="3">
                  <c:v>6559</c:v>
                </c:pt>
                <c:pt idx="4">
                  <c:v>9652</c:v>
                </c:pt>
                <c:pt idx="5">
                  <c:v>13320</c:v>
                </c:pt>
                <c:pt idx="6">
                  <c:v>14574</c:v>
                </c:pt>
                <c:pt idx="7">
                  <c:v>15866</c:v>
                </c:pt>
                <c:pt idx="8">
                  <c:v>17185</c:v>
                </c:pt>
                <c:pt idx="9">
                  <c:v>18520</c:v>
                </c:pt>
                <c:pt idx="10">
                  <c:v>19865</c:v>
                </c:pt>
                <c:pt idx="11">
                  <c:v>21199</c:v>
                </c:pt>
                <c:pt idx="12">
                  <c:v>22590</c:v>
                </c:pt>
                <c:pt idx="13">
                  <c:v>25492</c:v>
                </c:pt>
                <c:pt idx="14">
                  <c:v>33822</c:v>
                </c:pt>
                <c:pt idx="15">
                  <c:v>42128</c:v>
                </c:pt>
                <c:pt idx="16">
                  <c:v>50180</c:v>
                </c:pt>
                <c:pt idx="17">
                  <c:v>57902</c:v>
                </c:pt>
                <c:pt idx="18">
                  <c:v>64610</c:v>
                </c:pt>
                <c:pt idx="19">
                  <c:v>70527</c:v>
                </c:pt>
                <c:pt idx="20">
                  <c:v>75766</c:v>
                </c:pt>
                <c:pt idx="21">
                  <c:v>83467</c:v>
                </c:pt>
                <c:pt idx="22">
                  <c:v>91167</c:v>
                </c:pt>
                <c:pt idx="23">
                  <c:v>98861</c:v>
                </c:pt>
                <c:pt idx="24">
                  <c:v>106470</c:v>
                </c:pt>
                <c:pt idx="25">
                  <c:v>114059</c:v>
                </c:pt>
                <c:pt idx="26">
                  <c:v>121645</c:v>
                </c:pt>
                <c:pt idx="27">
                  <c:v>129238</c:v>
                </c:pt>
                <c:pt idx="28">
                  <c:v>135190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5C-496A-A5B0-D489C938FC3B}"/>
            </c:ext>
          </c:extLst>
        </c:ser>
        <c:ser>
          <c:idx val="4"/>
          <c:order val="3"/>
          <c:tx>
            <c:strRef>
              <c:f>'Your LA - Forecasts'!$AI$4</c:f>
              <c:strCache>
                <c:ptCount val="1"/>
                <c:pt idx="0">
                  <c:v>Leading The Way</c:v>
                </c:pt>
              </c:strCache>
            </c:strRef>
          </c:tx>
          <c:spPr>
            <a:ln>
              <a:solidFill>
                <a:srgbClr val="C2CD23"/>
              </a:solidFill>
            </a:ln>
          </c:spPr>
          <c:marker>
            <c:symbol val="none"/>
          </c:marker>
          <c:cat>
            <c:numRef>
              <c:f>'Your LA - Forecasts'!$AJ$2:$BL$2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'Your LA - Forecasts'!$AJ$4:$BL$4</c:f>
              <c:numCache>
                <c:formatCode>_-* #,##0_-;\-* #,##0_-;_-* "-"??_-;_-@_-</c:formatCode>
                <c:ptCount val="29"/>
                <c:pt idx="0">
                  <c:v>2376</c:v>
                </c:pt>
                <c:pt idx="1">
                  <c:v>3114</c:v>
                </c:pt>
                <c:pt idx="2">
                  <c:v>4281</c:v>
                </c:pt>
                <c:pt idx="3">
                  <c:v>6861</c:v>
                </c:pt>
                <c:pt idx="4">
                  <c:v>10236</c:v>
                </c:pt>
                <c:pt idx="5">
                  <c:v>14086</c:v>
                </c:pt>
                <c:pt idx="6">
                  <c:v>15385</c:v>
                </c:pt>
                <c:pt idx="7">
                  <c:v>16731</c:v>
                </c:pt>
                <c:pt idx="8">
                  <c:v>19776</c:v>
                </c:pt>
                <c:pt idx="9">
                  <c:v>28440</c:v>
                </c:pt>
                <c:pt idx="10">
                  <c:v>37133</c:v>
                </c:pt>
                <c:pt idx="11">
                  <c:v>45794</c:v>
                </c:pt>
                <c:pt idx="12">
                  <c:v>54445</c:v>
                </c:pt>
                <c:pt idx="13">
                  <c:v>63107</c:v>
                </c:pt>
                <c:pt idx="14">
                  <c:v>71932</c:v>
                </c:pt>
                <c:pt idx="15">
                  <c:v>80622</c:v>
                </c:pt>
                <c:pt idx="16">
                  <c:v>89032</c:v>
                </c:pt>
                <c:pt idx="17">
                  <c:v>96926</c:v>
                </c:pt>
                <c:pt idx="18">
                  <c:v>103456</c:v>
                </c:pt>
                <c:pt idx="19">
                  <c:v>109258</c:v>
                </c:pt>
                <c:pt idx="20">
                  <c:v>114649</c:v>
                </c:pt>
                <c:pt idx="21">
                  <c:v>122640</c:v>
                </c:pt>
                <c:pt idx="22">
                  <c:v>130627</c:v>
                </c:pt>
                <c:pt idx="23">
                  <c:v>136924</c:v>
                </c:pt>
                <c:pt idx="24">
                  <c:v>137595</c:v>
                </c:pt>
                <c:pt idx="25">
                  <c:v>138263</c:v>
                </c:pt>
                <c:pt idx="26">
                  <c:v>138928</c:v>
                </c:pt>
                <c:pt idx="27">
                  <c:v>139591</c:v>
                </c:pt>
                <c:pt idx="28">
                  <c:v>140195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5C-496A-A5B0-D489C938FC3B}"/>
            </c:ext>
          </c:extLst>
        </c:ser>
        <c:ser>
          <c:idx val="2"/>
          <c:order val="4"/>
          <c:tx>
            <c:strRef>
              <c:f>'Your LA - Forecasts'!$AI$3</c:f>
              <c:strCache>
                <c:ptCount val="1"/>
                <c:pt idx="0">
                  <c:v>NPg Best View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CB-47BF-9FE4-50083F9871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'Your LA - Forecasts'!$AJ$2:$BL$2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'Your LA - Forecasts'!$AJ$3:$BL$3</c:f>
              <c:numCache>
                <c:formatCode>_-* #,##0_-;\-* #,##0_-;_-* "-"??_-;_-@_-</c:formatCode>
                <c:ptCount val="29"/>
                <c:pt idx="0">
                  <c:v>2376</c:v>
                </c:pt>
                <c:pt idx="1">
                  <c:v>3126</c:v>
                </c:pt>
                <c:pt idx="2">
                  <c:v>4249</c:v>
                </c:pt>
                <c:pt idx="3">
                  <c:v>6559</c:v>
                </c:pt>
                <c:pt idx="4">
                  <c:v>9652</c:v>
                </c:pt>
                <c:pt idx="5">
                  <c:v>13320</c:v>
                </c:pt>
                <c:pt idx="6">
                  <c:v>14574</c:v>
                </c:pt>
                <c:pt idx="7">
                  <c:v>15866</c:v>
                </c:pt>
                <c:pt idx="8">
                  <c:v>17185</c:v>
                </c:pt>
                <c:pt idx="9">
                  <c:v>18520</c:v>
                </c:pt>
                <c:pt idx="10">
                  <c:v>19865</c:v>
                </c:pt>
                <c:pt idx="11">
                  <c:v>21199</c:v>
                </c:pt>
                <c:pt idx="12">
                  <c:v>22590</c:v>
                </c:pt>
                <c:pt idx="13">
                  <c:v>25492</c:v>
                </c:pt>
                <c:pt idx="14">
                  <c:v>33822</c:v>
                </c:pt>
                <c:pt idx="15">
                  <c:v>42128</c:v>
                </c:pt>
                <c:pt idx="16">
                  <c:v>50180</c:v>
                </c:pt>
                <c:pt idx="17">
                  <c:v>57902</c:v>
                </c:pt>
                <c:pt idx="18">
                  <c:v>64610</c:v>
                </c:pt>
                <c:pt idx="19">
                  <c:v>70527</c:v>
                </c:pt>
                <c:pt idx="20">
                  <c:v>75766</c:v>
                </c:pt>
                <c:pt idx="21">
                  <c:v>83467</c:v>
                </c:pt>
                <c:pt idx="22">
                  <c:v>91167</c:v>
                </c:pt>
                <c:pt idx="23">
                  <c:v>98861</c:v>
                </c:pt>
                <c:pt idx="24">
                  <c:v>106470</c:v>
                </c:pt>
                <c:pt idx="25">
                  <c:v>114059</c:v>
                </c:pt>
                <c:pt idx="26">
                  <c:v>121645</c:v>
                </c:pt>
                <c:pt idx="27">
                  <c:v>129238</c:v>
                </c:pt>
                <c:pt idx="28">
                  <c:v>135190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5C-496A-A5B0-D489C938F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9209120"/>
        <c:axId val="529187360"/>
      </c:lineChart>
      <c:catAx>
        <c:axId val="52920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540000"/>
          <a:lstStyle/>
          <a:p>
            <a:pPr>
              <a:defRPr sz="1200" b="1"/>
            </a:pPr>
            <a:endParaRPr lang="en-US"/>
          </a:p>
        </c:txPr>
        <c:crossAx val="529187360"/>
        <c:crosses val="autoZero"/>
        <c:auto val="1"/>
        <c:lblAlgn val="ctr"/>
        <c:lblOffset val="100"/>
        <c:noMultiLvlLbl val="0"/>
      </c:catAx>
      <c:valAx>
        <c:axId val="529187360"/>
        <c:scaling>
          <c:orientation val="minMax"/>
        </c:scaling>
        <c:delete val="0"/>
        <c:axPos val="l"/>
        <c:majorGridlines>
          <c:spPr>
            <a:ln>
              <a:solidFill>
                <a:srgbClr val="827B7A"/>
              </a:solidFill>
            </a:ln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5292091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Heat Pump projection range by Local Authority (2025)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3827758579071678"/>
          <c:y val="0.12340492179621962"/>
          <c:w val="0.70806635928366923"/>
          <c:h val="0.84113501831356696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data'!$A$4:$A$42</c:f>
              <c:strCache>
                <c:ptCount val="37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Darlington</c:v>
                </c:pt>
                <c:pt idx="6">
                  <c:v>Derbyshire Dales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Hartlepool</c:v>
                </c:pt>
                <c:pt idx="12">
                  <c:v>High Peak</c:v>
                </c:pt>
                <c:pt idx="13">
                  <c:v>Kingston upon Hull, City of</c:v>
                </c:pt>
                <c:pt idx="14">
                  <c:v>Kirklees</c:v>
                </c:pt>
                <c:pt idx="15">
                  <c:v>Leeds</c:v>
                </c:pt>
                <c:pt idx="16">
                  <c:v>Middlesbrough</c:v>
                </c:pt>
                <c:pt idx="17">
                  <c:v>Newcastle upon Tyne</c:v>
                </c:pt>
                <c:pt idx="18">
                  <c:v>North East Derbyshire</c:v>
                </c:pt>
                <c:pt idx="19">
                  <c:v>North East Lincolnshire</c:v>
                </c:pt>
                <c:pt idx="20">
                  <c:v>North Lincolnshire</c:v>
                </c:pt>
                <c:pt idx="21">
                  <c:v>North Tyneside</c:v>
                </c:pt>
                <c:pt idx="22">
                  <c:v>North Yorkshire</c:v>
                </c:pt>
                <c:pt idx="23">
                  <c:v>Northumberland</c:v>
                </c:pt>
                <c:pt idx="24">
                  <c:v>Pendle</c:v>
                </c:pt>
                <c:pt idx="25">
                  <c:v>Redcar and Cleveland</c:v>
                </c:pt>
                <c:pt idx="26">
                  <c:v>Ribble Valley</c:v>
                </c:pt>
                <c:pt idx="27">
                  <c:v>Rochdale</c:v>
                </c:pt>
                <c:pt idx="28">
                  <c:v>Rotherham</c:v>
                </c:pt>
                <c:pt idx="29">
                  <c:v>Sheffield</c:v>
                </c:pt>
                <c:pt idx="30">
                  <c:v>South Tyneside</c:v>
                </c:pt>
                <c:pt idx="31">
                  <c:v>Stockton-on-Tees</c:v>
                </c:pt>
                <c:pt idx="32">
                  <c:v>Sunderland</c:v>
                </c:pt>
                <c:pt idx="33">
                  <c:v>Wakefield</c:v>
                </c:pt>
                <c:pt idx="34">
                  <c:v>West Lindsey</c:v>
                </c:pt>
                <c:pt idx="35">
                  <c:v>Westmorland and Furness</c:v>
                </c:pt>
                <c:pt idx="36">
                  <c:v>York</c:v>
                </c:pt>
              </c:strCache>
            </c:strRef>
          </c:cat>
          <c:val>
            <c:numRef>
              <c:f>'LA MIN MAX Chart data'!$B$4:$B$42</c:f>
              <c:numCache>
                <c:formatCode>_-* #,##0_-;\-* #,##0_-;_-* "-"??_-;_-@_-</c:formatCode>
                <c:ptCount val="39"/>
                <c:pt idx="0">
                  <c:v>3337</c:v>
                </c:pt>
                <c:pt idx="1">
                  <c:v>196</c:v>
                </c:pt>
                <c:pt idx="2">
                  <c:v>4274</c:v>
                </c:pt>
                <c:pt idx="3">
                  <c:v>1677</c:v>
                </c:pt>
                <c:pt idx="4">
                  <c:v>5960</c:v>
                </c:pt>
                <c:pt idx="5">
                  <c:v>1092</c:v>
                </c:pt>
                <c:pt idx="6">
                  <c:v>3</c:v>
                </c:pt>
                <c:pt idx="7">
                  <c:v>2784</c:v>
                </c:pt>
                <c:pt idx="8">
                  <c:v>387</c:v>
                </c:pt>
                <c:pt idx="9">
                  <c:v>3152</c:v>
                </c:pt>
                <c:pt idx="10">
                  <c:v>1851</c:v>
                </c:pt>
                <c:pt idx="11">
                  <c:v>1399</c:v>
                </c:pt>
                <c:pt idx="12">
                  <c:v>45</c:v>
                </c:pt>
                <c:pt idx="13">
                  <c:v>1842</c:v>
                </c:pt>
                <c:pt idx="14">
                  <c:v>4311</c:v>
                </c:pt>
                <c:pt idx="15">
                  <c:v>6513</c:v>
                </c:pt>
                <c:pt idx="16">
                  <c:v>1592</c:v>
                </c:pt>
                <c:pt idx="17">
                  <c:v>3090</c:v>
                </c:pt>
                <c:pt idx="18">
                  <c:v>313</c:v>
                </c:pt>
                <c:pt idx="19">
                  <c:v>1114</c:v>
                </c:pt>
                <c:pt idx="20">
                  <c:v>1203</c:v>
                </c:pt>
                <c:pt idx="21">
                  <c:v>1815</c:v>
                </c:pt>
                <c:pt idx="22">
                  <c:v>6656</c:v>
                </c:pt>
                <c:pt idx="23">
                  <c:v>3186</c:v>
                </c:pt>
                <c:pt idx="24">
                  <c:v>58</c:v>
                </c:pt>
                <c:pt idx="25">
                  <c:v>1172</c:v>
                </c:pt>
                <c:pt idx="26">
                  <c:v>1</c:v>
                </c:pt>
                <c:pt idx="27">
                  <c:v>0</c:v>
                </c:pt>
                <c:pt idx="28">
                  <c:v>3178</c:v>
                </c:pt>
                <c:pt idx="29">
                  <c:v>5450</c:v>
                </c:pt>
                <c:pt idx="30">
                  <c:v>1595</c:v>
                </c:pt>
                <c:pt idx="31">
                  <c:v>1948</c:v>
                </c:pt>
                <c:pt idx="32">
                  <c:v>2346</c:v>
                </c:pt>
                <c:pt idx="33">
                  <c:v>3922</c:v>
                </c:pt>
                <c:pt idx="34">
                  <c:v>687</c:v>
                </c:pt>
                <c:pt idx="35">
                  <c:v>0</c:v>
                </c:pt>
                <c:pt idx="36">
                  <c:v>2577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6-44EF-8DD2-6819A3CFE71D}"/>
            </c:ext>
          </c:extLst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data'!$A$4:$A$42</c:f>
              <c:strCache>
                <c:ptCount val="37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Darlington</c:v>
                </c:pt>
                <c:pt idx="6">
                  <c:v>Derbyshire Dales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Hartlepool</c:v>
                </c:pt>
                <c:pt idx="12">
                  <c:v>High Peak</c:v>
                </c:pt>
                <c:pt idx="13">
                  <c:v>Kingston upon Hull, City of</c:v>
                </c:pt>
                <c:pt idx="14">
                  <c:v>Kirklees</c:v>
                </c:pt>
                <c:pt idx="15">
                  <c:v>Leeds</c:v>
                </c:pt>
                <c:pt idx="16">
                  <c:v>Middlesbrough</c:v>
                </c:pt>
                <c:pt idx="17">
                  <c:v>Newcastle upon Tyne</c:v>
                </c:pt>
                <c:pt idx="18">
                  <c:v>North East Derbyshire</c:v>
                </c:pt>
                <c:pt idx="19">
                  <c:v>North East Lincolnshire</c:v>
                </c:pt>
                <c:pt idx="20">
                  <c:v>North Lincolnshire</c:v>
                </c:pt>
                <c:pt idx="21">
                  <c:v>North Tyneside</c:v>
                </c:pt>
                <c:pt idx="22">
                  <c:v>North Yorkshire</c:v>
                </c:pt>
                <c:pt idx="23">
                  <c:v>Northumberland</c:v>
                </c:pt>
                <c:pt idx="24">
                  <c:v>Pendle</c:v>
                </c:pt>
                <c:pt idx="25">
                  <c:v>Redcar and Cleveland</c:v>
                </c:pt>
                <c:pt idx="26">
                  <c:v>Ribble Valley</c:v>
                </c:pt>
                <c:pt idx="27">
                  <c:v>Rochdale</c:v>
                </c:pt>
                <c:pt idx="28">
                  <c:v>Rotherham</c:v>
                </c:pt>
                <c:pt idx="29">
                  <c:v>Sheffield</c:v>
                </c:pt>
                <c:pt idx="30">
                  <c:v>South Tyneside</c:v>
                </c:pt>
                <c:pt idx="31">
                  <c:v>Stockton-on-Tees</c:v>
                </c:pt>
                <c:pt idx="32">
                  <c:v>Sunderland</c:v>
                </c:pt>
                <c:pt idx="33">
                  <c:v>Wakefield</c:v>
                </c:pt>
                <c:pt idx="34">
                  <c:v>West Lindsey</c:v>
                </c:pt>
                <c:pt idx="35">
                  <c:v>Westmorland and Furness</c:v>
                </c:pt>
                <c:pt idx="36">
                  <c:v>York</c:v>
                </c:pt>
              </c:strCache>
            </c:strRef>
          </c:cat>
          <c:val>
            <c:numRef>
              <c:f>'LA MIN MAX Chart data'!$D$4:$D$42</c:f>
              <c:numCache>
                <c:formatCode>_-* #,##0_-;\-* #,##0_-;_-* "-"??_-;_-@_-</c:formatCode>
                <c:ptCount val="39"/>
                <c:pt idx="0">
                  <c:v>1649</c:v>
                </c:pt>
                <c:pt idx="1">
                  <c:v>213</c:v>
                </c:pt>
                <c:pt idx="2">
                  <c:v>3453</c:v>
                </c:pt>
                <c:pt idx="3">
                  <c:v>1446</c:v>
                </c:pt>
                <c:pt idx="4">
                  <c:v>7180</c:v>
                </c:pt>
                <c:pt idx="5">
                  <c:v>1243</c:v>
                </c:pt>
                <c:pt idx="6">
                  <c:v>2</c:v>
                </c:pt>
                <c:pt idx="7">
                  <c:v>2037</c:v>
                </c:pt>
                <c:pt idx="8">
                  <c:v>245</c:v>
                </c:pt>
                <c:pt idx="9">
                  <c:v>2250</c:v>
                </c:pt>
                <c:pt idx="10">
                  <c:v>2025</c:v>
                </c:pt>
                <c:pt idx="11">
                  <c:v>1477</c:v>
                </c:pt>
                <c:pt idx="12">
                  <c:v>35</c:v>
                </c:pt>
                <c:pt idx="13">
                  <c:v>1292</c:v>
                </c:pt>
                <c:pt idx="14">
                  <c:v>3255</c:v>
                </c:pt>
                <c:pt idx="15">
                  <c:v>4682</c:v>
                </c:pt>
                <c:pt idx="16">
                  <c:v>1899</c:v>
                </c:pt>
                <c:pt idx="17">
                  <c:v>2862</c:v>
                </c:pt>
                <c:pt idx="18">
                  <c:v>170</c:v>
                </c:pt>
                <c:pt idx="19">
                  <c:v>655</c:v>
                </c:pt>
                <c:pt idx="20">
                  <c:v>757</c:v>
                </c:pt>
                <c:pt idx="21">
                  <c:v>1939</c:v>
                </c:pt>
                <c:pt idx="22">
                  <c:v>6453</c:v>
                </c:pt>
                <c:pt idx="23">
                  <c:v>3490</c:v>
                </c:pt>
                <c:pt idx="24">
                  <c:v>40</c:v>
                </c:pt>
                <c:pt idx="25">
                  <c:v>1499</c:v>
                </c:pt>
                <c:pt idx="26">
                  <c:v>0</c:v>
                </c:pt>
                <c:pt idx="27">
                  <c:v>0</c:v>
                </c:pt>
                <c:pt idx="28">
                  <c:v>2130</c:v>
                </c:pt>
                <c:pt idx="29">
                  <c:v>3850</c:v>
                </c:pt>
                <c:pt idx="30">
                  <c:v>1703</c:v>
                </c:pt>
                <c:pt idx="31">
                  <c:v>2442</c:v>
                </c:pt>
                <c:pt idx="32">
                  <c:v>3053</c:v>
                </c:pt>
                <c:pt idx="33">
                  <c:v>2939</c:v>
                </c:pt>
                <c:pt idx="34">
                  <c:v>446</c:v>
                </c:pt>
                <c:pt idx="35">
                  <c:v>0</c:v>
                </c:pt>
                <c:pt idx="36">
                  <c:v>2703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6-44EF-8DD2-6819A3CFE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529184096"/>
        <c:axId val="529204768"/>
      </c:barChart>
      <c:catAx>
        <c:axId val="529184096"/>
        <c:scaling>
          <c:orientation val="maxMin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529204768"/>
        <c:crosses val="autoZero"/>
        <c:auto val="1"/>
        <c:lblAlgn val="ctr"/>
        <c:lblOffset val="200"/>
        <c:tickLblSkip val="1"/>
        <c:noMultiLvlLbl val="0"/>
      </c:catAx>
      <c:valAx>
        <c:axId val="529204768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940000"/>
          <a:lstStyle/>
          <a:p>
            <a:pPr>
              <a:defRPr/>
            </a:pPr>
            <a:endParaRPr lang="en-US"/>
          </a:p>
        </c:txPr>
        <c:crossAx val="529184096"/>
        <c:crosses val="autoZero"/>
        <c:crossBetween val="between"/>
        <c:majorUnit val="1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C00000"/>
                </a:solidFill>
              </a:defRPr>
            </a:pPr>
            <a:r>
              <a:rPr lang="en-US" sz="1600">
                <a:solidFill>
                  <a:schemeClr val="tx1"/>
                </a:solidFill>
              </a:rPr>
              <a:t>Heat Pump projection range by Local Authority (2030)</a:t>
            </a:r>
          </a:p>
        </c:rich>
      </c:tx>
      <c:layout>
        <c:manualLayout>
          <c:xMode val="edge"/>
          <c:yMode val="edge"/>
          <c:x val="0.11797656673426264"/>
          <c:y val="1.08459869848156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152410618046295"/>
          <c:y val="0.12720051127014761"/>
          <c:w val="0.68599682725274191"/>
          <c:h val="0.84189153482622736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data'!$A$4:$A$42</c:f>
              <c:strCache>
                <c:ptCount val="37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Darlington</c:v>
                </c:pt>
                <c:pt idx="6">
                  <c:v>Derbyshire Dales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Hartlepool</c:v>
                </c:pt>
                <c:pt idx="12">
                  <c:v>High Peak</c:v>
                </c:pt>
                <c:pt idx="13">
                  <c:v>Kingston upon Hull, City of</c:v>
                </c:pt>
                <c:pt idx="14">
                  <c:v>Kirklees</c:v>
                </c:pt>
                <c:pt idx="15">
                  <c:v>Leeds</c:v>
                </c:pt>
                <c:pt idx="16">
                  <c:v>Middlesbrough</c:v>
                </c:pt>
                <c:pt idx="17">
                  <c:v>Newcastle upon Tyne</c:v>
                </c:pt>
                <c:pt idx="18">
                  <c:v>North East Derbyshire</c:v>
                </c:pt>
                <c:pt idx="19">
                  <c:v>North East Lincolnshire</c:v>
                </c:pt>
                <c:pt idx="20">
                  <c:v>North Lincolnshire</c:v>
                </c:pt>
                <c:pt idx="21">
                  <c:v>North Tyneside</c:v>
                </c:pt>
                <c:pt idx="22">
                  <c:v>North Yorkshire</c:v>
                </c:pt>
                <c:pt idx="23">
                  <c:v>Northumberland</c:v>
                </c:pt>
                <c:pt idx="24">
                  <c:v>Pendle</c:v>
                </c:pt>
                <c:pt idx="25">
                  <c:v>Redcar and Cleveland</c:v>
                </c:pt>
                <c:pt idx="26">
                  <c:v>Ribble Valley</c:v>
                </c:pt>
                <c:pt idx="27">
                  <c:v>Rochdale</c:v>
                </c:pt>
                <c:pt idx="28">
                  <c:v>Rotherham</c:v>
                </c:pt>
                <c:pt idx="29">
                  <c:v>Sheffield</c:v>
                </c:pt>
                <c:pt idx="30">
                  <c:v>South Tyneside</c:v>
                </c:pt>
                <c:pt idx="31">
                  <c:v>Stockton-on-Tees</c:v>
                </c:pt>
                <c:pt idx="32">
                  <c:v>Sunderland</c:v>
                </c:pt>
                <c:pt idx="33">
                  <c:v>Wakefield</c:v>
                </c:pt>
                <c:pt idx="34">
                  <c:v>West Lindsey</c:v>
                </c:pt>
                <c:pt idx="35">
                  <c:v>Westmorland and Furness</c:v>
                </c:pt>
                <c:pt idx="36">
                  <c:v>York</c:v>
                </c:pt>
              </c:strCache>
            </c:strRef>
          </c:cat>
          <c:val>
            <c:numRef>
              <c:f>'LA MIN MAX Chart data'!$E$4:$E$42</c:f>
              <c:numCache>
                <c:formatCode>_-* #,##0_-;\-* #,##0_-;_-* "-"??_-;_-@_-</c:formatCode>
                <c:ptCount val="39"/>
                <c:pt idx="0">
                  <c:v>7082</c:v>
                </c:pt>
                <c:pt idx="1">
                  <c:v>439</c:v>
                </c:pt>
                <c:pt idx="2">
                  <c:v>8937</c:v>
                </c:pt>
                <c:pt idx="3">
                  <c:v>3364</c:v>
                </c:pt>
                <c:pt idx="4">
                  <c:v>12869</c:v>
                </c:pt>
                <c:pt idx="5">
                  <c:v>2376</c:v>
                </c:pt>
                <c:pt idx="6">
                  <c:v>7</c:v>
                </c:pt>
                <c:pt idx="7">
                  <c:v>6470</c:v>
                </c:pt>
                <c:pt idx="8">
                  <c:v>944</c:v>
                </c:pt>
                <c:pt idx="9">
                  <c:v>7058</c:v>
                </c:pt>
                <c:pt idx="10">
                  <c:v>4436</c:v>
                </c:pt>
                <c:pt idx="11">
                  <c:v>2597</c:v>
                </c:pt>
                <c:pt idx="12">
                  <c:v>82</c:v>
                </c:pt>
                <c:pt idx="13">
                  <c:v>4614</c:v>
                </c:pt>
                <c:pt idx="14">
                  <c:v>8612</c:v>
                </c:pt>
                <c:pt idx="15">
                  <c:v>16003</c:v>
                </c:pt>
                <c:pt idx="16">
                  <c:v>3630</c:v>
                </c:pt>
                <c:pt idx="17">
                  <c:v>7687</c:v>
                </c:pt>
                <c:pt idx="18">
                  <c:v>558</c:v>
                </c:pt>
                <c:pt idx="19">
                  <c:v>2793</c:v>
                </c:pt>
                <c:pt idx="20">
                  <c:v>3183</c:v>
                </c:pt>
                <c:pt idx="21">
                  <c:v>4397</c:v>
                </c:pt>
                <c:pt idx="22">
                  <c:v>14953</c:v>
                </c:pt>
                <c:pt idx="23">
                  <c:v>7090</c:v>
                </c:pt>
                <c:pt idx="24">
                  <c:v>162</c:v>
                </c:pt>
                <c:pt idx="25">
                  <c:v>3031</c:v>
                </c:pt>
                <c:pt idx="26">
                  <c:v>2</c:v>
                </c:pt>
                <c:pt idx="27">
                  <c:v>0</c:v>
                </c:pt>
                <c:pt idx="28">
                  <c:v>6767</c:v>
                </c:pt>
                <c:pt idx="29">
                  <c:v>11078</c:v>
                </c:pt>
                <c:pt idx="30">
                  <c:v>3503</c:v>
                </c:pt>
                <c:pt idx="31">
                  <c:v>4725</c:v>
                </c:pt>
                <c:pt idx="32">
                  <c:v>5384</c:v>
                </c:pt>
                <c:pt idx="33">
                  <c:v>8949</c:v>
                </c:pt>
                <c:pt idx="34">
                  <c:v>1646</c:v>
                </c:pt>
                <c:pt idx="35">
                  <c:v>0</c:v>
                </c:pt>
                <c:pt idx="36">
                  <c:v>5166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D-4731-B384-44642E1622DF}"/>
            </c:ext>
          </c:extLst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data'!$A$4:$A$42</c:f>
              <c:strCache>
                <c:ptCount val="37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Darlington</c:v>
                </c:pt>
                <c:pt idx="6">
                  <c:v>Derbyshire Dales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Hartlepool</c:v>
                </c:pt>
                <c:pt idx="12">
                  <c:v>High Peak</c:v>
                </c:pt>
                <c:pt idx="13">
                  <c:v>Kingston upon Hull, City of</c:v>
                </c:pt>
                <c:pt idx="14">
                  <c:v>Kirklees</c:v>
                </c:pt>
                <c:pt idx="15">
                  <c:v>Leeds</c:v>
                </c:pt>
                <c:pt idx="16">
                  <c:v>Middlesbrough</c:v>
                </c:pt>
                <c:pt idx="17">
                  <c:v>Newcastle upon Tyne</c:v>
                </c:pt>
                <c:pt idx="18">
                  <c:v>North East Derbyshire</c:v>
                </c:pt>
                <c:pt idx="19">
                  <c:v>North East Lincolnshire</c:v>
                </c:pt>
                <c:pt idx="20">
                  <c:v>North Lincolnshire</c:v>
                </c:pt>
                <c:pt idx="21">
                  <c:v>North Tyneside</c:v>
                </c:pt>
                <c:pt idx="22">
                  <c:v>North Yorkshire</c:v>
                </c:pt>
                <c:pt idx="23">
                  <c:v>Northumberland</c:v>
                </c:pt>
                <c:pt idx="24">
                  <c:v>Pendle</c:v>
                </c:pt>
                <c:pt idx="25">
                  <c:v>Redcar and Cleveland</c:v>
                </c:pt>
                <c:pt idx="26">
                  <c:v>Ribble Valley</c:v>
                </c:pt>
                <c:pt idx="27">
                  <c:v>Rochdale</c:v>
                </c:pt>
                <c:pt idx="28">
                  <c:v>Rotherham</c:v>
                </c:pt>
                <c:pt idx="29">
                  <c:v>Sheffield</c:v>
                </c:pt>
                <c:pt idx="30">
                  <c:v>South Tyneside</c:v>
                </c:pt>
                <c:pt idx="31">
                  <c:v>Stockton-on-Tees</c:v>
                </c:pt>
                <c:pt idx="32">
                  <c:v>Sunderland</c:v>
                </c:pt>
                <c:pt idx="33">
                  <c:v>Wakefield</c:v>
                </c:pt>
                <c:pt idx="34">
                  <c:v>West Lindsey</c:v>
                </c:pt>
                <c:pt idx="35">
                  <c:v>Westmorland and Furness</c:v>
                </c:pt>
                <c:pt idx="36">
                  <c:v>York</c:v>
                </c:pt>
              </c:strCache>
            </c:strRef>
          </c:cat>
          <c:val>
            <c:numRef>
              <c:f>'LA MIN MAX Chart data'!$G$4:$G$42</c:f>
              <c:numCache>
                <c:formatCode>_-* #,##0_-;\-* #,##0_-;_-* "-"??_-;_-@_-</c:formatCode>
                <c:ptCount val="39"/>
                <c:pt idx="0">
                  <c:v>6952</c:v>
                </c:pt>
                <c:pt idx="1">
                  <c:v>661</c:v>
                </c:pt>
                <c:pt idx="2">
                  <c:v>13786</c:v>
                </c:pt>
                <c:pt idx="3">
                  <c:v>5810</c:v>
                </c:pt>
                <c:pt idx="4">
                  <c:v>26146</c:v>
                </c:pt>
                <c:pt idx="5">
                  <c:v>4737</c:v>
                </c:pt>
                <c:pt idx="6">
                  <c:v>6</c:v>
                </c:pt>
                <c:pt idx="7">
                  <c:v>7970</c:v>
                </c:pt>
                <c:pt idx="8">
                  <c:v>1052</c:v>
                </c:pt>
                <c:pt idx="9">
                  <c:v>9129</c:v>
                </c:pt>
                <c:pt idx="10">
                  <c:v>8146</c:v>
                </c:pt>
                <c:pt idx="11">
                  <c:v>5119</c:v>
                </c:pt>
                <c:pt idx="12">
                  <c:v>95</c:v>
                </c:pt>
                <c:pt idx="13">
                  <c:v>5873</c:v>
                </c:pt>
                <c:pt idx="14">
                  <c:v>12802</c:v>
                </c:pt>
                <c:pt idx="15">
                  <c:v>18874</c:v>
                </c:pt>
                <c:pt idx="16">
                  <c:v>6845</c:v>
                </c:pt>
                <c:pt idx="17">
                  <c:v>10851</c:v>
                </c:pt>
                <c:pt idx="18">
                  <c:v>628</c:v>
                </c:pt>
                <c:pt idx="19">
                  <c:v>3196</c:v>
                </c:pt>
                <c:pt idx="20">
                  <c:v>3536</c:v>
                </c:pt>
                <c:pt idx="21">
                  <c:v>7782</c:v>
                </c:pt>
                <c:pt idx="22">
                  <c:v>24269</c:v>
                </c:pt>
                <c:pt idx="23">
                  <c:v>13462</c:v>
                </c:pt>
                <c:pt idx="24">
                  <c:v>234</c:v>
                </c:pt>
                <c:pt idx="25">
                  <c:v>5438</c:v>
                </c:pt>
                <c:pt idx="26">
                  <c:v>2</c:v>
                </c:pt>
                <c:pt idx="27">
                  <c:v>1</c:v>
                </c:pt>
                <c:pt idx="28">
                  <c:v>7700</c:v>
                </c:pt>
                <c:pt idx="29">
                  <c:v>14570</c:v>
                </c:pt>
                <c:pt idx="30">
                  <c:v>6625</c:v>
                </c:pt>
                <c:pt idx="31">
                  <c:v>8828</c:v>
                </c:pt>
                <c:pt idx="32">
                  <c:v>11699</c:v>
                </c:pt>
                <c:pt idx="33">
                  <c:v>10827</c:v>
                </c:pt>
                <c:pt idx="34">
                  <c:v>1717</c:v>
                </c:pt>
                <c:pt idx="35">
                  <c:v>1</c:v>
                </c:pt>
                <c:pt idx="36">
                  <c:v>8951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1D-4731-B384-44642E162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529194976"/>
        <c:axId val="529209664"/>
      </c:barChart>
      <c:catAx>
        <c:axId val="5291949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9209664"/>
        <c:crosses val="autoZero"/>
        <c:auto val="1"/>
        <c:lblAlgn val="ctr"/>
        <c:lblOffset val="200"/>
        <c:tickLblSkip val="1"/>
        <c:noMultiLvlLbl val="0"/>
      </c:catAx>
      <c:valAx>
        <c:axId val="529209664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529194976"/>
        <c:crosses val="autoZero"/>
        <c:crossBetween val="between"/>
        <c:majorUnit val="1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Heat Pump projection range by Local Authority (2040)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2854758976806222"/>
          <c:y val="0.1477327772853842"/>
          <c:w val="0.69726413131924947"/>
          <c:h val="0.82034471492116745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data'!$A$4:$A$42</c:f>
              <c:strCache>
                <c:ptCount val="37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Darlington</c:v>
                </c:pt>
                <c:pt idx="6">
                  <c:v>Derbyshire Dales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Hartlepool</c:v>
                </c:pt>
                <c:pt idx="12">
                  <c:v>High Peak</c:v>
                </c:pt>
                <c:pt idx="13">
                  <c:v>Kingston upon Hull, City of</c:v>
                </c:pt>
                <c:pt idx="14">
                  <c:v>Kirklees</c:v>
                </c:pt>
                <c:pt idx="15">
                  <c:v>Leeds</c:v>
                </c:pt>
                <c:pt idx="16">
                  <c:v>Middlesbrough</c:v>
                </c:pt>
                <c:pt idx="17">
                  <c:v>Newcastle upon Tyne</c:v>
                </c:pt>
                <c:pt idx="18">
                  <c:v>North East Derbyshire</c:v>
                </c:pt>
                <c:pt idx="19">
                  <c:v>North East Lincolnshire</c:v>
                </c:pt>
                <c:pt idx="20">
                  <c:v>North Lincolnshire</c:v>
                </c:pt>
                <c:pt idx="21">
                  <c:v>North Tyneside</c:v>
                </c:pt>
                <c:pt idx="22">
                  <c:v>North Yorkshire</c:v>
                </c:pt>
                <c:pt idx="23">
                  <c:v>Northumberland</c:v>
                </c:pt>
                <c:pt idx="24">
                  <c:v>Pendle</c:v>
                </c:pt>
                <c:pt idx="25">
                  <c:v>Redcar and Cleveland</c:v>
                </c:pt>
                <c:pt idx="26">
                  <c:v>Ribble Valley</c:v>
                </c:pt>
                <c:pt idx="27">
                  <c:v>Rochdale</c:v>
                </c:pt>
                <c:pt idx="28">
                  <c:v>Rotherham</c:v>
                </c:pt>
                <c:pt idx="29">
                  <c:v>Sheffield</c:v>
                </c:pt>
                <c:pt idx="30">
                  <c:v>South Tyneside</c:v>
                </c:pt>
                <c:pt idx="31">
                  <c:v>Stockton-on-Tees</c:v>
                </c:pt>
                <c:pt idx="32">
                  <c:v>Sunderland</c:v>
                </c:pt>
                <c:pt idx="33">
                  <c:v>Wakefield</c:v>
                </c:pt>
                <c:pt idx="34">
                  <c:v>West Lindsey</c:v>
                </c:pt>
                <c:pt idx="35">
                  <c:v>Westmorland and Furness</c:v>
                </c:pt>
                <c:pt idx="36">
                  <c:v>York</c:v>
                </c:pt>
              </c:strCache>
            </c:strRef>
          </c:cat>
          <c:val>
            <c:numRef>
              <c:f>'LA MIN MAX Chart data'!$H$4:$H$42</c:f>
              <c:numCache>
                <c:formatCode>_-* #,##0_-;\-* #,##0_-;_-* "-"??_-;_-@_-</c:formatCode>
                <c:ptCount val="39"/>
                <c:pt idx="0">
                  <c:v>19410</c:v>
                </c:pt>
                <c:pt idx="1">
                  <c:v>959</c:v>
                </c:pt>
                <c:pt idx="2">
                  <c:v>19377</c:v>
                </c:pt>
                <c:pt idx="3">
                  <c:v>7107</c:v>
                </c:pt>
                <c:pt idx="4">
                  <c:v>23751</c:v>
                </c:pt>
                <c:pt idx="5">
                  <c:v>4133</c:v>
                </c:pt>
                <c:pt idx="6">
                  <c:v>14</c:v>
                </c:pt>
                <c:pt idx="7">
                  <c:v>14345</c:v>
                </c:pt>
                <c:pt idx="8">
                  <c:v>2139</c:v>
                </c:pt>
                <c:pt idx="9">
                  <c:v>15515</c:v>
                </c:pt>
                <c:pt idx="10">
                  <c:v>8190</c:v>
                </c:pt>
                <c:pt idx="11">
                  <c:v>4168</c:v>
                </c:pt>
                <c:pt idx="12">
                  <c:v>155</c:v>
                </c:pt>
                <c:pt idx="13">
                  <c:v>10312</c:v>
                </c:pt>
                <c:pt idx="14">
                  <c:v>18997</c:v>
                </c:pt>
                <c:pt idx="15">
                  <c:v>36369</c:v>
                </c:pt>
                <c:pt idx="16">
                  <c:v>6649</c:v>
                </c:pt>
                <c:pt idx="17">
                  <c:v>13077</c:v>
                </c:pt>
                <c:pt idx="18">
                  <c:v>1103</c:v>
                </c:pt>
                <c:pt idx="19">
                  <c:v>6736</c:v>
                </c:pt>
                <c:pt idx="20">
                  <c:v>7281</c:v>
                </c:pt>
                <c:pt idx="21">
                  <c:v>7591</c:v>
                </c:pt>
                <c:pt idx="22">
                  <c:v>29012</c:v>
                </c:pt>
                <c:pt idx="23">
                  <c:v>12232</c:v>
                </c:pt>
                <c:pt idx="24">
                  <c:v>369</c:v>
                </c:pt>
                <c:pt idx="25">
                  <c:v>5665</c:v>
                </c:pt>
                <c:pt idx="26">
                  <c:v>4</c:v>
                </c:pt>
                <c:pt idx="27">
                  <c:v>2</c:v>
                </c:pt>
                <c:pt idx="28">
                  <c:v>14906</c:v>
                </c:pt>
                <c:pt idx="29">
                  <c:v>23564</c:v>
                </c:pt>
                <c:pt idx="30">
                  <c:v>6098</c:v>
                </c:pt>
                <c:pt idx="31">
                  <c:v>8931</c:v>
                </c:pt>
                <c:pt idx="32">
                  <c:v>9931</c:v>
                </c:pt>
                <c:pt idx="33">
                  <c:v>20588</c:v>
                </c:pt>
                <c:pt idx="34">
                  <c:v>3679</c:v>
                </c:pt>
                <c:pt idx="35">
                  <c:v>1</c:v>
                </c:pt>
                <c:pt idx="36">
                  <c:v>8533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3-49A2-9430-7E6B1B0BF596}"/>
            </c:ext>
          </c:extLst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data'!$A$4:$A$42</c:f>
              <c:strCache>
                <c:ptCount val="37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Darlington</c:v>
                </c:pt>
                <c:pt idx="6">
                  <c:v>Derbyshire Dales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Hartlepool</c:v>
                </c:pt>
                <c:pt idx="12">
                  <c:v>High Peak</c:v>
                </c:pt>
                <c:pt idx="13">
                  <c:v>Kingston upon Hull, City of</c:v>
                </c:pt>
                <c:pt idx="14">
                  <c:v>Kirklees</c:v>
                </c:pt>
                <c:pt idx="15">
                  <c:v>Leeds</c:v>
                </c:pt>
                <c:pt idx="16">
                  <c:v>Middlesbrough</c:v>
                </c:pt>
                <c:pt idx="17">
                  <c:v>Newcastle upon Tyne</c:v>
                </c:pt>
                <c:pt idx="18">
                  <c:v>North East Derbyshire</c:v>
                </c:pt>
                <c:pt idx="19">
                  <c:v>North East Lincolnshire</c:v>
                </c:pt>
                <c:pt idx="20">
                  <c:v>North Lincolnshire</c:v>
                </c:pt>
                <c:pt idx="21">
                  <c:v>North Tyneside</c:v>
                </c:pt>
                <c:pt idx="22">
                  <c:v>North Yorkshire</c:v>
                </c:pt>
                <c:pt idx="23">
                  <c:v>Northumberland</c:v>
                </c:pt>
                <c:pt idx="24">
                  <c:v>Pendle</c:v>
                </c:pt>
                <c:pt idx="25">
                  <c:v>Redcar and Cleveland</c:v>
                </c:pt>
                <c:pt idx="26">
                  <c:v>Ribble Valley</c:v>
                </c:pt>
                <c:pt idx="27">
                  <c:v>Rochdale</c:v>
                </c:pt>
                <c:pt idx="28">
                  <c:v>Rotherham</c:v>
                </c:pt>
                <c:pt idx="29">
                  <c:v>Sheffield</c:v>
                </c:pt>
                <c:pt idx="30">
                  <c:v>South Tyneside</c:v>
                </c:pt>
                <c:pt idx="31">
                  <c:v>Stockton-on-Tees</c:v>
                </c:pt>
                <c:pt idx="32">
                  <c:v>Sunderland</c:v>
                </c:pt>
                <c:pt idx="33">
                  <c:v>Wakefield</c:v>
                </c:pt>
                <c:pt idx="34">
                  <c:v>West Lindsey</c:v>
                </c:pt>
                <c:pt idx="35">
                  <c:v>Westmorland and Furness</c:v>
                </c:pt>
                <c:pt idx="36">
                  <c:v>York</c:v>
                </c:pt>
              </c:strCache>
            </c:strRef>
          </c:cat>
          <c:val>
            <c:numRef>
              <c:f>'LA MIN MAX Chart data'!$J$4:$J$42</c:f>
              <c:numCache>
                <c:formatCode>_-* #,##0_-;\-* #,##0_-;_-* "-"??_-;_-@_-</c:formatCode>
                <c:ptCount val="39"/>
                <c:pt idx="0">
                  <c:v>50828</c:v>
                </c:pt>
                <c:pt idx="1">
                  <c:v>4499</c:v>
                </c:pt>
                <c:pt idx="2">
                  <c:v>119768</c:v>
                </c:pt>
                <c:pt idx="3">
                  <c:v>54207</c:v>
                </c:pt>
                <c:pt idx="4">
                  <c:v>133863</c:v>
                </c:pt>
                <c:pt idx="5">
                  <c:v>28545</c:v>
                </c:pt>
                <c:pt idx="6">
                  <c:v>63</c:v>
                </c:pt>
                <c:pt idx="7">
                  <c:v>76685</c:v>
                </c:pt>
                <c:pt idx="8">
                  <c:v>11394</c:v>
                </c:pt>
                <c:pt idx="9">
                  <c:v>90529</c:v>
                </c:pt>
                <c:pt idx="10">
                  <c:v>52621</c:v>
                </c:pt>
                <c:pt idx="11">
                  <c:v>24705</c:v>
                </c:pt>
                <c:pt idx="12">
                  <c:v>852</c:v>
                </c:pt>
                <c:pt idx="13">
                  <c:v>66837</c:v>
                </c:pt>
                <c:pt idx="14">
                  <c:v>102860</c:v>
                </c:pt>
                <c:pt idx="15">
                  <c:v>190201</c:v>
                </c:pt>
                <c:pt idx="16">
                  <c:v>35044</c:v>
                </c:pt>
                <c:pt idx="17">
                  <c:v>70296</c:v>
                </c:pt>
                <c:pt idx="18">
                  <c:v>4725</c:v>
                </c:pt>
                <c:pt idx="19">
                  <c:v>40188</c:v>
                </c:pt>
                <c:pt idx="20">
                  <c:v>43678</c:v>
                </c:pt>
                <c:pt idx="21">
                  <c:v>55721</c:v>
                </c:pt>
                <c:pt idx="22">
                  <c:v>170145</c:v>
                </c:pt>
                <c:pt idx="23">
                  <c:v>83721</c:v>
                </c:pt>
                <c:pt idx="24">
                  <c:v>3955</c:v>
                </c:pt>
                <c:pt idx="25">
                  <c:v>33654</c:v>
                </c:pt>
                <c:pt idx="26">
                  <c:v>38</c:v>
                </c:pt>
                <c:pt idx="27">
                  <c:v>8</c:v>
                </c:pt>
                <c:pt idx="28">
                  <c:v>59670</c:v>
                </c:pt>
                <c:pt idx="29">
                  <c:v>124147</c:v>
                </c:pt>
                <c:pt idx="30">
                  <c:v>40783</c:v>
                </c:pt>
                <c:pt idx="31">
                  <c:v>48542</c:v>
                </c:pt>
                <c:pt idx="32">
                  <c:v>71145</c:v>
                </c:pt>
                <c:pt idx="33">
                  <c:v>82868</c:v>
                </c:pt>
                <c:pt idx="34">
                  <c:v>16753</c:v>
                </c:pt>
                <c:pt idx="35">
                  <c:v>6</c:v>
                </c:pt>
                <c:pt idx="36">
                  <c:v>46355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D3-49A2-9430-7E6B1B0BF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529186816"/>
        <c:axId val="529210208"/>
      </c:barChart>
      <c:catAx>
        <c:axId val="529186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9210208"/>
        <c:crosses val="autoZero"/>
        <c:auto val="1"/>
        <c:lblAlgn val="ctr"/>
        <c:lblOffset val="200"/>
        <c:tickLblSkip val="1"/>
        <c:noMultiLvlLbl val="0"/>
      </c:catAx>
      <c:valAx>
        <c:axId val="529210208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220000"/>
          <a:lstStyle/>
          <a:p>
            <a:pPr>
              <a:defRPr/>
            </a:pPr>
            <a:endParaRPr lang="en-US"/>
          </a:p>
        </c:txPr>
        <c:crossAx val="529186816"/>
        <c:crosses val="autoZero"/>
        <c:crossBetween val="between"/>
        <c:majorUnit val="5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Heat Pump projection range by Local Authority (2050)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346547094931159"/>
          <c:y val="0.14983036828110655"/>
          <c:w val="0.68111531982727191"/>
          <c:h val="0.81846035041269272"/>
        </c:manualLayout>
      </c:layout>
      <c:barChart>
        <c:barDir val="bar"/>
        <c:grouping val="stacked"/>
        <c:varyColors val="0"/>
        <c:ser>
          <c:idx val="0"/>
          <c:order val="0"/>
          <c:tx>
            <c:v>MIN</c:v>
          </c:tx>
          <c:spPr>
            <a:noFill/>
          </c:spPr>
          <c:invertIfNegative val="0"/>
          <c:cat>
            <c:strRef>
              <c:f>'LA MIN MAX Chart data'!$A$4:$A$42</c:f>
              <c:strCache>
                <c:ptCount val="37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Darlington</c:v>
                </c:pt>
                <c:pt idx="6">
                  <c:v>Derbyshire Dales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Hartlepool</c:v>
                </c:pt>
                <c:pt idx="12">
                  <c:v>High Peak</c:v>
                </c:pt>
                <c:pt idx="13">
                  <c:v>Kingston upon Hull, City of</c:v>
                </c:pt>
                <c:pt idx="14">
                  <c:v>Kirklees</c:v>
                </c:pt>
                <c:pt idx="15">
                  <c:v>Leeds</c:v>
                </c:pt>
                <c:pt idx="16">
                  <c:v>Middlesbrough</c:v>
                </c:pt>
                <c:pt idx="17">
                  <c:v>Newcastle upon Tyne</c:v>
                </c:pt>
                <c:pt idx="18">
                  <c:v>North East Derbyshire</c:v>
                </c:pt>
                <c:pt idx="19">
                  <c:v>North East Lincolnshire</c:v>
                </c:pt>
                <c:pt idx="20">
                  <c:v>North Lincolnshire</c:v>
                </c:pt>
                <c:pt idx="21">
                  <c:v>North Tyneside</c:v>
                </c:pt>
                <c:pt idx="22">
                  <c:v>North Yorkshire</c:v>
                </c:pt>
                <c:pt idx="23">
                  <c:v>Northumberland</c:v>
                </c:pt>
                <c:pt idx="24">
                  <c:v>Pendle</c:v>
                </c:pt>
                <c:pt idx="25">
                  <c:v>Redcar and Cleveland</c:v>
                </c:pt>
                <c:pt idx="26">
                  <c:v>Ribble Valley</c:v>
                </c:pt>
                <c:pt idx="27">
                  <c:v>Rochdale</c:v>
                </c:pt>
                <c:pt idx="28">
                  <c:v>Rotherham</c:v>
                </c:pt>
                <c:pt idx="29">
                  <c:v>Sheffield</c:v>
                </c:pt>
                <c:pt idx="30">
                  <c:v>South Tyneside</c:v>
                </c:pt>
                <c:pt idx="31">
                  <c:v>Stockton-on-Tees</c:v>
                </c:pt>
                <c:pt idx="32">
                  <c:v>Sunderland</c:v>
                </c:pt>
                <c:pt idx="33">
                  <c:v>Wakefield</c:v>
                </c:pt>
                <c:pt idx="34">
                  <c:v>West Lindsey</c:v>
                </c:pt>
                <c:pt idx="35">
                  <c:v>Westmorland and Furness</c:v>
                </c:pt>
                <c:pt idx="36">
                  <c:v>York</c:v>
                </c:pt>
              </c:strCache>
            </c:strRef>
          </c:cat>
          <c:val>
            <c:numRef>
              <c:f>'LA MIN MAX Chart data'!$K$4:$K$42</c:f>
              <c:numCache>
                <c:formatCode>_-* #,##0_-;\-* #,##0_-;_-* "-"??_-;_-@_-</c:formatCode>
                <c:ptCount val="39"/>
                <c:pt idx="0">
                  <c:v>26714</c:v>
                </c:pt>
                <c:pt idx="1">
                  <c:v>1280</c:v>
                </c:pt>
                <c:pt idx="2">
                  <c:v>26301</c:v>
                </c:pt>
                <c:pt idx="3">
                  <c:v>9542</c:v>
                </c:pt>
                <c:pt idx="4">
                  <c:v>32475</c:v>
                </c:pt>
                <c:pt idx="5">
                  <c:v>5390</c:v>
                </c:pt>
                <c:pt idx="6">
                  <c:v>18</c:v>
                </c:pt>
                <c:pt idx="7">
                  <c:v>19227</c:v>
                </c:pt>
                <c:pt idx="8">
                  <c:v>2889</c:v>
                </c:pt>
                <c:pt idx="9">
                  <c:v>20964</c:v>
                </c:pt>
                <c:pt idx="10">
                  <c:v>10972</c:v>
                </c:pt>
                <c:pt idx="11">
                  <c:v>5219</c:v>
                </c:pt>
                <c:pt idx="12">
                  <c:v>197</c:v>
                </c:pt>
                <c:pt idx="13">
                  <c:v>13659</c:v>
                </c:pt>
                <c:pt idx="14">
                  <c:v>26504</c:v>
                </c:pt>
                <c:pt idx="15">
                  <c:v>49204</c:v>
                </c:pt>
                <c:pt idx="16">
                  <c:v>8967</c:v>
                </c:pt>
                <c:pt idx="17">
                  <c:v>16234</c:v>
                </c:pt>
                <c:pt idx="18">
                  <c:v>1461</c:v>
                </c:pt>
                <c:pt idx="19">
                  <c:v>8897</c:v>
                </c:pt>
                <c:pt idx="20">
                  <c:v>9725</c:v>
                </c:pt>
                <c:pt idx="21">
                  <c:v>9602</c:v>
                </c:pt>
                <c:pt idx="22">
                  <c:v>38477</c:v>
                </c:pt>
                <c:pt idx="23">
                  <c:v>15669</c:v>
                </c:pt>
                <c:pt idx="24">
                  <c:v>484</c:v>
                </c:pt>
                <c:pt idx="25">
                  <c:v>7590</c:v>
                </c:pt>
                <c:pt idx="26">
                  <c:v>6</c:v>
                </c:pt>
                <c:pt idx="27">
                  <c:v>2</c:v>
                </c:pt>
                <c:pt idx="28">
                  <c:v>20421</c:v>
                </c:pt>
                <c:pt idx="29">
                  <c:v>31664</c:v>
                </c:pt>
                <c:pt idx="30">
                  <c:v>7942</c:v>
                </c:pt>
                <c:pt idx="31">
                  <c:v>12274</c:v>
                </c:pt>
                <c:pt idx="32">
                  <c:v>13380</c:v>
                </c:pt>
                <c:pt idx="33">
                  <c:v>28637</c:v>
                </c:pt>
                <c:pt idx="34">
                  <c:v>4922</c:v>
                </c:pt>
                <c:pt idx="35">
                  <c:v>1</c:v>
                </c:pt>
                <c:pt idx="36">
                  <c:v>10762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2-476F-B20F-2277C94E50AF}"/>
            </c:ext>
          </c:extLst>
        </c:ser>
        <c:ser>
          <c:idx val="1"/>
          <c:order val="1"/>
          <c:tx>
            <c:v>MAX</c:v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cat>
            <c:strRef>
              <c:f>'LA MIN MAX Chart data'!$A$4:$A$42</c:f>
              <c:strCache>
                <c:ptCount val="37"/>
                <c:pt idx="0">
                  <c:v>Barnsley</c:v>
                </c:pt>
                <c:pt idx="1">
                  <c:v>Bassetlaw</c:v>
                </c:pt>
                <c:pt idx="2">
                  <c:v>Bradford</c:v>
                </c:pt>
                <c:pt idx="3">
                  <c:v>Calderdale</c:v>
                </c:pt>
                <c:pt idx="4">
                  <c:v>County Durham</c:v>
                </c:pt>
                <c:pt idx="5">
                  <c:v>Darlington</c:v>
                </c:pt>
                <c:pt idx="6">
                  <c:v>Derbyshire Dales</c:v>
                </c:pt>
                <c:pt idx="7">
                  <c:v>Doncaster</c:v>
                </c:pt>
                <c:pt idx="8">
                  <c:v>East Lindsey</c:v>
                </c:pt>
                <c:pt idx="9">
                  <c:v>East Riding of Yorkshire</c:v>
                </c:pt>
                <c:pt idx="10">
                  <c:v>Gateshead</c:v>
                </c:pt>
                <c:pt idx="11">
                  <c:v>Hartlepool</c:v>
                </c:pt>
                <c:pt idx="12">
                  <c:v>High Peak</c:v>
                </c:pt>
                <c:pt idx="13">
                  <c:v>Kingston upon Hull, City of</c:v>
                </c:pt>
                <c:pt idx="14">
                  <c:v>Kirklees</c:v>
                </c:pt>
                <c:pt idx="15">
                  <c:v>Leeds</c:v>
                </c:pt>
                <c:pt idx="16">
                  <c:v>Middlesbrough</c:v>
                </c:pt>
                <c:pt idx="17">
                  <c:v>Newcastle upon Tyne</c:v>
                </c:pt>
                <c:pt idx="18">
                  <c:v>North East Derbyshire</c:v>
                </c:pt>
                <c:pt idx="19">
                  <c:v>North East Lincolnshire</c:v>
                </c:pt>
                <c:pt idx="20">
                  <c:v>North Lincolnshire</c:v>
                </c:pt>
                <c:pt idx="21">
                  <c:v>North Tyneside</c:v>
                </c:pt>
                <c:pt idx="22">
                  <c:v>North Yorkshire</c:v>
                </c:pt>
                <c:pt idx="23">
                  <c:v>Northumberland</c:v>
                </c:pt>
                <c:pt idx="24">
                  <c:v>Pendle</c:v>
                </c:pt>
                <c:pt idx="25">
                  <c:v>Redcar and Cleveland</c:v>
                </c:pt>
                <c:pt idx="26">
                  <c:v>Ribble Valley</c:v>
                </c:pt>
                <c:pt idx="27">
                  <c:v>Rochdale</c:v>
                </c:pt>
                <c:pt idx="28">
                  <c:v>Rotherham</c:v>
                </c:pt>
                <c:pt idx="29">
                  <c:v>Sheffield</c:v>
                </c:pt>
                <c:pt idx="30">
                  <c:v>South Tyneside</c:v>
                </c:pt>
                <c:pt idx="31">
                  <c:v>Stockton-on-Tees</c:v>
                </c:pt>
                <c:pt idx="32">
                  <c:v>Sunderland</c:v>
                </c:pt>
                <c:pt idx="33">
                  <c:v>Wakefield</c:v>
                </c:pt>
                <c:pt idx="34">
                  <c:v>West Lindsey</c:v>
                </c:pt>
                <c:pt idx="35">
                  <c:v>Westmorland and Furness</c:v>
                </c:pt>
                <c:pt idx="36">
                  <c:v>York</c:v>
                </c:pt>
              </c:strCache>
            </c:strRef>
          </c:cat>
          <c:val>
            <c:numRef>
              <c:f>'LA MIN MAX Chart data'!$M$4:$M$42</c:f>
              <c:numCache>
                <c:formatCode>_-* #,##0_-;\-* #,##0_-;_-* "-"??_-;_-@_-</c:formatCode>
                <c:ptCount val="39"/>
                <c:pt idx="0">
                  <c:v>69102</c:v>
                </c:pt>
                <c:pt idx="1">
                  <c:v>6076</c:v>
                </c:pt>
                <c:pt idx="2">
                  <c:v>162678</c:v>
                </c:pt>
                <c:pt idx="3">
                  <c:v>74351</c:v>
                </c:pt>
                <c:pt idx="4">
                  <c:v>171444</c:v>
                </c:pt>
                <c:pt idx="5">
                  <c:v>37376</c:v>
                </c:pt>
                <c:pt idx="6">
                  <c:v>87</c:v>
                </c:pt>
                <c:pt idx="7">
                  <c:v>105935</c:v>
                </c:pt>
                <c:pt idx="8">
                  <c:v>15979</c:v>
                </c:pt>
                <c:pt idx="9">
                  <c:v>125569</c:v>
                </c:pt>
                <c:pt idx="10">
                  <c:v>69011</c:v>
                </c:pt>
                <c:pt idx="11">
                  <c:v>31785</c:v>
                </c:pt>
                <c:pt idx="12">
                  <c:v>1170</c:v>
                </c:pt>
                <c:pt idx="13">
                  <c:v>92883</c:v>
                </c:pt>
                <c:pt idx="14">
                  <c:v>138139</c:v>
                </c:pt>
                <c:pt idx="15">
                  <c:v>261461</c:v>
                </c:pt>
                <c:pt idx="16">
                  <c:v>44944</c:v>
                </c:pt>
                <c:pt idx="17">
                  <c:v>93500</c:v>
                </c:pt>
                <c:pt idx="18">
                  <c:v>6400</c:v>
                </c:pt>
                <c:pt idx="19">
                  <c:v>56508</c:v>
                </c:pt>
                <c:pt idx="20">
                  <c:v>61880</c:v>
                </c:pt>
                <c:pt idx="21">
                  <c:v>74677</c:v>
                </c:pt>
                <c:pt idx="22">
                  <c:v>228028</c:v>
                </c:pt>
                <c:pt idx="23">
                  <c:v>110110</c:v>
                </c:pt>
                <c:pt idx="24">
                  <c:v>5608</c:v>
                </c:pt>
                <c:pt idx="25">
                  <c:v>44207</c:v>
                </c:pt>
                <c:pt idx="26">
                  <c:v>53</c:v>
                </c:pt>
                <c:pt idx="27">
                  <c:v>13</c:v>
                </c:pt>
                <c:pt idx="28">
                  <c:v>80458</c:v>
                </c:pt>
                <c:pt idx="29">
                  <c:v>168534</c:v>
                </c:pt>
                <c:pt idx="30">
                  <c:v>53531</c:v>
                </c:pt>
                <c:pt idx="31">
                  <c:v>63080</c:v>
                </c:pt>
                <c:pt idx="32">
                  <c:v>92784</c:v>
                </c:pt>
                <c:pt idx="33">
                  <c:v>111558</c:v>
                </c:pt>
                <c:pt idx="34">
                  <c:v>23346</c:v>
                </c:pt>
                <c:pt idx="35">
                  <c:v>8</c:v>
                </c:pt>
                <c:pt idx="36">
                  <c:v>60158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2-476F-B20F-2277C94E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529214016"/>
        <c:axId val="529200960"/>
      </c:barChart>
      <c:catAx>
        <c:axId val="5292140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9200960"/>
        <c:crosses val="autoZero"/>
        <c:auto val="1"/>
        <c:lblAlgn val="ctr"/>
        <c:lblOffset val="200"/>
        <c:tickLblSkip val="1"/>
        <c:noMultiLvlLbl val="0"/>
      </c:catAx>
      <c:valAx>
        <c:axId val="529200960"/>
        <c:scaling>
          <c:orientation val="minMax"/>
          <c:min val="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220000"/>
          <a:lstStyle/>
          <a:p>
            <a:pPr>
              <a:defRPr/>
            </a:pPr>
            <a:endParaRPr lang="en-US"/>
          </a:p>
        </c:txPr>
        <c:crossAx val="529214016"/>
        <c:crosses val="autoZero"/>
        <c:crossBetween val="between"/>
        <c:majorUnit val="50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C00000"/>
                </a:solidFill>
              </a:defRPr>
            </a:pPr>
            <a:r>
              <a:rPr lang="en-GB" sz="1400">
                <a:solidFill>
                  <a:srgbClr val="C00000"/>
                </a:solidFill>
              </a:rPr>
              <a:t>The uncertainty range for heat pump numbers in our region</a:t>
            </a:r>
          </a:p>
        </c:rich>
      </c:tx>
      <c:layout>
        <c:manualLayout>
          <c:xMode val="edge"/>
          <c:yMode val="edge"/>
          <c:x val="0.26934504224435923"/>
          <c:y val="4.5446591903284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78972594993233"/>
          <c:y val="0.40872018522937159"/>
          <c:w val="0.80678937007874019"/>
          <c:h val="0.5317664837349876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'LA MIN MAX Chart data'!$A$48</c:f>
              <c:strCache>
                <c:ptCount val="1"/>
                <c:pt idx="0">
                  <c:v>Min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numRef>
              <c:f>'LA MIN MAX Chart data'!$C$47:$E$47</c:f>
              <c:numCache>
                <c:formatCode>General</c:formatCode>
                <c:ptCount val="3"/>
                <c:pt idx="0">
                  <c:v>2030</c:v>
                </c:pt>
                <c:pt idx="1">
                  <c:v>2040</c:v>
                </c:pt>
                <c:pt idx="2">
                  <c:v>2050</c:v>
                </c:pt>
              </c:numCache>
            </c:numRef>
          </c:cat>
          <c:val>
            <c:numRef>
              <c:f>'LA MIN MAX Chart data'!$C$48:$E$48</c:f>
              <c:numCache>
                <c:formatCode>_-* #,##0_-;\-* #,##0_-;_-* "-"??_-;_-@_-</c:formatCode>
                <c:ptCount val="3"/>
                <c:pt idx="0">
                  <c:v>180594</c:v>
                </c:pt>
                <c:pt idx="1">
                  <c:v>370893</c:v>
                </c:pt>
                <c:pt idx="2">
                  <c:v>497672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E-4277-A199-05A4C9B9F503}"/>
            </c:ext>
          </c:extLst>
        </c:ser>
        <c:ser>
          <c:idx val="1"/>
          <c:order val="1"/>
          <c:tx>
            <c:strRef>
              <c:f>'LA MIN MAX Chart data'!$A$49</c:f>
              <c:strCache>
                <c:ptCount val="1"/>
                <c:pt idx="0">
                  <c:v>Inc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'LA MIN MAX Chart data'!$C$47:$E$47</c:f>
              <c:numCache>
                <c:formatCode>General</c:formatCode>
                <c:ptCount val="3"/>
                <c:pt idx="0">
                  <c:v>2030</c:v>
                </c:pt>
                <c:pt idx="1">
                  <c:v>2040</c:v>
                </c:pt>
                <c:pt idx="2">
                  <c:v>2050</c:v>
                </c:pt>
              </c:numCache>
            </c:numRef>
          </c:cat>
          <c:val>
            <c:numRef>
              <c:f>'LA MIN MAX Chart data'!$C$49:$E$49</c:f>
              <c:numCache>
                <c:formatCode>_-* #,##0_-;\-* #,##0_-;_-* "-"??_-;_-@_-</c:formatCode>
                <c:ptCount val="3"/>
                <c:pt idx="0">
                  <c:v>274320</c:v>
                </c:pt>
                <c:pt idx="1">
                  <c:v>2039899</c:v>
                </c:pt>
                <c:pt idx="2">
                  <c:v>2742431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AE-4277-A199-05A4C9B9F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529211296"/>
        <c:axId val="529211840"/>
      </c:barChart>
      <c:catAx>
        <c:axId val="529211296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5.9561394883276476E-2"/>
              <c:y val="0.341597514957095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29211840"/>
        <c:crosses val="autoZero"/>
        <c:auto val="1"/>
        <c:lblAlgn val="ctr"/>
        <c:lblOffset val="100"/>
        <c:noMultiLvlLbl val="0"/>
      </c:catAx>
      <c:valAx>
        <c:axId val="529211840"/>
        <c:scaling>
          <c:orientation val="minMax"/>
          <c:max val="4750000"/>
        </c:scaling>
        <c:delete val="0"/>
        <c:axPos val="t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529211296"/>
        <c:crosses val="autoZero"/>
        <c:crossBetween val="between"/>
        <c:majorUnit val="2500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272142</xdr:colOff>
      <xdr:row>0</xdr:row>
      <xdr:rowOff>258535</xdr:rowOff>
    </xdr:from>
    <xdr:to>
      <xdr:col>11</xdr:col>
      <xdr:colOff>517072</xdr:colOff>
      <xdr:row>27</xdr:row>
      <xdr:rowOff>163286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59872</xdr:colOff>
      <xdr:row>46</xdr:row>
      <xdr:rowOff>59872</xdr:rowOff>
    </xdr:from>
    <xdr:to>
      <xdr:col>11</xdr:col>
      <xdr:colOff>394608</xdr:colOff>
      <xdr:row>73</xdr:row>
      <xdr:rowOff>122464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68579</xdr:colOff>
      <xdr:row>2</xdr:row>
      <xdr:rowOff>0</xdr:rowOff>
    </xdr:from>
    <xdr:to>
      <xdr:col>10</xdr:col>
      <xdr:colOff>511968</xdr:colOff>
      <xdr:row>40</xdr:row>
      <xdr:rowOff>161109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7620</xdr:colOff>
      <xdr:row>2</xdr:row>
      <xdr:rowOff>50799</xdr:rowOff>
    </xdr:from>
    <xdr:to>
      <xdr:col>32</xdr:col>
      <xdr:colOff>444499</xdr:colOff>
      <xdr:row>32</xdr:row>
      <xdr:rowOff>15874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63500</xdr:colOff>
      <xdr:row>37</xdr:row>
      <xdr:rowOff>15875</xdr:rowOff>
    </xdr:from>
    <xdr:to>
      <xdr:col>33</xdr:col>
      <xdr:colOff>317501</xdr:colOff>
      <xdr:row>64</xdr:row>
      <xdr:rowOff>44690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DBAE88E-9ACE-AEED-A972-76773200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0" y="7207250"/>
          <a:ext cx="11715750" cy="6412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</xdr:row>
      <xdr:rowOff>3810</xdr:rowOff>
    </xdr:from>
    <xdr:to>
      <xdr:col>10</xdr:col>
      <xdr:colOff>464820</xdr:colOff>
      <xdr:row>39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38100</xdr:colOff>
      <xdr:row>0</xdr:row>
      <xdr:rowOff>160020</xdr:rowOff>
    </xdr:from>
    <xdr:to>
      <xdr:col>21</xdr:col>
      <xdr:colOff>510540</xdr:colOff>
      <xdr:row>39</xdr:row>
      <xdr:rowOff>53340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38100</xdr:colOff>
      <xdr:row>0</xdr:row>
      <xdr:rowOff>171450</xdr:rowOff>
    </xdr:from>
    <xdr:to>
      <xdr:col>32</xdr:col>
      <xdr:colOff>480060</xdr:colOff>
      <xdr:row>39</xdr:row>
      <xdr:rowOff>45720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601980</xdr:colOff>
      <xdr:row>1</xdr:row>
      <xdr:rowOff>3810</xdr:rowOff>
    </xdr:from>
    <xdr:to>
      <xdr:col>43</xdr:col>
      <xdr:colOff>533400</xdr:colOff>
      <xdr:row>39</xdr:row>
      <xdr:rowOff>68580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</xdr:colOff>
      <xdr:row>53</xdr:row>
      <xdr:rowOff>15240</xdr:rowOff>
    </xdr:from>
    <xdr:to>
      <xdr:col>11</xdr:col>
      <xdr:colOff>280035</xdr:colOff>
      <xdr:row>65</xdr:row>
      <xdr:rowOff>83820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dileeds.github.io/northern-powergrid/2023-DFES/index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rgb="FF92D050"/>
  </sheetPr>
  <dimension ref="A1:BN149"/>
  <sheetViews>
    <sheetView tabSelected="1" zoomScale="70" zoomScaleNormal="70" workbookViewId="0">
      <selection activeCell="B4" sqref="B4"/>
    </sheetView>
  </sheetViews>
  <sheetFormatPr defaultRowHeight="15" x14ac:dyDescent="0.25"/>
  <cols>
    <col min="1" max="1" width="3.42578125" customWidth="1"/>
    <col min="2" max="2" width="45.5703125" customWidth="1"/>
    <col min="3" max="33" width="16.5703125" customWidth="1"/>
    <col min="34" max="34" width="16.42578125" customWidth="1"/>
    <col min="35" max="35" width="31.42578125" customWidth="1"/>
    <col min="66" max="66" width="17.42578125" customWidth="1"/>
  </cols>
  <sheetData>
    <row r="1" spans="1:66" ht="26.25" x14ac:dyDescent="0.4">
      <c r="B1" s="80" t="s">
        <v>51</v>
      </c>
      <c r="AH1" s="16" t="s">
        <v>50</v>
      </c>
      <c r="AI1" s="38"/>
      <c r="AJ1" s="38">
        <v>2</v>
      </c>
      <c r="AK1" s="38">
        <v>3</v>
      </c>
      <c r="AL1" s="38">
        <v>4</v>
      </c>
      <c r="AM1" s="38">
        <v>5</v>
      </c>
      <c r="AN1" s="38">
        <v>6</v>
      </c>
      <c r="AO1" s="38">
        <v>7</v>
      </c>
      <c r="AP1" s="38">
        <v>8</v>
      </c>
      <c r="AQ1" s="38">
        <v>9</v>
      </c>
      <c r="AR1" s="38">
        <v>10</v>
      </c>
      <c r="AS1" s="38">
        <v>11</v>
      </c>
      <c r="AT1" s="38">
        <v>12</v>
      </c>
      <c r="AU1" s="38">
        <v>13</v>
      </c>
      <c r="AV1" s="38">
        <v>14</v>
      </c>
      <c r="AW1" s="38">
        <v>15</v>
      </c>
      <c r="AX1" s="38">
        <v>16</v>
      </c>
      <c r="AY1" s="38">
        <v>17</v>
      </c>
      <c r="AZ1" s="38">
        <v>18</v>
      </c>
      <c r="BA1" s="38">
        <v>19</v>
      </c>
      <c r="BB1" s="38">
        <v>20</v>
      </c>
      <c r="BC1" s="38">
        <v>21</v>
      </c>
      <c r="BD1" s="38">
        <v>22</v>
      </c>
      <c r="BE1" s="38">
        <v>23</v>
      </c>
      <c r="BF1" s="38">
        <v>24</v>
      </c>
      <c r="BG1" s="38">
        <v>25</v>
      </c>
      <c r="BH1" s="38">
        <v>26</v>
      </c>
      <c r="BI1" s="38">
        <v>27</v>
      </c>
      <c r="BJ1" s="38">
        <v>28</v>
      </c>
      <c r="BK1" s="38">
        <v>29</v>
      </c>
      <c r="BL1" s="38">
        <v>30</v>
      </c>
    </row>
    <row r="2" spans="1:66" ht="26.25" customHeight="1" x14ac:dyDescent="0.4">
      <c r="B2" s="26" t="s">
        <v>29</v>
      </c>
      <c r="AH2" s="39" t="str">
        <f>AH3</f>
        <v>Wakefield</v>
      </c>
      <c r="AI2" s="39" t="str">
        <f>"NPg DFES 2023: Heat Pump projections for "&amp;AH2</f>
        <v>NPg DFES 2023: Heat Pump projections for Wakefield</v>
      </c>
      <c r="AJ2" s="39">
        <v>2022</v>
      </c>
      <c r="AK2" s="39">
        <v>2023</v>
      </c>
      <c r="AL2" s="39">
        <v>2024</v>
      </c>
      <c r="AM2" s="39">
        <v>2025</v>
      </c>
      <c r="AN2" s="39">
        <v>2026</v>
      </c>
      <c r="AO2" s="39">
        <v>2027</v>
      </c>
      <c r="AP2" s="39">
        <v>2028</v>
      </c>
      <c r="AQ2" s="39">
        <v>2029</v>
      </c>
      <c r="AR2" s="39">
        <v>2030</v>
      </c>
      <c r="AS2" s="39">
        <v>2031</v>
      </c>
      <c r="AT2" s="39">
        <v>2032</v>
      </c>
      <c r="AU2" s="39">
        <v>2033</v>
      </c>
      <c r="AV2" s="39">
        <v>2034</v>
      </c>
      <c r="AW2" s="39">
        <v>2035</v>
      </c>
      <c r="AX2" s="39">
        <v>2036</v>
      </c>
      <c r="AY2" s="39">
        <v>2037</v>
      </c>
      <c r="AZ2" s="39">
        <v>2038</v>
      </c>
      <c r="BA2" s="39">
        <v>2039</v>
      </c>
      <c r="BB2" s="39">
        <v>2040</v>
      </c>
      <c r="BC2" s="39">
        <v>2041</v>
      </c>
      <c r="BD2" s="39">
        <v>2042</v>
      </c>
      <c r="BE2" s="39">
        <v>2043</v>
      </c>
      <c r="BF2" s="39">
        <v>2044</v>
      </c>
      <c r="BG2" s="39">
        <v>2045</v>
      </c>
      <c r="BH2" s="39">
        <v>2046</v>
      </c>
      <c r="BI2" s="39">
        <v>2047</v>
      </c>
      <c r="BJ2" s="39">
        <v>2048</v>
      </c>
      <c r="BK2" s="39">
        <v>2049</v>
      </c>
      <c r="BL2" s="39">
        <v>2050</v>
      </c>
      <c r="BN2" s="17" t="s">
        <v>32</v>
      </c>
    </row>
    <row r="3" spans="1:66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AH3" s="40" t="str">
        <f>$B$2</f>
        <v>Wakefield</v>
      </c>
      <c r="AI3" s="40" t="s">
        <v>112</v>
      </c>
      <c r="AJ3" s="41">
        <f>VLOOKUP($AH3,'BV Annual LA Forecasts'!$A$1:$AD$40,AJ$1,FALSE)</f>
        <v>2376</v>
      </c>
      <c r="AK3" s="41">
        <f>VLOOKUP($AH3,'BV Annual LA Forecasts'!$A$1:$AD$40,AK$1,FALSE)</f>
        <v>3126</v>
      </c>
      <c r="AL3" s="41">
        <f>VLOOKUP($AH3,'BV Annual LA Forecasts'!$A$1:$AD$40,AL$1,FALSE)</f>
        <v>4249</v>
      </c>
      <c r="AM3" s="41">
        <f>VLOOKUP($AH3,'BV Annual LA Forecasts'!$A$1:$AD$40,AM$1,FALSE)</f>
        <v>6559</v>
      </c>
      <c r="AN3" s="41">
        <f>VLOOKUP($AH3,'BV Annual LA Forecasts'!$A$1:$AD$40,AN$1,FALSE)</f>
        <v>9652</v>
      </c>
      <c r="AO3" s="41">
        <f>VLOOKUP($AH3,'BV Annual LA Forecasts'!$A$1:$AD$40,AO$1,FALSE)</f>
        <v>13320</v>
      </c>
      <c r="AP3" s="41">
        <f>VLOOKUP($AH3,'BV Annual LA Forecasts'!$A$1:$AD$40,AP$1,FALSE)</f>
        <v>14574</v>
      </c>
      <c r="AQ3" s="41">
        <f>VLOOKUP($AH3,'BV Annual LA Forecasts'!$A$1:$AD$40,AQ$1,FALSE)</f>
        <v>15866</v>
      </c>
      <c r="AR3" s="41">
        <f>VLOOKUP($AH3,'BV Annual LA Forecasts'!$A$1:$AD$40,AR$1,FALSE)</f>
        <v>17185</v>
      </c>
      <c r="AS3" s="41">
        <f>VLOOKUP($AH3,'BV Annual LA Forecasts'!$A$1:$AD$40,AS$1,FALSE)</f>
        <v>18520</v>
      </c>
      <c r="AT3" s="41">
        <f>VLOOKUP($AH3,'BV Annual LA Forecasts'!$A$1:$AD$40,AT$1,FALSE)</f>
        <v>19865</v>
      </c>
      <c r="AU3" s="41">
        <f>VLOOKUP($AH3,'BV Annual LA Forecasts'!$A$1:$AD$40,AU$1,FALSE)</f>
        <v>21199</v>
      </c>
      <c r="AV3" s="41">
        <f>VLOOKUP($AH3,'BV Annual LA Forecasts'!$A$1:$AD$40,AV$1,FALSE)</f>
        <v>22590</v>
      </c>
      <c r="AW3" s="41">
        <f>VLOOKUP($AH3,'BV Annual LA Forecasts'!$A$1:$AD$40,AW$1,FALSE)</f>
        <v>25492</v>
      </c>
      <c r="AX3" s="41">
        <f>VLOOKUP($AH3,'BV Annual LA Forecasts'!$A$1:$AD$40,AX$1,FALSE)</f>
        <v>33822</v>
      </c>
      <c r="AY3" s="41">
        <f>VLOOKUP($AH3,'BV Annual LA Forecasts'!$A$1:$AD$40,AY$1,FALSE)</f>
        <v>42128</v>
      </c>
      <c r="AZ3" s="41">
        <f>VLOOKUP($AH3,'BV Annual LA Forecasts'!$A$1:$AD$40,AZ$1,FALSE)</f>
        <v>50180</v>
      </c>
      <c r="BA3" s="41">
        <f>VLOOKUP($AH3,'BV Annual LA Forecasts'!$A$1:$AD$40,BA$1,FALSE)</f>
        <v>57902</v>
      </c>
      <c r="BB3" s="41">
        <f>VLOOKUP($AH3,'BV Annual LA Forecasts'!$A$1:$AD$40,BB$1,FALSE)</f>
        <v>64610</v>
      </c>
      <c r="BC3" s="41">
        <f>VLOOKUP($AH3,'BV Annual LA Forecasts'!$A$1:$AD$40,BC$1,FALSE)</f>
        <v>70527</v>
      </c>
      <c r="BD3" s="41">
        <f>VLOOKUP($AH3,'BV Annual LA Forecasts'!$A$1:$AD$40,BD$1,FALSE)</f>
        <v>75766</v>
      </c>
      <c r="BE3" s="41">
        <f>VLOOKUP($AH3,'BV Annual LA Forecasts'!$A$1:$AD$40,BE$1,FALSE)</f>
        <v>83467</v>
      </c>
      <c r="BF3" s="41">
        <f>VLOOKUP($AH3,'BV Annual LA Forecasts'!$A$1:$AD$40,BF$1,FALSE)</f>
        <v>91167</v>
      </c>
      <c r="BG3" s="41">
        <f>VLOOKUP($AH3,'BV Annual LA Forecasts'!$A$1:$AD$40,BG$1,FALSE)</f>
        <v>98861</v>
      </c>
      <c r="BH3" s="41">
        <f>VLOOKUP($AH3,'BV Annual LA Forecasts'!$A$1:$AD$40,BH$1,FALSE)</f>
        <v>106470</v>
      </c>
      <c r="BI3" s="41">
        <f>VLOOKUP($AH3,'BV Annual LA Forecasts'!$A$1:$AD$40,BI$1,FALSE)</f>
        <v>114059</v>
      </c>
      <c r="BJ3" s="41">
        <f>VLOOKUP($AH3,'BV Annual LA Forecasts'!$A$1:$AD$40,BJ$1,FALSE)</f>
        <v>121645</v>
      </c>
      <c r="BK3" s="41">
        <f>VLOOKUP($AH3,'BV Annual LA Forecasts'!$A$1:$AD$40,BK$1,FALSE)</f>
        <v>129238</v>
      </c>
      <c r="BL3" s="41">
        <f>VLOOKUP($AH3,'BV Annual LA Forecasts'!$A$1:$AD$40,BL$1,FALSE)</f>
        <v>135190</v>
      </c>
      <c r="BN3" s="64" t="s">
        <v>0</v>
      </c>
    </row>
    <row r="4" spans="1:66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AH4" s="40" t="str">
        <f>$B$2</f>
        <v>Wakefield</v>
      </c>
      <c r="AI4" s="40" t="s">
        <v>55</v>
      </c>
      <c r="AJ4" s="41">
        <f>VLOOKUP($AH4,'LTW Annual LA Forecasts'!$A$1:$AD$40,AJ$1,FALSE)</f>
        <v>2376</v>
      </c>
      <c r="AK4" s="41">
        <f>VLOOKUP($AH4,'LTW Annual LA Forecasts'!$A$1:$AD$40,AK$1,FALSE)</f>
        <v>3114</v>
      </c>
      <c r="AL4" s="41">
        <f>VLOOKUP($AH4,'LTW Annual LA Forecasts'!$A$1:$AD$40,AL$1,FALSE)</f>
        <v>4281</v>
      </c>
      <c r="AM4" s="41">
        <f>VLOOKUP($AH4,'LTW Annual LA Forecasts'!$A$1:$AD$40,AM$1,FALSE)</f>
        <v>6861</v>
      </c>
      <c r="AN4" s="41">
        <f>VLOOKUP($AH4,'LTW Annual LA Forecasts'!$A$1:$AD$40,AN$1,FALSE)</f>
        <v>10236</v>
      </c>
      <c r="AO4" s="41">
        <f>VLOOKUP($AH4,'LTW Annual LA Forecasts'!$A$1:$AD$40,AO$1,FALSE)</f>
        <v>14086</v>
      </c>
      <c r="AP4" s="41">
        <f>VLOOKUP($AH4,'LTW Annual LA Forecasts'!$A$1:$AD$40,AP$1,FALSE)</f>
        <v>15385</v>
      </c>
      <c r="AQ4" s="41">
        <f>VLOOKUP($AH4,'LTW Annual LA Forecasts'!$A$1:$AD$40,AQ$1,FALSE)</f>
        <v>16731</v>
      </c>
      <c r="AR4" s="41">
        <f>VLOOKUP($AH4,'LTW Annual LA Forecasts'!$A$1:$AD$40,AR$1,FALSE)</f>
        <v>19776</v>
      </c>
      <c r="AS4" s="41">
        <f>VLOOKUP($AH4,'LTW Annual LA Forecasts'!$A$1:$AD$40,AS$1,FALSE)</f>
        <v>28440</v>
      </c>
      <c r="AT4" s="41">
        <f>VLOOKUP($AH4,'LTW Annual LA Forecasts'!$A$1:$AD$40,AT$1,FALSE)</f>
        <v>37133</v>
      </c>
      <c r="AU4" s="41">
        <f>VLOOKUP($AH4,'LTW Annual LA Forecasts'!$A$1:$AD$40,AU$1,FALSE)</f>
        <v>45794</v>
      </c>
      <c r="AV4" s="41">
        <f>VLOOKUP($AH4,'LTW Annual LA Forecasts'!$A$1:$AD$40,AV$1,FALSE)</f>
        <v>54445</v>
      </c>
      <c r="AW4" s="41">
        <f>VLOOKUP($AH4,'LTW Annual LA Forecasts'!$A$1:$AD$40,AW$1,FALSE)</f>
        <v>63107</v>
      </c>
      <c r="AX4" s="41">
        <f>VLOOKUP($AH4,'LTW Annual LA Forecasts'!$A$1:$AD$40,AX$1,FALSE)</f>
        <v>71932</v>
      </c>
      <c r="AY4" s="41">
        <f>VLOOKUP($AH4,'LTW Annual LA Forecasts'!$A$1:$AD$40,AY$1,FALSE)</f>
        <v>80622</v>
      </c>
      <c r="AZ4" s="41">
        <f>VLOOKUP($AH4,'LTW Annual LA Forecasts'!$A$1:$AD$40,AZ$1,FALSE)</f>
        <v>89032</v>
      </c>
      <c r="BA4" s="41">
        <f>VLOOKUP($AH4,'LTW Annual LA Forecasts'!$A$1:$AD$40,BA$1,FALSE)</f>
        <v>96926</v>
      </c>
      <c r="BB4" s="41">
        <f>VLOOKUP($AH4,'LTW Annual LA Forecasts'!$A$1:$AD$40,BB$1,FALSE)</f>
        <v>103456</v>
      </c>
      <c r="BC4" s="41">
        <f>VLOOKUP($AH4,'LTW Annual LA Forecasts'!$A$1:$AD$40,BC$1,FALSE)</f>
        <v>109258</v>
      </c>
      <c r="BD4" s="41">
        <f>VLOOKUP($AH4,'LTW Annual LA Forecasts'!$A$1:$AD$40,BD$1,FALSE)</f>
        <v>114649</v>
      </c>
      <c r="BE4" s="41">
        <f>VLOOKUP($AH4,'LTW Annual LA Forecasts'!$A$1:$AD$40,BE$1,FALSE)</f>
        <v>122640</v>
      </c>
      <c r="BF4" s="41">
        <f>VLOOKUP($AH4,'LTW Annual LA Forecasts'!$A$1:$AD$40,BF$1,FALSE)</f>
        <v>130627</v>
      </c>
      <c r="BG4" s="41">
        <f>VLOOKUP($AH4,'LTW Annual LA Forecasts'!$A$1:$AD$40,BG$1,FALSE)</f>
        <v>136924</v>
      </c>
      <c r="BH4" s="41">
        <f>VLOOKUP($AH4,'LTW Annual LA Forecasts'!$A$1:$AD$40,BH$1,FALSE)</f>
        <v>137595</v>
      </c>
      <c r="BI4" s="41">
        <f>VLOOKUP($AH4,'LTW Annual LA Forecasts'!$A$1:$AD$40,BI$1,FALSE)</f>
        <v>138263</v>
      </c>
      <c r="BJ4" s="41">
        <f>VLOOKUP($AH4,'LTW Annual LA Forecasts'!$A$1:$AD$40,BJ$1,FALSE)</f>
        <v>138928</v>
      </c>
      <c r="BK4" s="41">
        <f>VLOOKUP($AH4,'LTW Annual LA Forecasts'!$A$1:$AD$40,BK$1,FALSE)</f>
        <v>139591</v>
      </c>
      <c r="BL4" s="41">
        <f>VLOOKUP($AH4,'LTW Annual LA Forecasts'!$A$1:$AD$40,BL$1,FALSE)</f>
        <v>140195</v>
      </c>
      <c r="BN4" s="64" t="s">
        <v>1</v>
      </c>
    </row>
    <row r="5" spans="1:66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AH5" s="40" t="str">
        <f>$B$2</f>
        <v>Wakefield</v>
      </c>
      <c r="AI5" s="40" t="s">
        <v>54</v>
      </c>
      <c r="AJ5" s="41">
        <f>VLOOKUP($AH5,'CT Annual LA Forecasts'!$A$1:$AD$40,AJ$1,FALSE)</f>
        <v>2376</v>
      </c>
      <c r="AK5" s="41">
        <f>VLOOKUP($AH5,'CT Annual LA Forecasts'!$A$1:$AD$40,AK$1,FALSE)</f>
        <v>3126</v>
      </c>
      <c r="AL5" s="41">
        <f>VLOOKUP($AH5,'CT Annual LA Forecasts'!$A$1:$AD$40,AL$1,FALSE)</f>
        <v>4249</v>
      </c>
      <c r="AM5" s="41">
        <f>VLOOKUP($AH5,'CT Annual LA Forecasts'!$A$1:$AD$40,AM$1,FALSE)</f>
        <v>6559</v>
      </c>
      <c r="AN5" s="41">
        <f>VLOOKUP($AH5,'CT Annual LA Forecasts'!$A$1:$AD$40,AN$1,FALSE)</f>
        <v>9652</v>
      </c>
      <c r="AO5" s="41">
        <f>VLOOKUP($AH5,'CT Annual LA Forecasts'!$A$1:$AD$40,AO$1,FALSE)</f>
        <v>13320</v>
      </c>
      <c r="AP5" s="41">
        <f>VLOOKUP($AH5,'CT Annual LA Forecasts'!$A$1:$AD$40,AP$1,FALSE)</f>
        <v>14574</v>
      </c>
      <c r="AQ5" s="41">
        <f>VLOOKUP($AH5,'CT Annual LA Forecasts'!$A$1:$AD$40,AQ$1,FALSE)</f>
        <v>15866</v>
      </c>
      <c r="AR5" s="41">
        <f>VLOOKUP($AH5,'CT Annual LA Forecasts'!$A$1:$AD$40,AR$1,FALSE)</f>
        <v>17185</v>
      </c>
      <c r="AS5" s="41">
        <f>VLOOKUP($AH5,'CT Annual LA Forecasts'!$A$1:$AD$40,AS$1,FALSE)</f>
        <v>18520</v>
      </c>
      <c r="AT5" s="41">
        <f>VLOOKUP($AH5,'CT Annual LA Forecasts'!$A$1:$AD$40,AT$1,FALSE)</f>
        <v>19865</v>
      </c>
      <c r="AU5" s="41">
        <f>VLOOKUP($AH5,'CT Annual LA Forecasts'!$A$1:$AD$40,AU$1,FALSE)</f>
        <v>21199</v>
      </c>
      <c r="AV5" s="41">
        <f>VLOOKUP($AH5,'CT Annual LA Forecasts'!$A$1:$AD$40,AV$1,FALSE)</f>
        <v>22590</v>
      </c>
      <c r="AW5" s="41">
        <f>VLOOKUP($AH5,'CT Annual LA Forecasts'!$A$1:$AD$40,AW$1,FALSE)</f>
        <v>25492</v>
      </c>
      <c r="AX5" s="41">
        <f>VLOOKUP($AH5,'CT Annual LA Forecasts'!$A$1:$AD$40,AX$1,FALSE)</f>
        <v>33822</v>
      </c>
      <c r="AY5" s="41">
        <f>VLOOKUP($AH5,'CT Annual LA Forecasts'!$A$1:$AD$40,AY$1,FALSE)</f>
        <v>42128</v>
      </c>
      <c r="AZ5" s="41">
        <f>VLOOKUP($AH5,'CT Annual LA Forecasts'!$A$1:$AD$40,AZ$1,FALSE)</f>
        <v>50180</v>
      </c>
      <c r="BA5" s="41">
        <f>VLOOKUP($AH5,'CT Annual LA Forecasts'!$A$1:$AD$40,BA$1,FALSE)</f>
        <v>57902</v>
      </c>
      <c r="BB5" s="41">
        <f>VLOOKUP($AH5,'CT Annual LA Forecasts'!$A$1:$AD$40,BB$1,FALSE)</f>
        <v>64610</v>
      </c>
      <c r="BC5" s="41">
        <f>VLOOKUP($AH5,'CT Annual LA Forecasts'!$A$1:$AD$40,BC$1,FALSE)</f>
        <v>70527</v>
      </c>
      <c r="BD5" s="41">
        <f>VLOOKUP($AH5,'CT Annual LA Forecasts'!$A$1:$AD$40,BD$1,FALSE)</f>
        <v>75766</v>
      </c>
      <c r="BE5" s="41">
        <f>VLOOKUP($AH5,'CT Annual LA Forecasts'!$A$1:$AD$40,BE$1,FALSE)</f>
        <v>83467</v>
      </c>
      <c r="BF5" s="41">
        <f>VLOOKUP($AH5,'CT Annual LA Forecasts'!$A$1:$AD$40,BF$1,FALSE)</f>
        <v>91167</v>
      </c>
      <c r="BG5" s="41">
        <f>VLOOKUP($AH5,'CT Annual LA Forecasts'!$A$1:$AD$40,BG$1,FALSE)</f>
        <v>98861</v>
      </c>
      <c r="BH5" s="41">
        <f>VLOOKUP($AH5,'CT Annual LA Forecasts'!$A$1:$AD$40,BH$1,FALSE)</f>
        <v>106470</v>
      </c>
      <c r="BI5" s="41">
        <f>VLOOKUP($AH5,'CT Annual LA Forecasts'!$A$1:$AD$40,BI$1,FALSE)</f>
        <v>114059</v>
      </c>
      <c r="BJ5" s="41">
        <f>VLOOKUP($AH5,'CT Annual LA Forecasts'!$A$1:$AD$40,BJ$1,FALSE)</f>
        <v>121645</v>
      </c>
      <c r="BK5" s="41">
        <f>VLOOKUP($AH5,'CT Annual LA Forecasts'!$A$1:$AD$40,BK$1,FALSE)</f>
        <v>129238</v>
      </c>
      <c r="BL5" s="41">
        <f>VLOOKUP($AH5,'CT Annual LA Forecasts'!$A$1:$AD$40,BL$1,FALSE)</f>
        <v>135190</v>
      </c>
      <c r="BN5" s="64" t="s">
        <v>2</v>
      </c>
    </row>
    <row r="6" spans="1:66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AH6" s="40" t="str">
        <f>$B$2</f>
        <v>Wakefield</v>
      </c>
      <c r="AI6" s="40" t="s">
        <v>56</v>
      </c>
      <c r="AJ6" s="41">
        <f>VLOOKUP($AH6,'ST Annual LA Forecasts'!$A$1:$AD$40,AJ$1,FALSE)</f>
        <v>2376</v>
      </c>
      <c r="AK6" s="41">
        <f>VLOOKUP($AH6,'ST Annual LA Forecasts'!$A$1:$AD$40,AK$1,FALSE)</f>
        <v>2918</v>
      </c>
      <c r="AL6" s="41">
        <f>VLOOKUP($AH6,'ST Annual LA Forecasts'!$A$1:$AD$40,AL$1,FALSE)</f>
        <v>3722</v>
      </c>
      <c r="AM6" s="41">
        <f>VLOOKUP($AH6,'ST Annual LA Forecasts'!$A$1:$AD$40,AM$1,FALSE)</f>
        <v>4578</v>
      </c>
      <c r="AN6" s="41">
        <f>VLOOKUP($AH6,'ST Annual LA Forecasts'!$A$1:$AD$40,AN$1,FALSE)</f>
        <v>5464</v>
      </c>
      <c r="AO6" s="41">
        <f>VLOOKUP($AH6,'ST Annual LA Forecasts'!$A$1:$AD$40,AO$1,FALSE)</f>
        <v>6423</v>
      </c>
      <c r="AP6" s="41">
        <f>VLOOKUP($AH6,'ST Annual LA Forecasts'!$A$1:$AD$40,AP$1,FALSE)</f>
        <v>7505</v>
      </c>
      <c r="AQ6" s="41">
        <f>VLOOKUP($AH6,'ST Annual LA Forecasts'!$A$1:$AD$40,AQ$1,FALSE)</f>
        <v>8670</v>
      </c>
      <c r="AR6" s="41">
        <f>VLOOKUP($AH6,'ST Annual LA Forecasts'!$A$1:$AD$40,AR$1,FALSE)</f>
        <v>9989</v>
      </c>
      <c r="AS6" s="41">
        <f>VLOOKUP($AH6,'ST Annual LA Forecasts'!$A$1:$AD$40,AS$1,FALSE)</f>
        <v>11323</v>
      </c>
      <c r="AT6" s="41">
        <f>VLOOKUP($AH6,'ST Annual LA Forecasts'!$A$1:$AD$40,AT$1,FALSE)</f>
        <v>12672</v>
      </c>
      <c r="AU6" s="41">
        <f>VLOOKUP($AH6,'ST Annual LA Forecasts'!$A$1:$AD$40,AU$1,FALSE)</f>
        <v>14005</v>
      </c>
      <c r="AV6" s="41">
        <f>VLOOKUP($AH6,'ST Annual LA Forecasts'!$A$1:$AD$40,AV$1,FALSE)</f>
        <v>15407</v>
      </c>
      <c r="AW6" s="41">
        <f>VLOOKUP($AH6,'ST Annual LA Forecasts'!$A$1:$AD$40,AW$1,FALSE)</f>
        <v>18606</v>
      </c>
      <c r="AX6" s="41">
        <f>VLOOKUP($AH6,'ST Annual LA Forecasts'!$A$1:$AD$40,AX$1,FALSE)</f>
        <v>18724</v>
      </c>
      <c r="AY6" s="41">
        <f>VLOOKUP($AH6,'ST Annual LA Forecasts'!$A$1:$AD$40,AY$1,FALSE)</f>
        <v>20250</v>
      </c>
      <c r="AZ6" s="41">
        <f>VLOOKUP($AH6,'ST Annual LA Forecasts'!$A$1:$AD$40,AZ$1,FALSE)</f>
        <v>22557</v>
      </c>
      <c r="BA6" s="41">
        <f>VLOOKUP($AH6,'ST Annual LA Forecasts'!$A$1:$AD$40,BA$1,FALSE)</f>
        <v>25398</v>
      </c>
      <c r="BB6" s="41">
        <f>VLOOKUP($AH6,'ST Annual LA Forecasts'!$A$1:$AD$40,BB$1,FALSE)</f>
        <v>28606</v>
      </c>
      <c r="BC6" s="41">
        <f>VLOOKUP($AH6,'ST Annual LA Forecasts'!$A$1:$AD$40,BC$1,FALSE)</f>
        <v>32038</v>
      </c>
      <c r="BD6" s="41">
        <f>VLOOKUP($AH6,'ST Annual LA Forecasts'!$A$1:$AD$40,BD$1,FALSE)</f>
        <v>35879</v>
      </c>
      <c r="BE6" s="41">
        <f>VLOOKUP($AH6,'ST Annual LA Forecasts'!$A$1:$AD$40,BE$1,FALSE)</f>
        <v>40416</v>
      </c>
      <c r="BF6" s="41">
        <f>VLOOKUP($AH6,'ST Annual LA Forecasts'!$A$1:$AD$40,BF$1,FALSE)</f>
        <v>45682</v>
      </c>
      <c r="BG6" s="41">
        <f>VLOOKUP($AH6,'ST Annual LA Forecasts'!$A$1:$AD$40,BG$1,FALSE)</f>
        <v>51738</v>
      </c>
      <c r="BH6" s="41">
        <f>VLOOKUP($AH6,'ST Annual LA Forecasts'!$A$1:$AD$40,BH$1,FALSE)</f>
        <v>58559</v>
      </c>
      <c r="BI6" s="41">
        <f>VLOOKUP($AH6,'ST Annual LA Forecasts'!$A$1:$AD$40,BI$1,FALSE)</f>
        <v>65845</v>
      </c>
      <c r="BJ6" s="41">
        <f>VLOOKUP($AH6,'ST Annual LA Forecasts'!$A$1:$AD$40,BJ$1,FALSE)</f>
        <v>73614</v>
      </c>
      <c r="BK6" s="41">
        <f>VLOOKUP($AH6,'ST Annual LA Forecasts'!$A$1:$AD$40,BK$1,FALSE)</f>
        <v>81913</v>
      </c>
      <c r="BL6" s="41">
        <f>VLOOKUP($AH6,'ST Annual LA Forecasts'!$A$1:$AD$40,BL$1,FALSE)</f>
        <v>90208</v>
      </c>
      <c r="BN6" s="64" t="s">
        <v>3</v>
      </c>
    </row>
    <row r="7" spans="1:66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AH7" s="40" t="str">
        <f>$B$2</f>
        <v>Wakefield</v>
      </c>
      <c r="AI7" s="42" t="s">
        <v>62</v>
      </c>
      <c r="AJ7" s="41">
        <f>VLOOKUP($AH7,'FS Annual LA Forecasts'!$A$1:$AD$40,AJ$1,FALSE)</f>
        <v>2376</v>
      </c>
      <c r="AK7" s="41">
        <f>VLOOKUP($AH7,'FS Annual LA Forecasts'!$A$1:$AD$40,AK$1,FALSE)</f>
        <v>2853</v>
      </c>
      <c r="AL7" s="41">
        <f>VLOOKUP($AH7,'FS Annual LA Forecasts'!$A$1:$AD$40,AL$1,FALSE)</f>
        <v>3088</v>
      </c>
      <c r="AM7" s="41">
        <f>VLOOKUP($AH7,'FS Annual LA Forecasts'!$A$1:$AD$40,AM$1,FALSE)</f>
        <v>3922</v>
      </c>
      <c r="AN7" s="41">
        <f>VLOOKUP($AH7,'FS Annual LA Forecasts'!$A$1:$AD$40,AN$1,FALSE)</f>
        <v>4828</v>
      </c>
      <c r="AO7" s="41">
        <f>VLOOKUP($AH7,'FS Annual LA Forecasts'!$A$1:$AD$40,AO$1,FALSE)</f>
        <v>5799</v>
      </c>
      <c r="AP7" s="41">
        <f>VLOOKUP($AH7,'FS Annual LA Forecasts'!$A$1:$AD$40,AP$1,FALSE)</f>
        <v>6813</v>
      </c>
      <c r="AQ7" s="41">
        <f>VLOOKUP($AH7,'FS Annual LA Forecasts'!$A$1:$AD$40,AQ$1,FALSE)</f>
        <v>7867</v>
      </c>
      <c r="AR7" s="41">
        <f>VLOOKUP($AH7,'FS Annual LA Forecasts'!$A$1:$AD$40,AR$1,FALSE)</f>
        <v>8949</v>
      </c>
      <c r="AS7" s="41">
        <f>VLOOKUP($AH7,'FS Annual LA Forecasts'!$A$1:$AD$40,AS$1,FALSE)</f>
        <v>10041</v>
      </c>
      <c r="AT7" s="41">
        <f>VLOOKUP($AH7,'FS Annual LA Forecasts'!$A$1:$AD$40,AT$1,FALSE)</f>
        <v>11139</v>
      </c>
      <c r="AU7" s="41">
        <f>VLOOKUP($AH7,'FS Annual LA Forecasts'!$A$1:$AD$40,AU$1,FALSE)</f>
        <v>12222</v>
      </c>
      <c r="AV7" s="41">
        <f>VLOOKUP($AH7,'FS Annual LA Forecasts'!$A$1:$AD$40,AV$1,FALSE)</f>
        <v>13406</v>
      </c>
      <c r="AW7" s="41">
        <f>VLOOKUP($AH7,'FS Annual LA Forecasts'!$A$1:$AD$40,AW$1,FALSE)</f>
        <v>14924</v>
      </c>
      <c r="AX7" s="41">
        <f>VLOOKUP($AH7,'FS Annual LA Forecasts'!$A$1:$AD$40,AX$1,FALSE)</f>
        <v>16553</v>
      </c>
      <c r="AY7" s="41">
        <f>VLOOKUP($AH7,'FS Annual LA Forecasts'!$A$1:$AD$40,AY$1,FALSE)</f>
        <v>18021</v>
      </c>
      <c r="AZ7" s="41">
        <f>VLOOKUP($AH7,'FS Annual LA Forecasts'!$A$1:$AD$40,AZ$1,FALSE)</f>
        <v>18922</v>
      </c>
      <c r="BA7" s="41">
        <f>VLOOKUP($AH7,'FS Annual LA Forecasts'!$A$1:$AD$40,BA$1,FALSE)</f>
        <v>19754</v>
      </c>
      <c r="BB7" s="41">
        <f>VLOOKUP($AH7,'FS Annual LA Forecasts'!$A$1:$AD$40,BB$1,FALSE)</f>
        <v>20588</v>
      </c>
      <c r="BC7" s="41">
        <f>VLOOKUP($AH7,'FS Annual LA Forecasts'!$A$1:$AD$40,BC$1,FALSE)</f>
        <v>21416</v>
      </c>
      <c r="BD7" s="41">
        <f>VLOOKUP($AH7,'FS Annual LA Forecasts'!$A$1:$AD$40,BD$1,FALSE)</f>
        <v>22253</v>
      </c>
      <c r="BE7" s="41">
        <f>VLOOKUP($AH7,'FS Annual LA Forecasts'!$A$1:$AD$40,BE$1,FALSE)</f>
        <v>23084</v>
      </c>
      <c r="BF7" s="41">
        <f>VLOOKUP($AH7,'FS Annual LA Forecasts'!$A$1:$AD$40,BF$1,FALSE)</f>
        <v>23913</v>
      </c>
      <c r="BG7" s="41">
        <f>VLOOKUP($AH7,'FS Annual LA Forecasts'!$A$1:$AD$40,BG$1,FALSE)</f>
        <v>24744</v>
      </c>
      <c r="BH7" s="41">
        <f>VLOOKUP($AH7,'FS Annual LA Forecasts'!$A$1:$AD$40,BH$1,FALSE)</f>
        <v>25580</v>
      </c>
      <c r="BI7" s="41">
        <f>VLOOKUP($AH7,'FS Annual LA Forecasts'!$A$1:$AD$40,BI$1,FALSE)</f>
        <v>26419</v>
      </c>
      <c r="BJ7" s="41">
        <f>VLOOKUP($AH7,'FS Annual LA Forecasts'!$A$1:$AD$40,BJ$1,FALSE)</f>
        <v>27256</v>
      </c>
      <c r="BK7" s="41">
        <f>VLOOKUP($AH7,'FS Annual LA Forecasts'!$A$1:$AD$40,BK$1,FALSE)</f>
        <v>28039</v>
      </c>
      <c r="BL7" s="41">
        <f>VLOOKUP($AH7,'FS Annual LA Forecasts'!$A$1:$AD$40,BL$1,FALSE)</f>
        <v>28637</v>
      </c>
      <c r="BN7" s="64" t="s">
        <v>4</v>
      </c>
    </row>
    <row r="8" spans="1:66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BN8" s="64" t="s">
        <v>5</v>
      </c>
    </row>
    <row r="9" spans="1:66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N9" s="64" t="s">
        <v>63</v>
      </c>
    </row>
    <row r="10" spans="1:66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BN10" s="64" t="s">
        <v>6</v>
      </c>
    </row>
    <row r="11" spans="1:66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BN11" s="64" t="s">
        <v>7</v>
      </c>
    </row>
    <row r="12" spans="1:66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BN12" s="64" t="s">
        <v>8</v>
      </c>
    </row>
    <row r="13" spans="1:66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BN13" s="64" t="s">
        <v>9</v>
      </c>
    </row>
    <row r="14" spans="1:66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BN14" s="64" t="s">
        <v>10</v>
      </c>
    </row>
    <row r="15" spans="1:66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BN15" s="64" t="s">
        <v>11</v>
      </c>
    </row>
    <row r="16" spans="1:66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BN16" s="64" t="s">
        <v>12</v>
      </c>
    </row>
    <row r="17" spans="1:66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BN17" s="64" t="s">
        <v>13</v>
      </c>
    </row>
    <row r="18" spans="1:66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BN18" s="64" t="s">
        <v>14</v>
      </c>
    </row>
    <row r="19" spans="1:66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BN19" s="64" t="s">
        <v>15</v>
      </c>
    </row>
    <row r="20" spans="1:66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BN20" s="64" t="s">
        <v>16</v>
      </c>
    </row>
    <row r="21" spans="1:66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BN21" s="64" t="s">
        <v>17</v>
      </c>
    </row>
    <row r="22" spans="1:66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BN22" s="64" t="s">
        <v>18</v>
      </c>
    </row>
    <row r="23" spans="1:66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BN23" s="64" t="s">
        <v>19</v>
      </c>
    </row>
    <row r="24" spans="1:66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BN24" s="64" t="s">
        <v>20</v>
      </c>
    </row>
    <row r="25" spans="1:66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BN25" s="64" t="s">
        <v>64</v>
      </c>
    </row>
    <row r="26" spans="1:66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BN26" s="64" t="s">
        <v>21</v>
      </c>
    </row>
    <row r="27" spans="1:66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BN27" s="64" t="s">
        <v>22</v>
      </c>
    </row>
    <row r="28" spans="1:66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BN28" s="64" t="s">
        <v>23</v>
      </c>
    </row>
    <row r="29" spans="1:66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BN29" s="64" t="s">
        <v>65</v>
      </c>
    </row>
    <row r="30" spans="1:66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BN30" s="64" t="s">
        <v>66</v>
      </c>
    </row>
    <row r="31" spans="1:66" x14ac:dyDescent="0.25">
      <c r="BN31" s="64" t="s">
        <v>24</v>
      </c>
    </row>
    <row r="32" spans="1:66" x14ac:dyDescent="0.25">
      <c r="B32" s="12" t="str">
        <f>AI2</f>
        <v>NPg DFES 2023: Heat Pump projections for Wakefield</v>
      </c>
      <c r="C32" s="12">
        <v>2022</v>
      </c>
      <c r="D32" s="12">
        <v>2023</v>
      </c>
      <c r="E32" s="12">
        <v>2024</v>
      </c>
      <c r="F32" s="12">
        <v>2025</v>
      </c>
      <c r="G32" s="12">
        <v>2026</v>
      </c>
      <c r="H32" s="12">
        <v>2027</v>
      </c>
      <c r="I32" s="12">
        <v>2028</v>
      </c>
      <c r="J32" s="12">
        <v>2029</v>
      </c>
      <c r="K32" s="12">
        <v>2030</v>
      </c>
      <c r="L32" s="12">
        <v>2031</v>
      </c>
      <c r="M32" s="12">
        <v>2032</v>
      </c>
      <c r="N32" s="12">
        <v>2033</v>
      </c>
      <c r="O32" s="12">
        <v>2034</v>
      </c>
      <c r="P32" s="12">
        <v>2035</v>
      </c>
      <c r="Q32" s="12">
        <v>2036</v>
      </c>
      <c r="R32" s="12">
        <v>2037</v>
      </c>
      <c r="S32" s="12">
        <v>2038</v>
      </c>
      <c r="T32" s="12">
        <v>2039</v>
      </c>
      <c r="U32" s="12">
        <v>2040</v>
      </c>
      <c r="V32" s="12">
        <v>2041</v>
      </c>
      <c r="W32" s="12">
        <v>2042</v>
      </c>
      <c r="X32" s="12">
        <v>2043</v>
      </c>
      <c r="Y32" s="12">
        <v>2044</v>
      </c>
      <c r="Z32" s="12">
        <v>2045</v>
      </c>
      <c r="AA32" s="12">
        <v>2046</v>
      </c>
      <c r="AB32" s="12">
        <v>2047</v>
      </c>
      <c r="AC32" s="12">
        <v>2048</v>
      </c>
      <c r="AD32" s="12">
        <v>2049</v>
      </c>
      <c r="AE32" s="12">
        <v>2050</v>
      </c>
      <c r="AH32" s="13"/>
      <c r="AI32" s="13"/>
      <c r="AJ32" s="13"/>
      <c r="AK32" s="13"/>
      <c r="AL32" s="13"/>
      <c r="AM32" s="13"/>
      <c r="AN32" s="13"/>
      <c r="AO32" s="13"/>
      <c r="AP32" s="13"/>
      <c r="BN32" s="64" t="s">
        <v>25</v>
      </c>
    </row>
    <row r="33" spans="2:66" x14ac:dyDescent="0.25">
      <c r="B33" s="14" t="s">
        <v>112</v>
      </c>
      <c r="C33" s="15">
        <f>AJ3</f>
        <v>2376</v>
      </c>
      <c r="D33" s="15">
        <f t="shared" ref="D33:AE33" si="0">AK3</f>
        <v>3126</v>
      </c>
      <c r="E33" s="15">
        <f t="shared" si="0"/>
        <v>4249</v>
      </c>
      <c r="F33" s="15">
        <f t="shared" si="0"/>
        <v>6559</v>
      </c>
      <c r="G33" s="15">
        <f t="shared" si="0"/>
        <v>9652</v>
      </c>
      <c r="H33" s="15">
        <f t="shared" si="0"/>
        <v>13320</v>
      </c>
      <c r="I33" s="15">
        <f t="shared" si="0"/>
        <v>14574</v>
      </c>
      <c r="J33" s="15">
        <f t="shared" si="0"/>
        <v>15866</v>
      </c>
      <c r="K33" s="15">
        <f t="shared" si="0"/>
        <v>17185</v>
      </c>
      <c r="L33" s="15">
        <f t="shared" si="0"/>
        <v>18520</v>
      </c>
      <c r="M33" s="15">
        <f t="shared" si="0"/>
        <v>19865</v>
      </c>
      <c r="N33" s="15">
        <f t="shared" si="0"/>
        <v>21199</v>
      </c>
      <c r="O33" s="15">
        <f t="shared" si="0"/>
        <v>22590</v>
      </c>
      <c r="P33" s="15">
        <f t="shared" si="0"/>
        <v>25492</v>
      </c>
      <c r="Q33" s="15">
        <f t="shared" si="0"/>
        <v>33822</v>
      </c>
      <c r="R33" s="15">
        <f t="shared" si="0"/>
        <v>42128</v>
      </c>
      <c r="S33" s="15">
        <f t="shared" si="0"/>
        <v>50180</v>
      </c>
      <c r="T33" s="15">
        <f t="shared" si="0"/>
        <v>57902</v>
      </c>
      <c r="U33" s="15">
        <f t="shared" si="0"/>
        <v>64610</v>
      </c>
      <c r="V33" s="15">
        <f t="shared" si="0"/>
        <v>70527</v>
      </c>
      <c r="W33" s="15">
        <f t="shared" si="0"/>
        <v>75766</v>
      </c>
      <c r="X33" s="15">
        <f t="shared" si="0"/>
        <v>83467</v>
      </c>
      <c r="Y33" s="15">
        <f t="shared" si="0"/>
        <v>91167</v>
      </c>
      <c r="Z33" s="15">
        <f t="shared" si="0"/>
        <v>98861</v>
      </c>
      <c r="AA33" s="15">
        <f t="shared" si="0"/>
        <v>106470</v>
      </c>
      <c r="AB33" s="15">
        <f t="shared" si="0"/>
        <v>114059</v>
      </c>
      <c r="AC33" s="15">
        <f t="shared" si="0"/>
        <v>121645</v>
      </c>
      <c r="AD33" s="15">
        <f t="shared" si="0"/>
        <v>129238</v>
      </c>
      <c r="AE33" s="15">
        <f t="shared" si="0"/>
        <v>135190</v>
      </c>
      <c r="AH33" s="13"/>
      <c r="AI33" s="13"/>
      <c r="AJ33" s="13"/>
      <c r="AK33" s="13"/>
      <c r="AL33" s="13"/>
      <c r="AM33" s="13"/>
      <c r="AN33" s="13"/>
      <c r="AO33" s="13"/>
      <c r="AP33" s="13"/>
      <c r="BN33" s="64" t="s">
        <v>26</v>
      </c>
    </row>
    <row r="34" spans="2:66" x14ac:dyDescent="0.25">
      <c r="B34" s="14" t="s">
        <v>55</v>
      </c>
      <c r="C34" s="15">
        <f>AJ4</f>
        <v>2376</v>
      </c>
      <c r="D34" s="15">
        <f t="shared" ref="D34:AE34" si="1">AK4</f>
        <v>3114</v>
      </c>
      <c r="E34" s="15">
        <f t="shared" si="1"/>
        <v>4281</v>
      </c>
      <c r="F34" s="15">
        <f t="shared" si="1"/>
        <v>6861</v>
      </c>
      <c r="G34" s="15">
        <f t="shared" si="1"/>
        <v>10236</v>
      </c>
      <c r="H34" s="15">
        <f t="shared" si="1"/>
        <v>14086</v>
      </c>
      <c r="I34" s="15">
        <f t="shared" si="1"/>
        <v>15385</v>
      </c>
      <c r="J34" s="15">
        <f t="shared" si="1"/>
        <v>16731</v>
      </c>
      <c r="K34" s="15">
        <f t="shared" si="1"/>
        <v>19776</v>
      </c>
      <c r="L34" s="15">
        <f t="shared" si="1"/>
        <v>28440</v>
      </c>
      <c r="M34" s="15">
        <f t="shared" si="1"/>
        <v>37133</v>
      </c>
      <c r="N34" s="15">
        <f t="shared" si="1"/>
        <v>45794</v>
      </c>
      <c r="O34" s="15">
        <f t="shared" si="1"/>
        <v>54445</v>
      </c>
      <c r="P34" s="15">
        <f t="shared" si="1"/>
        <v>63107</v>
      </c>
      <c r="Q34" s="15">
        <f t="shared" si="1"/>
        <v>71932</v>
      </c>
      <c r="R34" s="15">
        <f t="shared" si="1"/>
        <v>80622</v>
      </c>
      <c r="S34" s="15">
        <f t="shared" si="1"/>
        <v>89032</v>
      </c>
      <c r="T34" s="15">
        <f t="shared" si="1"/>
        <v>96926</v>
      </c>
      <c r="U34" s="15">
        <f t="shared" si="1"/>
        <v>103456</v>
      </c>
      <c r="V34" s="15">
        <f t="shared" si="1"/>
        <v>109258</v>
      </c>
      <c r="W34" s="15">
        <f t="shared" si="1"/>
        <v>114649</v>
      </c>
      <c r="X34" s="15">
        <f t="shared" si="1"/>
        <v>122640</v>
      </c>
      <c r="Y34" s="15">
        <f t="shared" si="1"/>
        <v>130627</v>
      </c>
      <c r="Z34" s="15">
        <f t="shared" si="1"/>
        <v>136924</v>
      </c>
      <c r="AA34" s="15">
        <f t="shared" si="1"/>
        <v>137595</v>
      </c>
      <c r="AB34" s="15">
        <f t="shared" si="1"/>
        <v>138263</v>
      </c>
      <c r="AC34" s="15">
        <f t="shared" si="1"/>
        <v>138928</v>
      </c>
      <c r="AD34" s="15">
        <f t="shared" si="1"/>
        <v>139591</v>
      </c>
      <c r="AE34" s="15">
        <f t="shared" si="1"/>
        <v>140195</v>
      </c>
      <c r="AH34" s="13"/>
      <c r="AI34" s="13"/>
      <c r="AJ34" s="13"/>
      <c r="AK34" s="13"/>
      <c r="AL34" s="13"/>
      <c r="AM34" s="13"/>
      <c r="AN34" s="13"/>
      <c r="AO34" s="13"/>
      <c r="AP34" s="13"/>
      <c r="BN34" s="64" t="s">
        <v>27</v>
      </c>
    </row>
    <row r="35" spans="2:66" x14ac:dyDescent="0.25">
      <c r="B35" s="14" t="s">
        <v>54</v>
      </c>
      <c r="C35" s="15">
        <f>AJ5</f>
        <v>2376</v>
      </c>
      <c r="D35" s="15">
        <f t="shared" ref="D35:AE35" si="2">AK5</f>
        <v>3126</v>
      </c>
      <c r="E35" s="15">
        <f t="shared" si="2"/>
        <v>4249</v>
      </c>
      <c r="F35" s="15">
        <f t="shared" si="2"/>
        <v>6559</v>
      </c>
      <c r="G35" s="15">
        <f t="shared" si="2"/>
        <v>9652</v>
      </c>
      <c r="H35" s="15">
        <f t="shared" si="2"/>
        <v>13320</v>
      </c>
      <c r="I35" s="15">
        <f t="shared" si="2"/>
        <v>14574</v>
      </c>
      <c r="J35" s="15">
        <f t="shared" si="2"/>
        <v>15866</v>
      </c>
      <c r="K35" s="15">
        <f t="shared" si="2"/>
        <v>17185</v>
      </c>
      <c r="L35" s="15">
        <f t="shared" si="2"/>
        <v>18520</v>
      </c>
      <c r="M35" s="15">
        <f t="shared" si="2"/>
        <v>19865</v>
      </c>
      <c r="N35" s="15">
        <f t="shared" si="2"/>
        <v>21199</v>
      </c>
      <c r="O35" s="15">
        <f t="shared" si="2"/>
        <v>22590</v>
      </c>
      <c r="P35" s="15">
        <f t="shared" si="2"/>
        <v>25492</v>
      </c>
      <c r="Q35" s="15">
        <f t="shared" si="2"/>
        <v>33822</v>
      </c>
      <c r="R35" s="15">
        <f t="shared" si="2"/>
        <v>42128</v>
      </c>
      <c r="S35" s="15">
        <f t="shared" si="2"/>
        <v>50180</v>
      </c>
      <c r="T35" s="15">
        <f t="shared" si="2"/>
        <v>57902</v>
      </c>
      <c r="U35" s="15">
        <f t="shared" si="2"/>
        <v>64610</v>
      </c>
      <c r="V35" s="15">
        <f t="shared" si="2"/>
        <v>70527</v>
      </c>
      <c r="W35" s="15">
        <f t="shared" si="2"/>
        <v>75766</v>
      </c>
      <c r="X35" s="15">
        <f t="shared" si="2"/>
        <v>83467</v>
      </c>
      <c r="Y35" s="15">
        <f t="shared" si="2"/>
        <v>91167</v>
      </c>
      <c r="Z35" s="15">
        <f t="shared" si="2"/>
        <v>98861</v>
      </c>
      <c r="AA35" s="15">
        <f t="shared" si="2"/>
        <v>106470</v>
      </c>
      <c r="AB35" s="15">
        <f t="shared" si="2"/>
        <v>114059</v>
      </c>
      <c r="AC35" s="15">
        <f t="shared" si="2"/>
        <v>121645</v>
      </c>
      <c r="AD35" s="15">
        <f t="shared" si="2"/>
        <v>129238</v>
      </c>
      <c r="AE35" s="15">
        <f t="shared" si="2"/>
        <v>135190</v>
      </c>
      <c r="AH35" s="13"/>
      <c r="AI35" s="13"/>
      <c r="AJ35" s="13"/>
      <c r="AK35" s="13"/>
      <c r="AL35" s="13"/>
      <c r="AM35" s="13"/>
      <c r="AN35" s="13"/>
      <c r="AO35" s="13"/>
      <c r="AP35" s="13"/>
      <c r="BN35" s="64" t="s">
        <v>28</v>
      </c>
    </row>
    <row r="36" spans="2:66" x14ac:dyDescent="0.25">
      <c r="B36" s="14" t="s">
        <v>56</v>
      </c>
      <c r="C36" s="15">
        <f>AJ6</f>
        <v>2376</v>
      </c>
      <c r="D36" s="15">
        <f t="shared" ref="D36:AE36" si="3">AK6</f>
        <v>2918</v>
      </c>
      <c r="E36" s="15">
        <f t="shared" si="3"/>
        <v>3722</v>
      </c>
      <c r="F36" s="15">
        <f t="shared" si="3"/>
        <v>4578</v>
      </c>
      <c r="G36" s="15">
        <f t="shared" si="3"/>
        <v>5464</v>
      </c>
      <c r="H36" s="15">
        <f t="shared" si="3"/>
        <v>6423</v>
      </c>
      <c r="I36" s="15">
        <f t="shared" si="3"/>
        <v>7505</v>
      </c>
      <c r="J36" s="15">
        <f t="shared" si="3"/>
        <v>8670</v>
      </c>
      <c r="K36" s="15">
        <f t="shared" si="3"/>
        <v>9989</v>
      </c>
      <c r="L36" s="15">
        <f t="shared" si="3"/>
        <v>11323</v>
      </c>
      <c r="M36" s="15">
        <f t="shared" si="3"/>
        <v>12672</v>
      </c>
      <c r="N36" s="15">
        <f t="shared" si="3"/>
        <v>14005</v>
      </c>
      <c r="O36" s="15">
        <f t="shared" si="3"/>
        <v>15407</v>
      </c>
      <c r="P36" s="15">
        <f t="shared" si="3"/>
        <v>18606</v>
      </c>
      <c r="Q36" s="15">
        <f t="shared" si="3"/>
        <v>18724</v>
      </c>
      <c r="R36" s="15">
        <f t="shared" si="3"/>
        <v>20250</v>
      </c>
      <c r="S36" s="15">
        <f t="shared" si="3"/>
        <v>22557</v>
      </c>
      <c r="T36" s="15">
        <f t="shared" si="3"/>
        <v>25398</v>
      </c>
      <c r="U36" s="15">
        <f t="shared" si="3"/>
        <v>28606</v>
      </c>
      <c r="V36" s="15">
        <f t="shared" si="3"/>
        <v>32038</v>
      </c>
      <c r="W36" s="15">
        <f t="shared" si="3"/>
        <v>35879</v>
      </c>
      <c r="X36" s="15">
        <f t="shared" si="3"/>
        <v>40416</v>
      </c>
      <c r="Y36" s="15">
        <f t="shared" si="3"/>
        <v>45682</v>
      </c>
      <c r="Z36" s="15">
        <f t="shared" si="3"/>
        <v>51738</v>
      </c>
      <c r="AA36" s="15">
        <f t="shared" si="3"/>
        <v>58559</v>
      </c>
      <c r="AB36" s="15">
        <f t="shared" si="3"/>
        <v>65845</v>
      </c>
      <c r="AC36" s="15">
        <f t="shared" si="3"/>
        <v>73614</v>
      </c>
      <c r="AD36" s="15">
        <f t="shared" si="3"/>
        <v>81913</v>
      </c>
      <c r="AE36" s="15">
        <f t="shared" si="3"/>
        <v>90208</v>
      </c>
      <c r="AH36" s="13"/>
      <c r="AI36" s="13"/>
      <c r="AJ36" s="13"/>
      <c r="AK36" s="13"/>
      <c r="AL36" s="13"/>
      <c r="AM36" s="13"/>
      <c r="AN36" s="13"/>
      <c r="AO36" s="13"/>
      <c r="AP36" s="13"/>
      <c r="BN36" s="64" t="s">
        <v>29</v>
      </c>
    </row>
    <row r="37" spans="2:66" x14ac:dyDescent="0.25">
      <c r="B37" s="13" t="s">
        <v>62</v>
      </c>
      <c r="C37" s="15">
        <f>AJ7</f>
        <v>2376</v>
      </c>
      <c r="D37" s="15">
        <f t="shared" ref="D37:AE37" si="4">AK7</f>
        <v>2853</v>
      </c>
      <c r="E37" s="15">
        <f t="shared" si="4"/>
        <v>3088</v>
      </c>
      <c r="F37" s="15">
        <f t="shared" si="4"/>
        <v>3922</v>
      </c>
      <c r="G37" s="15">
        <f t="shared" si="4"/>
        <v>4828</v>
      </c>
      <c r="H37" s="15">
        <f t="shared" si="4"/>
        <v>5799</v>
      </c>
      <c r="I37" s="15">
        <f t="shared" si="4"/>
        <v>6813</v>
      </c>
      <c r="J37" s="15">
        <f t="shared" si="4"/>
        <v>7867</v>
      </c>
      <c r="K37" s="15">
        <f t="shared" si="4"/>
        <v>8949</v>
      </c>
      <c r="L37" s="15">
        <f t="shared" si="4"/>
        <v>10041</v>
      </c>
      <c r="M37" s="15">
        <f t="shared" si="4"/>
        <v>11139</v>
      </c>
      <c r="N37" s="15">
        <f t="shared" si="4"/>
        <v>12222</v>
      </c>
      <c r="O37" s="15">
        <f t="shared" si="4"/>
        <v>13406</v>
      </c>
      <c r="P37" s="15">
        <f t="shared" si="4"/>
        <v>14924</v>
      </c>
      <c r="Q37" s="15">
        <f t="shared" si="4"/>
        <v>16553</v>
      </c>
      <c r="R37" s="15">
        <f t="shared" si="4"/>
        <v>18021</v>
      </c>
      <c r="S37" s="15">
        <f t="shared" si="4"/>
        <v>18922</v>
      </c>
      <c r="T37" s="15">
        <f t="shared" si="4"/>
        <v>19754</v>
      </c>
      <c r="U37" s="15">
        <f t="shared" si="4"/>
        <v>20588</v>
      </c>
      <c r="V37" s="15">
        <f t="shared" si="4"/>
        <v>21416</v>
      </c>
      <c r="W37" s="15">
        <f t="shared" si="4"/>
        <v>22253</v>
      </c>
      <c r="X37" s="15">
        <f t="shared" si="4"/>
        <v>23084</v>
      </c>
      <c r="Y37" s="15">
        <f t="shared" si="4"/>
        <v>23913</v>
      </c>
      <c r="Z37" s="15">
        <f t="shared" si="4"/>
        <v>24744</v>
      </c>
      <c r="AA37" s="15">
        <f t="shared" si="4"/>
        <v>25580</v>
      </c>
      <c r="AB37" s="15">
        <f t="shared" si="4"/>
        <v>26419</v>
      </c>
      <c r="AC37" s="15">
        <f t="shared" si="4"/>
        <v>27256</v>
      </c>
      <c r="AD37" s="15">
        <f t="shared" si="4"/>
        <v>28039</v>
      </c>
      <c r="AE37" s="15">
        <f t="shared" si="4"/>
        <v>28637</v>
      </c>
      <c r="AH37" s="13"/>
      <c r="AI37" s="13"/>
      <c r="AJ37" s="13"/>
      <c r="AK37" s="13"/>
      <c r="AL37" s="13"/>
      <c r="AM37" s="13"/>
      <c r="AN37" s="13"/>
      <c r="AO37" s="13"/>
      <c r="AP37" s="13"/>
      <c r="BN37" s="64" t="s">
        <v>30</v>
      </c>
    </row>
    <row r="38" spans="2:66" ht="26.25" x14ac:dyDescent="0.4">
      <c r="B38" s="27" t="s">
        <v>52</v>
      </c>
      <c r="C38" s="28"/>
      <c r="D38" s="28"/>
      <c r="E38" s="28"/>
      <c r="F38" s="28"/>
      <c r="G38" s="28"/>
      <c r="H38" s="28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H38" s="13"/>
      <c r="AI38" s="13"/>
      <c r="AJ38" s="13"/>
      <c r="AK38" s="13"/>
      <c r="AL38" s="13"/>
      <c r="AM38" s="13"/>
      <c r="AN38" s="13"/>
      <c r="AO38" s="13"/>
      <c r="AP38" s="13"/>
      <c r="BN38" s="64" t="s">
        <v>67</v>
      </c>
    </row>
    <row r="39" spans="2:66" x14ac:dyDescent="0.25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BN39" s="64" t="s">
        <v>31</v>
      </c>
    </row>
    <row r="40" spans="2:66" x14ac:dyDescent="0.25">
      <c r="B40" s="30" t="s">
        <v>121</v>
      </c>
      <c r="C40" s="30">
        <v>2022</v>
      </c>
      <c r="D40" s="30">
        <v>2023</v>
      </c>
      <c r="E40" s="30">
        <v>2024</v>
      </c>
      <c r="F40" s="30">
        <v>2025</v>
      </c>
      <c r="G40" s="30">
        <v>2026</v>
      </c>
      <c r="H40" s="30">
        <v>2027</v>
      </c>
      <c r="I40" s="30">
        <v>2028</v>
      </c>
      <c r="J40" s="30">
        <v>2029</v>
      </c>
      <c r="K40" s="30">
        <v>2030</v>
      </c>
      <c r="L40" s="30">
        <v>2031</v>
      </c>
      <c r="M40" s="30">
        <v>2032</v>
      </c>
      <c r="N40" s="30">
        <v>2033</v>
      </c>
      <c r="O40" s="30">
        <v>2034</v>
      </c>
      <c r="P40" s="30">
        <v>2035</v>
      </c>
      <c r="Q40" s="30">
        <v>2036</v>
      </c>
      <c r="R40" s="30">
        <v>2037</v>
      </c>
      <c r="S40" s="30">
        <v>2038</v>
      </c>
      <c r="T40" s="30">
        <v>2039</v>
      </c>
      <c r="U40" s="30">
        <v>2040</v>
      </c>
      <c r="V40" s="30">
        <v>2041</v>
      </c>
      <c r="W40" s="30">
        <v>2042</v>
      </c>
      <c r="X40" s="30">
        <v>2043</v>
      </c>
      <c r="Y40" s="30">
        <v>2044</v>
      </c>
      <c r="Z40" s="30">
        <v>2045</v>
      </c>
      <c r="AA40" s="30">
        <v>2046</v>
      </c>
      <c r="AB40" s="30">
        <v>2047</v>
      </c>
      <c r="AC40" s="30">
        <v>2048</v>
      </c>
      <c r="AD40" s="30">
        <v>2049</v>
      </c>
      <c r="AE40" s="30">
        <v>2050</v>
      </c>
      <c r="BN40" s="43"/>
    </row>
    <row r="41" spans="2:66" x14ac:dyDescent="0.25">
      <c r="B41" s="71" t="s">
        <v>112</v>
      </c>
      <c r="C41" s="31">
        <f>C33</f>
        <v>2376</v>
      </c>
      <c r="D41" s="31">
        <f t="shared" ref="D41:AE41" si="5">D33</f>
        <v>3126</v>
      </c>
      <c r="E41" s="31">
        <f t="shared" si="5"/>
        <v>4249</v>
      </c>
      <c r="F41" s="31">
        <f t="shared" si="5"/>
        <v>6559</v>
      </c>
      <c r="G41" s="31">
        <f t="shared" si="5"/>
        <v>9652</v>
      </c>
      <c r="H41" s="31">
        <f t="shared" si="5"/>
        <v>13320</v>
      </c>
      <c r="I41" s="31">
        <f t="shared" si="5"/>
        <v>14574</v>
      </c>
      <c r="J41" s="31">
        <f t="shared" si="5"/>
        <v>15866</v>
      </c>
      <c r="K41" s="31">
        <f t="shared" si="5"/>
        <v>17185</v>
      </c>
      <c r="L41" s="31">
        <f t="shared" si="5"/>
        <v>18520</v>
      </c>
      <c r="M41" s="31">
        <f t="shared" si="5"/>
        <v>19865</v>
      </c>
      <c r="N41" s="31">
        <f t="shared" si="5"/>
        <v>21199</v>
      </c>
      <c r="O41" s="31">
        <f t="shared" si="5"/>
        <v>22590</v>
      </c>
      <c r="P41" s="31">
        <f t="shared" si="5"/>
        <v>25492</v>
      </c>
      <c r="Q41" s="31">
        <f t="shared" si="5"/>
        <v>33822</v>
      </c>
      <c r="R41" s="31">
        <f t="shared" si="5"/>
        <v>42128</v>
      </c>
      <c r="S41" s="31">
        <f t="shared" si="5"/>
        <v>50180</v>
      </c>
      <c r="T41" s="31">
        <f t="shared" si="5"/>
        <v>57902</v>
      </c>
      <c r="U41" s="31">
        <f t="shared" si="5"/>
        <v>64610</v>
      </c>
      <c r="V41" s="31">
        <f t="shared" si="5"/>
        <v>70527</v>
      </c>
      <c r="W41" s="31">
        <f t="shared" si="5"/>
        <v>75766</v>
      </c>
      <c r="X41" s="31">
        <f t="shared" si="5"/>
        <v>83467</v>
      </c>
      <c r="Y41" s="31">
        <f t="shared" si="5"/>
        <v>91167</v>
      </c>
      <c r="Z41" s="31">
        <f t="shared" si="5"/>
        <v>98861</v>
      </c>
      <c r="AA41" s="31">
        <f t="shared" si="5"/>
        <v>106470</v>
      </c>
      <c r="AB41" s="31">
        <f t="shared" si="5"/>
        <v>114059</v>
      </c>
      <c r="AC41" s="31">
        <f t="shared" si="5"/>
        <v>121645</v>
      </c>
      <c r="AD41" s="31">
        <f t="shared" si="5"/>
        <v>129238</v>
      </c>
      <c r="AE41" s="31">
        <f t="shared" si="5"/>
        <v>135190</v>
      </c>
      <c r="BN41" s="43"/>
    </row>
    <row r="42" spans="2:66" x14ac:dyDescent="0.25">
      <c r="B42" s="71" t="s">
        <v>55</v>
      </c>
      <c r="C42" s="31">
        <f t="shared" ref="C42:AE42" si="6">C34</f>
        <v>2376</v>
      </c>
      <c r="D42" s="31">
        <f t="shared" si="6"/>
        <v>3114</v>
      </c>
      <c r="E42" s="31">
        <f t="shared" si="6"/>
        <v>4281</v>
      </c>
      <c r="F42" s="31">
        <f t="shared" si="6"/>
        <v>6861</v>
      </c>
      <c r="G42" s="31">
        <f t="shared" si="6"/>
        <v>10236</v>
      </c>
      <c r="H42" s="31">
        <f t="shared" si="6"/>
        <v>14086</v>
      </c>
      <c r="I42" s="31">
        <f t="shared" si="6"/>
        <v>15385</v>
      </c>
      <c r="J42" s="31">
        <f t="shared" si="6"/>
        <v>16731</v>
      </c>
      <c r="K42" s="31">
        <f t="shared" si="6"/>
        <v>19776</v>
      </c>
      <c r="L42" s="31">
        <f t="shared" si="6"/>
        <v>28440</v>
      </c>
      <c r="M42" s="31">
        <f t="shared" si="6"/>
        <v>37133</v>
      </c>
      <c r="N42" s="31">
        <f t="shared" si="6"/>
        <v>45794</v>
      </c>
      <c r="O42" s="31">
        <f t="shared" si="6"/>
        <v>54445</v>
      </c>
      <c r="P42" s="31">
        <f t="shared" si="6"/>
        <v>63107</v>
      </c>
      <c r="Q42" s="31">
        <f t="shared" si="6"/>
        <v>71932</v>
      </c>
      <c r="R42" s="31">
        <f t="shared" si="6"/>
        <v>80622</v>
      </c>
      <c r="S42" s="31">
        <f t="shared" si="6"/>
        <v>89032</v>
      </c>
      <c r="T42" s="31">
        <f t="shared" si="6"/>
        <v>96926</v>
      </c>
      <c r="U42" s="31">
        <f t="shared" si="6"/>
        <v>103456</v>
      </c>
      <c r="V42" s="31">
        <f t="shared" si="6"/>
        <v>109258</v>
      </c>
      <c r="W42" s="31">
        <f t="shared" si="6"/>
        <v>114649</v>
      </c>
      <c r="X42" s="31">
        <f t="shared" si="6"/>
        <v>122640</v>
      </c>
      <c r="Y42" s="31">
        <f t="shared" si="6"/>
        <v>130627</v>
      </c>
      <c r="Z42" s="31">
        <f t="shared" si="6"/>
        <v>136924</v>
      </c>
      <c r="AA42" s="31">
        <f t="shared" si="6"/>
        <v>137595</v>
      </c>
      <c r="AB42" s="31">
        <f t="shared" si="6"/>
        <v>138263</v>
      </c>
      <c r="AC42" s="31">
        <f t="shared" si="6"/>
        <v>138928</v>
      </c>
      <c r="AD42" s="31">
        <f t="shared" si="6"/>
        <v>139591</v>
      </c>
      <c r="AE42" s="31">
        <f t="shared" si="6"/>
        <v>140195</v>
      </c>
    </row>
    <row r="43" spans="2:66" x14ac:dyDescent="0.25">
      <c r="B43" s="71" t="s">
        <v>54</v>
      </c>
      <c r="C43" s="31">
        <f t="shared" ref="C43:AE43" si="7">C35</f>
        <v>2376</v>
      </c>
      <c r="D43" s="31">
        <f t="shared" si="7"/>
        <v>3126</v>
      </c>
      <c r="E43" s="31">
        <f t="shared" si="7"/>
        <v>4249</v>
      </c>
      <c r="F43" s="31">
        <f t="shared" si="7"/>
        <v>6559</v>
      </c>
      <c r="G43" s="31">
        <f t="shared" si="7"/>
        <v>9652</v>
      </c>
      <c r="H43" s="31">
        <f t="shared" si="7"/>
        <v>13320</v>
      </c>
      <c r="I43" s="31">
        <f t="shared" si="7"/>
        <v>14574</v>
      </c>
      <c r="J43" s="31">
        <f t="shared" si="7"/>
        <v>15866</v>
      </c>
      <c r="K43" s="31">
        <f t="shared" si="7"/>
        <v>17185</v>
      </c>
      <c r="L43" s="31">
        <f t="shared" si="7"/>
        <v>18520</v>
      </c>
      <c r="M43" s="31">
        <f t="shared" si="7"/>
        <v>19865</v>
      </c>
      <c r="N43" s="31">
        <f t="shared" si="7"/>
        <v>21199</v>
      </c>
      <c r="O43" s="31">
        <f t="shared" si="7"/>
        <v>22590</v>
      </c>
      <c r="P43" s="31">
        <f t="shared" si="7"/>
        <v>25492</v>
      </c>
      <c r="Q43" s="31">
        <f t="shared" si="7"/>
        <v>33822</v>
      </c>
      <c r="R43" s="31">
        <f t="shared" si="7"/>
        <v>42128</v>
      </c>
      <c r="S43" s="31">
        <f t="shared" si="7"/>
        <v>50180</v>
      </c>
      <c r="T43" s="31">
        <f t="shared" si="7"/>
        <v>57902</v>
      </c>
      <c r="U43" s="31">
        <f t="shared" si="7"/>
        <v>64610</v>
      </c>
      <c r="V43" s="31">
        <f t="shared" si="7"/>
        <v>70527</v>
      </c>
      <c r="W43" s="31">
        <f t="shared" si="7"/>
        <v>75766</v>
      </c>
      <c r="X43" s="31">
        <f t="shared" si="7"/>
        <v>83467</v>
      </c>
      <c r="Y43" s="31">
        <f t="shared" si="7"/>
        <v>91167</v>
      </c>
      <c r="Z43" s="31">
        <f t="shared" si="7"/>
        <v>98861</v>
      </c>
      <c r="AA43" s="31">
        <f t="shared" si="7"/>
        <v>106470</v>
      </c>
      <c r="AB43" s="31">
        <f t="shared" si="7"/>
        <v>114059</v>
      </c>
      <c r="AC43" s="31">
        <f t="shared" si="7"/>
        <v>121645</v>
      </c>
      <c r="AD43" s="31">
        <f t="shared" si="7"/>
        <v>129238</v>
      </c>
      <c r="AE43" s="31">
        <f t="shared" si="7"/>
        <v>135190</v>
      </c>
    </row>
    <row r="44" spans="2:66" x14ac:dyDescent="0.25">
      <c r="B44" s="71" t="s">
        <v>56</v>
      </c>
      <c r="C44" s="31">
        <f t="shared" ref="C44:AE44" si="8">C36</f>
        <v>2376</v>
      </c>
      <c r="D44" s="31">
        <f t="shared" si="8"/>
        <v>2918</v>
      </c>
      <c r="E44" s="31">
        <f t="shared" si="8"/>
        <v>3722</v>
      </c>
      <c r="F44" s="31">
        <f t="shared" si="8"/>
        <v>4578</v>
      </c>
      <c r="G44" s="31">
        <f t="shared" si="8"/>
        <v>5464</v>
      </c>
      <c r="H44" s="31">
        <f t="shared" si="8"/>
        <v>6423</v>
      </c>
      <c r="I44" s="31">
        <f t="shared" si="8"/>
        <v>7505</v>
      </c>
      <c r="J44" s="31">
        <f t="shared" si="8"/>
        <v>8670</v>
      </c>
      <c r="K44" s="31">
        <f t="shared" si="8"/>
        <v>9989</v>
      </c>
      <c r="L44" s="31">
        <f t="shared" si="8"/>
        <v>11323</v>
      </c>
      <c r="M44" s="31">
        <f t="shared" si="8"/>
        <v>12672</v>
      </c>
      <c r="N44" s="31">
        <f t="shared" si="8"/>
        <v>14005</v>
      </c>
      <c r="O44" s="31">
        <f t="shared" si="8"/>
        <v>15407</v>
      </c>
      <c r="P44" s="31">
        <f t="shared" si="8"/>
        <v>18606</v>
      </c>
      <c r="Q44" s="31">
        <f t="shared" si="8"/>
        <v>18724</v>
      </c>
      <c r="R44" s="31">
        <f t="shared" si="8"/>
        <v>20250</v>
      </c>
      <c r="S44" s="31">
        <f t="shared" si="8"/>
        <v>22557</v>
      </c>
      <c r="T44" s="31">
        <f t="shared" si="8"/>
        <v>25398</v>
      </c>
      <c r="U44" s="31">
        <f t="shared" si="8"/>
        <v>28606</v>
      </c>
      <c r="V44" s="31">
        <f t="shared" si="8"/>
        <v>32038</v>
      </c>
      <c r="W44" s="31">
        <f t="shared" si="8"/>
        <v>35879</v>
      </c>
      <c r="X44" s="31">
        <f t="shared" si="8"/>
        <v>40416</v>
      </c>
      <c r="Y44" s="31">
        <f t="shared" si="8"/>
        <v>45682</v>
      </c>
      <c r="Z44" s="31">
        <f t="shared" si="8"/>
        <v>51738</v>
      </c>
      <c r="AA44" s="31">
        <f t="shared" si="8"/>
        <v>58559</v>
      </c>
      <c r="AB44" s="31">
        <f t="shared" si="8"/>
        <v>65845</v>
      </c>
      <c r="AC44" s="31">
        <f t="shared" si="8"/>
        <v>73614</v>
      </c>
      <c r="AD44" s="31">
        <f t="shared" si="8"/>
        <v>81913</v>
      </c>
      <c r="AE44" s="31">
        <f t="shared" si="8"/>
        <v>90208</v>
      </c>
    </row>
    <row r="45" spans="2:66" x14ac:dyDescent="0.25">
      <c r="B45" s="70" t="s">
        <v>62</v>
      </c>
      <c r="C45" s="31">
        <f t="shared" ref="C45:AE45" si="9">C37</f>
        <v>2376</v>
      </c>
      <c r="D45" s="31">
        <f t="shared" si="9"/>
        <v>2853</v>
      </c>
      <c r="E45" s="31">
        <f t="shared" si="9"/>
        <v>3088</v>
      </c>
      <c r="F45" s="31">
        <f t="shared" si="9"/>
        <v>3922</v>
      </c>
      <c r="G45" s="31">
        <f t="shared" si="9"/>
        <v>4828</v>
      </c>
      <c r="H45" s="31">
        <f t="shared" si="9"/>
        <v>5799</v>
      </c>
      <c r="I45" s="31">
        <f t="shared" si="9"/>
        <v>6813</v>
      </c>
      <c r="J45" s="31">
        <f t="shared" si="9"/>
        <v>7867</v>
      </c>
      <c r="K45" s="31">
        <f t="shared" si="9"/>
        <v>8949</v>
      </c>
      <c r="L45" s="31">
        <f t="shared" si="9"/>
        <v>10041</v>
      </c>
      <c r="M45" s="31">
        <f t="shared" si="9"/>
        <v>11139</v>
      </c>
      <c r="N45" s="31">
        <f t="shared" si="9"/>
        <v>12222</v>
      </c>
      <c r="O45" s="31">
        <f t="shared" si="9"/>
        <v>13406</v>
      </c>
      <c r="P45" s="31">
        <f t="shared" si="9"/>
        <v>14924</v>
      </c>
      <c r="Q45" s="31">
        <f t="shared" si="9"/>
        <v>16553</v>
      </c>
      <c r="R45" s="31">
        <f t="shared" si="9"/>
        <v>18021</v>
      </c>
      <c r="S45" s="31">
        <f t="shared" si="9"/>
        <v>18922</v>
      </c>
      <c r="T45" s="31">
        <f t="shared" si="9"/>
        <v>19754</v>
      </c>
      <c r="U45" s="31">
        <f t="shared" si="9"/>
        <v>20588</v>
      </c>
      <c r="V45" s="31">
        <f t="shared" si="9"/>
        <v>21416</v>
      </c>
      <c r="W45" s="31">
        <f t="shared" si="9"/>
        <v>22253</v>
      </c>
      <c r="X45" s="31">
        <f t="shared" si="9"/>
        <v>23084</v>
      </c>
      <c r="Y45" s="31">
        <f t="shared" si="9"/>
        <v>23913</v>
      </c>
      <c r="Z45" s="31">
        <f t="shared" si="9"/>
        <v>24744</v>
      </c>
      <c r="AA45" s="31">
        <f t="shared" si="9"/>
        <v>25580</v>
      </c>
      <c r="AB45" s="31">
        <f t="shared" si="9"/>
        <v>26419</v>
      </c>
      <c r="AC45" s="31">
        <f t="shared" si="9"/>
        <v>27256</v>
      </c>
      <c r="AD45" s="31">
        <f t="shared" si="9"/>
        <v>28039</v>
      </c>
      <c r="AE45" s="31">
        <f t="shared" si="9"/>
        <v>28637</v>
      </c>
      <c r="AF45" s="29"/>
      <c r="AG45" s="29"/>
    </row>
    <row r="46" spans="2:66" x14ac:dyDescent="0.25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</row>
    <row r="47" spans="2:66" x14ac:dyDescent="0.25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</row>
    <row r="48" spans="2:66" x14ac:dyDescent="0.25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</row>
    <row r="49" spans="2:33" x14ac:dyDescent="0.25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</row>
    <row r="50" spans="2:33" x14ac:dyDescent="0.25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</row>
    <row r="51" spans="2:33" x14ac:dyDescent="0.25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</row>
    <row r="52" spans="2:33" x14ac:dyDescent="0.25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</row>
    <row r="53" spans="2:33" x14ac:dyDescent="0.25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</row>
    <row r="54" spans="2:33" x14ac:dyDescent="0.25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</row>
    <row r="55" spans="2:33" x14ac:dyDescent="0.25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</row>
    <row r="56" spans="2:33" x14ac:dyDescent="0.25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</row>
    <row r="57" spans="2:33" x14ac:dyDescent="0.25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</row>
    <row r="58" spans="2:33" x14ac:dyDescent="0.25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</row>
    <row r="59" spans="2:33" x14ac:dyDescent="0.25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</row>
    <row r="60" spans="2:33" x14ac:dyDescent="0.2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</row>
    <row r="61" spans="2:33" x14ac:dyDescent="0.25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</row>
    <row r="62" spans="2:33" x14ac:dyDescent="0.25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</row>
    <row r="63" spans="2:33" x14ac:dyDescent="0.25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</row>
    <row r="64" spans="2:33" x14ac:dyDescent="0.25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</row>
    <row r="65" spans="2:33" x14ac:dyDescent="0.25"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</row>
    <row r="66" spans="2:33" x14ac:dyDescent="0.25"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</row>
    <row r="67" spans="2:33" x14ac:dyDescent="0.25"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</row>
    <row r="68" spans="2:33" x14ac:dyDescent="0.25"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</row>
    <row r="69" spans="2:33" x14ac:dyDescent="0.25"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</row>
    <row r="70" spans="2:33" x14ac:dyDescent="0.25"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</row>
    <row r="71" spans="2:33" x14ac:dyDescent="0.25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</row>
    <row r="72" spans="2:33" x14ac:dyDescent="0.25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</row>
    <row r="73" spans="2:33" x14ac:dyDescent="0.25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</row>
    <row r="74" spans="2:33" x14ac:dyDescent="0.25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</row>
    <row r="75" spans="2:33" x14ac:dyDescent="0.25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</row>
    <row r="76" spans="2:33" x14ac:dyDescent="0.25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</row>
    <row r="77" spans="2:33" x14ac:dyDescent="0.25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</row>
    <row r="78" spans="2:33" x14ac:dyDescent="0.25"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</row>
    <row r="79" spans="2:33" x14ac:dyDescent="0.25"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</row>
    <row r="80" spans="2:33" x14ac:dyDescent="0.25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</row>
    <row r="81" spans="2:33" x14ac:dyDescent="0.25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</row>
    <row r="82" spans="2:33" x14ac:dyDescent="0.25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</row>
    <row r="83" spans="2:33" x14ac:dyDescent="0.25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</row>
    <row r="84" spans="2:33" x14ac:dyDescent="0.25"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</row>
    <row r="85" spans="2:33" x14ac:dyDescent="0.25"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</row>
    <row r="86" spans="2:33" x14ac:dyDescent="0.25"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</row>
    <row r="87" spans="2:33" x14ac:dyDescent="0.25"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</row>
    <row r="88" spans="2:33" x14ac:dyDescent="0.25"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</row>
    <row r="89" spans="2:33" x14ac:dyDescent="0.25"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</row>
    <row r="90" spans="2:33" x14ac:dyDescent="0.25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</row>
    <row r="91" spans="2:33" x14ac:dyDescent="0.25"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</row>
    <row r="92" spans="2:33" x14ac:dyDescent="0.25"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</row>
    <row r="93" spans="2:33" x14ac:dyDescent="0.25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</row>
    <row r="94" spans="2:33" x14ac:dyDescent="0.25"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</row>
    <row r="95" spans="2:33" x14ac:dyDescent="0.25"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</row>
    <row r="96" spans="2:33" x14ac:dyDescent="0.25"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</row>
    <row r="97" spans="2:33" x14ac:dyDescent="0.25"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</row>
    <row r="98" spans="2:33" x14ac:dyDescent="0.25"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</row>
    <row r="99" spans="2:33" x14ac:dyDescent="0.25"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</row>
    <row r="100" spans="2:33" x14ac:dyDescent="0.25"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</row>
    <row r="101" spans="2:33" x14ac:dyDescent="0.25"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</row>
    <row r="102" spans="2:33" x14ac:dyDescent="0.25"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</row>
    <row r="103" spans="2:33" x14ac:dyDescent="0.25"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</row>
    <row r="104" spans="2:33" x14ac:dyDescent="0.25"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</row>
    <row r="105" spans="2:33" x14ac:dyDescent="0.25"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</row>
    <row r="106" spans="2:33" x14ac:dyDescent="0.25"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</row>
    <row r="107" spans="2:33" x14ac:dyDescent="0.25"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</row>
    <row r="108" spans="2:33" x14ac:dyDescent="0.25"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</row>
    <row r="109" spans="2:33" x14ac:dyDescent="0.25"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</row>
    <row r="110" spans="2:33" x14ac:dyDescent="0.25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</row>
    <row r="111" spans="2:33" x14ac:dyDescent="0.25"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</row>
    <row r="112" spans="2:33" x14ac:dyDescent="0.25"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</row>
    <row r="113" spans="2:33" x14ac:dyDescent="0.25"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</row>
    <row r="114" spans="2:33" x14ac:dyDescent="0.25"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</row>
    <row r="115" spans="2:33" x14ac:dyDescent="0.25"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</row>
    <row r="116" spans="2:33" x14ac:dyDescent="0.25"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</row>
    <row r="117" spans="2:33" x14ac:dyDescent="0.25"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</row>
    <row r="118" spans="2:33" x14ac:dyDescent="0.25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</row>
    <row r="119" spans="2:33" x14ac:dyDescent="0.25"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</row>
    <row r="120" spans="2:33" x14ac:dyDescent="0.25"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</row>
    <row r="121" spans="2:33" x14ac:dyDescent="0.25"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</row>
    <row r="122" spans="2:33" x14ac:dyDescent="0.25"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</row>
    <row r="123" spans="2:33" x14ac:dyDescent="0.25"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</row>
    <row r="124" spans="2:33" x14ac:dyDescent="0.25"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</row>
    <row r="125" spans="2:33" x14ac:dyDescent="0.25"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</row>
    <row r="126" spans="2:33" x14ac:dyDescent="0.25"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</row>
    <row r="127" spans="2:33" x14ac:dyDescent="0.25"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</row>
    <row r="128" spans="2:33" x14ac:dyDescent="0.25"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</row>
    <row r="129" spans="2:33" x14ac:dyDescent="0.25"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</row>
    <row r="130" spans="2:33" x14ac:dyDescent="0.25"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</row>
    <row r="131" spans="2:33" x14ac:dyDescent="0.25"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</row>
    <row r="132" spans="2:33" x14ac:dyDescent="0.25"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</row>
    <row r="133" spans="2:33" x14ac:dyDescent="0.25"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</row>
    <row r="134" spans="2:33" x14ac:dyDescent="0.25"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</row>
    <row r="135" spans="2:33" x14ac:dyDescent="0.25"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</row>
    <row r="136" spans="2:33" x14ac:dyDescent="0.25"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</row>
    <row r="137" spans="2:33" x14ac:dyDescent="0.25"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</row>
    <row r="138" spans="2:33" x14ac:dyDescent="0.25"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</row>
    <row r="139" spans="2:33" x14ac:dyDescent="0.25"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</row>
    <row r="140" spans="2:33" x14ac:dyDescent="0.25"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</row>
    <row r="141" spans="2:33" x14ac:dyDescent="0.25"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</row>
    <row r="142" spans="2:33" x14ac:dyDescent="0.25"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</row>
    <row r="143" spans="2:33" x14ac:dyDescent="0.25"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</row>
    <row r="144" spans="2:33" x14ac:dyDescent="0.25"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</row>
    <row r="145" spans="2:33" x14ac:dyDescent="0.25"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</row>
    <row r="146" spans="2:33" x14ac:dyDescent="0.25"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</row>
    <row r="147" spans="2:33" x14ac:dyDescent="0.25"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</row>
    <row r="148" spans="2:33" x14ac:dyDescent="0.25"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</row>
    <row r="149" spans="2:33" x14ac:dyDescent="0.25"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</row>
  </sheetData>
  <dataValidations count="1">
    <dataValidation type="list" allowBlank="1" showInputMessage="1" showErrorMessage="1" sqref="B2" xr:uid="{00000000-0002-0000-0000-000000000000}">
      <formula1>$BN$3:$BN$39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1">
    <tabColor theme="6" tint="-0.249977111117893"/>
  </sheetPr>
  <dimension ref="A1:AH40"/>
  <sheetViews>
    <sheetView workbookViewId="0">
      <selection activeCell="B1" sqref="B1"/>
    </sheetView>
  </sheetViews>
  <sheetFormatPr defaultRowHeight="15" x14ac:dyDescent="0.25"/>
  <cols>
    <col min="1" max="1" width="24" customWidth="1"/>
    <col min="2" max="30" width="10.42578125" customWidth="1"/>
    <col min="31" max="31" width="31" customWidth="1"/>
    <col min="32" max="32" width="69.42578125" bestFit="1" customWidth="1"/>
    <col min="33" max="33" width="49" bestFit="1" customWidth="1"/>
    <col min="34" max="34" width="23.42578125" bestFit="1" customWidth="1"/>
  </cols>
  <sheetData>
    <row r="1" spans="1:34" s="22" customFormat="1" x14ac:dyDescent="0.25">
      <c r="A1" s="20" t="s">
        <v>32</v>
      </c>
      <c r="B1" s="20" t="s">
        <v>114</v>
      </c>
      <c r="C1" s="20">
        <v>2023</v>
      </c>
      <c r="D1" s="20">
        <v>2024</v>
      </c>
      <c r="E1" s="20">
        <v>2025</v>
      </c>
      <c r="F1" s="20">
        <v>2026</v>
      </c>
      <c r="G1" s="20">
        <v>2027</v>
      </c>
      <c r="H1" s="20">
        <v>2028</v>
      </c>
      <c r="I1" s="20">
        <v>2029</v>
      </c>
      <c r="J1" s="20">
        <v>2030</v>
      </c>
      <c r="K1" s="20">
        <v>2031</v>
      </c>
      <c r="L1" s="20">
        <v>2032</v>
      </c>
      <c r="M1" s="20">
        <v>2033</v>
      </c>
      <c r="N1" s="20">
        <v>2034</v>
      </c>
      <c r="O1" s="20">
        <v>2035</v>
      </c>
      <c r="P1" s="20">
        <v>2036</v>
      </c>
      <c r="Q1" s="20">
        <v>2037</v>
      </c>
      <c r="R1" s="20">
        <v>2038</v>
      </c>
      <c r="S1" s="20">
        <v>2039</v>
      </c>
      <c r="T1" s="20">
        <v>2040</v>
      </c>
      <c r="U1" s="20">
        <v>2041</v>
      </c>
      <c r="V1" s="20">
        <v>2042</v>
      </c>
      <c r="W1" s="20">
        <v>2043</v>
      </c>
      <c r="X1" s="20">
        <v>2044</v>
      </c>
      <c r="Y1" s="20">
        <v>2045</v>
      </c>
      <c r="Z1" s="20">
        <v>2046</v>
      </c>
      <c r="AA1" s="20">
        <v>2047</v>
      </c>
      <c r="AB1" s="20">
        <v>2048</v>
      </c>
      <c r="AC1" s="20">
        <v>2049</v>
      </c>
      <c r="AD1" s="20">
        <v>2050</v>
      </c>
      <c r="AE1" s="20" t="s">
        <v>32</v>
      </c>
      <c r="AF1" s="32" t="s">
        <v>68</v>
      </c>
      <c r="AG1" s="20" t="s">
        <v>53</v>
      </c>
      <c r="AH1" s="20"/>
    </row>
    <row r="2" spans="1:34" x14ac:dyDescent="0.25">
      <c r="A2" s="2" t="s">
        <v>0</v>
      </c>
      <c r="B2" s="48">
        <v>1758</v>
      </c>
      <c r="C2" s="48">
        <v>2419</v>
      </c>
      <c r="D2" s="48">
        <v>2929</v>
      </c>
      <c r="E2" s="48">
        <v>3337</v>
      </c>
      <c r="F2" s="48">
        <v>3763</v>
      </c>
      <c r="G2" s="48">
        <v>4281</v>
      </c>
      <c r="H2" s="48">
        <v>5147</v>
      </c>
      <c r="I2" s="48">
        <v>6091</v>
      </c>
      <c r="J2" s="48">
        <v>7082</v>
      </c>
      <c r="K2" s="48">
        <v>8150</v>
      </c>
      <c r="L2" s="48">
        <v>9230</v>
      </c>
      <c r="M2" s="48">
        <v>10293</v>
      </c>
      <c r="N2" s="48">
        <v>11362</v>
      </c>
      <c r="O2" s="48">
        <v>13659</v>
      </c>
      <c r="P2" s="48">
        <v>13364</v>
      </c>
      <c r="Q2" s="48">
        <v>14129</v>
      </c>
      <c r="R2" s="48">
        <v>15503</v>
      </c>
      <c r="S2" s="48">
        <v>17278</v>
      </c>
      <c r="T2" s="48">
        <v>19410</v>
      </c>
      <c r="U2" s="48">
        <v>21779</v>
      </c>
      <c r="V2" s="48">
        <v>24490</v>
      </c>
      <c r="W2" s="48">
        <v>27378</v>
      </c>
      <c r="X2" s="48">
        <v>30762</v>
      </c>
      <c r="Y2" s="48">
        <v>34674</v>
      </c>
      <c r="Z2" s="48">
        <v>39092</v>
      </c>
      <c r="AA2" s="48">
        <v>43808</v>
      </c>
      <c r="AB2" s="48">
        <v>48836</v>
      </c>
      <c r="AC2" s="48">
        <v>54212</v>
      </c>
      <c r="AD2" s="48">
        <v>59625</v>
      </c>
      <c r="AE2" s="2" t="s">
        <v>0</v>
      </c>
      <c r="AF2" s="33" t="s">
        <v>69</v>
      </c>
      <c r="AG2" s="2" t="s">
        <v>70</v>
      </c>
      <c r="AH2" s="2"/>
    </row>
    <row r="3" spans="1:34" x14ac:dyDescent="0.25">
      <c r="A3" s="2" t="s">
        <v>1</v>
      </c>
      <c r="B3" s="48">
        <v>119</v>
      </c>
      <c r="C3" s="48">
        <v>152</v>
      </c>
      <c r="D3" s="48">
        <v>216</v>
      </c>
      <c r="E3" s="48">
        <v>277</v>
      </c>
      <c r="F3" s="48">
        <v>332</v>
      </c>
      <c r="G3" s="48">
        <v>387</v>
      </c>
      <c r="H3" s="48">
        <v>441</v>
      </c>
      <c r="I3" s="48">
        <v>498</v>
      </c>
      <c r="J3" s="48">
        <v>566</v>
      </c>
      <c r="K3" s="48">
        <v>630</v>
      </c>
      <c r="L3" s="48">
        <v>696</v>
      </c>
      <c r="M3" s="48">
        <v>759</v>
      </c>
      <c r="N3" s="48">
        <v>828</v>
      </c>
      <c r="O3" s="48">
        <v>996</v>
      </c>
      <c r="P3" s="48">
        <v>1001</v>
      </c>
      <c r="Q3" s="48">
        <v>1081</v>
      </c>
      <c r="R3" s="48">
        <v>1201</v>
      </c>
      <c r="S3" s="48">
        <v>1341</v>
      </c>
      <c r="T3" s="48">
        <v>1498</v>
      </c>
      <c r="U3" s="48">
        <v>1666</v>
      </c>
      <c r="V3" s="48">
        <v>1856</v>
      </c>
      <c r="W3" s="48">
        <v>2099</v>
      </c>
      <c r="X3" s="48">
        <v>2381</v>
      </c>
      <c r="Y3" s="48">
        <v>2705</v>
      </c>
      <c r="Z3" s="48">
        <v>3071</v>
      </c>
      <c r="AA3" s="48">
        <v>3461</v>
      </c>
      <c r="AB3" s="48">
        <v>3877</v>
      </c>
      <c r="AC3" s="48">
        <v>4322</v>
      </c>
      <c r="AD3" s="48">
        <v>4766</v>
      </c>
      <c r="AE3" s="2" t="s">
        <v>1</v>
      </c>
      <c r="AF3" s="33" t="s">
        <v>71</v>
      </c>
      <c r="AG3" s="2" t="s">
        <v>72</v>
      </c>
      <c r="AH3" s="2"/>
    </row>
    <row r="4" spans="1:34" x14ac:dyDescent="0.25">
      <c r="A4" s="2" t="s">
        <v>2</v>
      </c>
      <c r="B4" s="48">
        <v>2788</v>
      </c>
      <c r="C4" s="48">
        <v>3355</v>
      </c>
      <c r="D4" s="48">
        <v>4226</v>
      </c>
      <c r="E4" s="48">
        <v>5261</v>
      </c>
      <c r="F4" s="48">
        <v>6439</v>
      </c>
      <c r="G4" s="48">
        <v>7695</v>
      </c>
      <c r="H4" s="48">
        <v>8807</v>
      </c>
      <c r="I4" s="48">
        <v>9977</v>
      </c>
      <c r="J4" s="48">
        <v>11352</v>
      </c>
      <c r="K4" s="48">
        <v>12693</v>
      </c>
      <c r="L4" s="48">
        <v>14036</v>
      </c>
      <c r="M4" s="48">
        <v>15357</v>
      </c>
      <c r="N4" s="48">
        <v>16765</v>
      </c>
      <c r="O4" s="48">
        <v>20659</v>
      </c>
      <c r="P4" s="48">
        <v>22324</v>
      </c>
      <c r="Q4" s="48">
        <v>25092</v>
      </c>
      <c r="R4" s="48">
        <v>28642</v>
      </c>
      <c r="S4" s="48">
        <v>32817</v>
      </c>
      <c r="T4" s="48">
        <v>37427</v>
      </c>
      <c r="U4" s="48">
        <v>42251</v>
      </c>
      <c r="V4" s="48">
        <v>47583</v>
      </c>
      <c r="W4" s="48">
        <v>53962</v>
      </c>
      <c r="X4" s="48">
        <v>61314</v>
      </c>
      <c r="Y4" s="48">
        <v>69767</v>
      </c>
      <c r="Z4" s="48">
        <v>79284</v>
      </c>
      <c r="AA4" s="48">
        <v>89478</v>
      </c>
      <c r="AB4" s="48">
        <v>100349</v>
      </c>
      <c r="AC4" s="48">
        <v>111974</v>
      </c>
      <c r="AD4" s="48">
        <v>123507</v>
      </c>
      <c r="AE4" s="2" t="s">
        <v>2</v>
      </c>
      <c r="AF4" s="33" t="s">
        <v>73</v>
      </c>
      <c r="AG4" s="2" t="s">
        <v>41</v>
      </c>
      <c r="AH4" s="2"/>
    </row>
    <row r="5" spans="1:34" x14ac:dyDescent="0.25">
      <c r="A5" s="2" t="s">
        <v>3</v>
      </c>
      <c r="B5" s="48">
        <v>1124</v>
      </c>
      <c r="C5" s="48">
        <v>1344</v>
      </c>
      <c r="D5" s="48">
        <v>1692</v>
      </c>
      <c r="E5" s="48">
        <v>2110</v>
      </c>
      <c r="F5" s="48">
        <v>2586</v>
      </c>
      <c r="G5" s="48">
        <v>3094</v>
      </c>
      <c r="H5" s="48">
        <v>3512</v>
      </c>
      <c r="I5" s="48">
        <v>3953</v>
      </c>
      <c r="J5" s="48">
        <v>4481</v>
      </c>
      <c r="K5" s="48">
        <v>4984</v>
      </c>
      <c r="L5" s="48">
        <v>5489</v>
      </c>
      <c r="M5" s="48">
        <v>5986</v>
      </c>
      <c r="N5" s="48">
        <v>6525</v>
      </c>
      <c r="O5" s="48">
        <v>8166</v>
      </c>
      <c r="P5" s="48">
        <v>9238</v>
      </c>
      <c r="Q5" s="48">
        <v>10641</v>
      </c>
      <c r="R5" s="48">
        <v>12325</v>
      </c>
      <c r="S5" s="48">
        <v>14263</v>
      </c>
      <c r="T5" s="48">
        <v>16400</v>
      </c>
      <c r="U5" s="48">
        <v>18637</v>
      </c>
      <c r="V5" s="48">
        <v>21113</v>
      </c>
      <c r="W5" s="48">
        <v>24011</v>
      </c>
      <c r="X5" s="48">
        <v>27347</v>
      </c>
      <c r="Y5" s="48">
        <v>31171</v>
      </c>
      <c r="Z5" s="48">
        <v>35480</v>
      </c>
      <c r="AA5" s="48">
        <v>40092</v>
      </c>
      <c r="AB5" s="48">
        <v>45014</v>
      </c>
      <c r="AC5" s="48">
        <v>50278</v>
      </c>
      <c r="AD5" s="48">
        <v>55487</v>
      </c>
      <c r="AE5" s="2" t="s">
        <v>3</v>
      </c>
      <c r="AF5" s="33" t="s">
        <v>74</v>
      </c>
      <c r="AG5" s="2" t="s">
        <v>41</v>
      </c>
      <c r="AH5" s="2"/>
    </row>
    <row r="6" spans="1:34" x14ac:dyDescent="0.25">
      <c r="A6" s="2" t="s">
        <v>4</v>
      </c>
      <c r="B6" s="48">
        <v>3773</v>
      </c>
      <c r="C6" s="48">
        <v>4598</v>
      </c>
      <c r="D6" s="48">
        <v>5731</v>
      </c>
      <c r="E6" s="48">
        <v>6883</v>
      </c>
      <c r="F6" s="48">
        <v>8141</v>
      </c>
      <c r="G6" s="48">
        <v>9506</v>
      </c>
      <c r="H6" s="48">
        <v>10932</v>
      </c>
      <c r="I6" s="48">
        <v>12534</v>
      </c>
      <c r="J6" s="48">
        <v>14601</v>
      </c>
      <c r="K6" s="48">
        <v>16666</v>
      </c>
      <c r="L6" s="48">
        <v>18757</v>
      </c>
      <c r="M6" s="48">
        <v>20842</v>
      </c>
      <c r="N6" s="48">
        <v>23080</v>
      </c>
      <c r="O6" s="48">
        <v>27457</v>
      </c>
      <c r="P6" s="48">
        <v>28210</v>
      </c>
      <c r="Q6" s="48">
        <v>30814</v>
      </c>
      <c r="R6" s="48">
        <v>34492</v>
      </c>
      <c r="S6" s="48">
        <v>38942</v>
      </c>
      <c r="T6" s="48">
        <v>44014</v>
      </c>
      <c r="U6" s="48">
        <v>49486</v>
      </c>
      <c r="V6" s="48">
        <v>55635</v>
      </c>
      <c r="W6" s="48">
        <v>62675</v>
      </c>
      <c r="X6" s="48">
        <v>70798</v>
      </c>
      <c r="Y6" s="48">
        <v>80061</v>
      </c>
      <c r="Z6" s="48">
        <v>90523</v>
      </c>
      <c r="AA6" s="48">
        <v>101710</v>
      </c>
      <c r="AB6" s="48">
        <v>113645</v>
      </c>
      <c r="AC6" s="48">
        <v>126413</v>
      </c>
      <c r="AD6" s="48">
        <v>139148</v>
      </c>
      <c r="AE6" s="2" t="s">
        <v>4</v>
      </c>
      <c r="AF6" s="33" t="s">
        <v>75</v>
      </c>
      <c r="AG6" s="2" t="s">
        <v>42</v>
      </c>
      <c r="AH6" s="2"/>
    </row>
    <row r="7" spans="1:34" x14ac:dyDescent="0.25">
      <c r="A7" s="2" t="s">
        <v>5</v>
      </c>
      <c r="B7" s="48">
        <v>689</v>
      </c>
      <c r="C7" s="48">
        <v>841</v>
      </c>
      <c r="D7" s="48">
        <v>1048</v>
      </c>
      <c r="E7" s="48">
        <v>1263</v>
      </c>
      <c r="F7" s="48">
        <v>1501</v>
      </c>
      <c r="G7" s="48">
        <v>1758</v>
      </c>
      <c r="H7" s="48">
        <v>2029</v>
      </c>
      <c r="I7" s="48">
        <v>2318</v>
      </c>
      <c r="J7" s="48">
        <v>2651</v>
      </c>
      <c r="K7" s="48">
        <v>2980</v>
      </c>
      <c r="L7" s="48">
        <v>3310</v>
      </c>
      <c r="M7" s="48">
        <v>3635</v>
      </c>
      <c r="N7" s="48">
        <v>3967</v>
      </c>
      <c r="O7" s="48">
        <v>4857</v>
      </c>
      <c r="P7" s="48">
        <v>5390</v>
      </c>
      <c r="Q7" s="48">
        <v>6072</v>
      </c>
      <c r="R7" s="48">
        <v>6910</v>
      </c>
      <c r="S7" s="48">
        <v>7890</v>
      </c>
      <c r="T7" s="48">
        <v>8982</v>
      </c>
      <c r="U7" s="48">
        <v>10148</v>
      </c>
      <c r="V7" s="48">
        <v>11448</v>
      </c>
      <c r="W7" s="48">
        <v>12927</v>
      </c>
      <c r="X7" s="48">
        <v>14637</v>
      </c>
      <c r="Y7" s="48">
        <v>16602</v>
      </c>
      <c r="Z7" s="48">
        <v>18820</v>
      </c>
      <c r="AA7" s="48">
        <v>21194</v>
      </c>
      <c r="AB7" s="48">
        <v>23728</v>
      </c>
      <c r="AC7" s="48">
        <v>26437</v>
      </c>
      <c r="AD7" s="48">
        <v>29130</v>
      </c>
      <c r="AE7" s="2" t="s">
        <v>5</v>
      </c>
      <c r="AF7" s="33" t="s">
        <v>76</v>
      </c>
      <c r="AG7" s="2" t="s">
        <v>43</v>
      </c>
      <c r="AH7" s="2"/>
    </row>
    <row r="8" spans="1:34" x14ac:dyDescent="0.25">
      <c r="A8" s="2" t="s">
        <v>63</v>
      </c>
      <c r="B8" s="48">
        <v>2</v>
      </c>
      <c r="C8" s="48">
        <v>3</v>
      </c>
      <c r="D8" s="48">
        <v>3</v>
      </c>
      <c r="E8" s="48">
        <v>4</v>
      </c>
      <c r="F8" s="48">
        <v>4</v>
      </c>
      <c r="G8" s="48">
        <v>5</v>
      </c>
      <c r="H8" s="48">
        <v>5</v>
      </c>
      <c r="I8" s="48">
        <v>6</v>
      </c>
      <c r="J8" s="48">
        <v>7</v>
      </c>
      <c r="K8" s="48">
        <v>8</v>
      </c>
      <c r="L8" s="48">
        <v>8</v>
      </c>
      <c r="M8" s="48">
        <v>9</v>
      </c>
      <c r="N8" s="48">
        <v>10</v>
      </c>
      <c r="O8" s="48">
        <v>12</v>
      </c>
      <c r="P8" s="48">
        <v>13</v>
      </c>
      <c r="Q8" s="48">
        <v>15</v>
      </c>
      <c r="R8" s="48">
        <v>17</v>
      </c>
      <c r="S8" s="48">
        <v>19</v>
      </c>
      <c r="T8" s="48">
        <v>22</v>
      </c>
      <c r="U8" s="48">
        <v>25</v>
      </c>
      <c r="V8" s="48">
        <v>28</v>
      </c>
      <c r="W8" s="48">
        <v>31</v>
      </c>
      <c r="X8" s="48">
        <v>35</v>
      </c>
      <c r="Y8" s="48">
        <v>40</v>
      </c>
      <c r="Z8" s="48">
        <v>45</v>
      </c>
      <c r="AA8" s="48">
        <v>51</v>
      </c>
      <c r="AB8" s="48">
        <v>56</v>
      </c>
      <c r="AC8" s="48">
        <v>63</v>
      </c>
      <c r="AD8" s="48">
        <v>69</v>
      </c>
      <c r="AE8" s="2" t="s">
        <v>63</v>
      </c>
      <c r="AF8" s="33" t="s">
        <v>77</v>
      </c>
      <c r="AG8" s="2" t="s">
        <v>78</v>
      </c>
      <c r="AH8" s="2"/>
    </row>
    <row r="9" spans="1:34" x14ac:dyDescent="0.25">
      <c r="A9" s="2" t="s">
        <v>6</v>
      </c>
      <c r="B9" s="48">
        <v>1675</v>
      </c>
      <c r="C9" s="48">
        <v>2002</v>
      </c>
      <c r="D9" s="48">
        <v>2591</v>
      </c>
      <c r="E9" s="48">
        <v>3257</v>
      </c>
      <c r="F9" s="48">
        <v>3957</v>
      </c>
      <c r="G9" s="48">
        <v>4696</v>
      </c>
      <c r="H9" s="48">
        <v>5427</v>
      </c>
      <c r="I9" s="48">
        <v>6211</v>
      </c>
      <c r="J9" s="48">
        <v>7109</v>
      </c>
      <c r="K9" s="48">
        <v>8000</v>
      </c>
      <c r="L9" s="48">
        <v>8898</v>
      </c>
      <c r="M9" s="48">
        <v>9778</v>
      </c>
      <c r="N9" s="48">
        <v>10706</v>
      </c>
      <c r="O9" s="48">
        <v>13246</v>
      </c>
      <c r="P9" s="48">
        <v>14404</v>
      </c>
      <c r="Q9" s="48">
        <v>16246</v>
      </c>
      <c r="R9" s="48">
        <v>18595</v>
      </c>
      <c r="S9" s="48">
        <v>21346</v>
      </c>
      <c r="T9" s="48">
        <v>24433</v>
      </c>
      <c r="U9" s="48">
        <v>27721</v>
      </c>
      <c r="V9" s="48">
        <v>31400</v>
      </c>
      <c r="W9" s="48">
        <v>35606</v>
      </c>
      <c r="X9" s="48">
        <v>40465</v>
      </c>
      <c r="Y9" s="48">
        <v>46050</v>
      </c>
      <c r="Z9" s="48">
        <v>52341</v>
      </c>
      <c r="AA9" s="48">
        <v>59076</v>
      </c>
      <c r="AB9" s="48">
        <v>66265</v>
      </c>
      <c r="AC9" s="48">
        <v>73956</v>
      </c>
      <c r="AD9" s="48">
        <v>81598</v>
      </c>
      <c r="AE9" s="2" t="s">
        <v>6</v>
      </c>
      <c r="AF9" s="33" t="s">
        <v>79</v>
      </c>
      <c r="AG9" s="2" t="s">
        <v>44</v>
      </c>
      <c r="AH9" s="2"/>
    </row>
    <row r="10" spans="1:34" x14ac:dyDescent="0.25">
      <c r="A10" s="2" t="s">
        <v>7</v>
      </c>
      <c r="B10" s="48">
        <v>213</v>
      </c>
      <c r="C10" s="48">
        <v>265</v>
      </c>
      <c r="D10" s="48">
        <v>346</v>
      </c>
      <c r="E10" s="48">
        <v>437</v>
      </c>
      <c r="F10" s="48">
        <v>538</v>
      </c>
      <c r="G10" s="48">
        <v>645</v>
      </c>
      <c r="H10" s="48">
        <v>752</v>
      </c>
      <c r="I10" s="48">
        <v>864</v>
      </c>
      <c r="J10" s="48">
        <v>992</v>
      </c>
      <c r="K10" s="48">
        <v>1121</v>
      </c>
      <c r="L10" s="48">
        <v>1252</v>
      </c>
      <c r="M10" s="48">
        <v>1381</v>
      </c>
      <c r="N10" s="48">
        <v>1515</v>
      </c>
      <c r="O10" s="48">
        <v>1881</v>
      </c>
      <c r="P10" s="48">
        <v>2130</v>
      </c>
      <c r="Q10" s="48">
        <v>2460</v>
      </c>
      <c r="R10" s="48">
        <v>2858</v>
      </c>
      <c r="S10" s="48">
        <v>3316</v>
      </c>
      <c r="T10" s="48">
        <v>3826</v>
      </c>
      <c r="U10" s="48">
        <v>4369</v>
      </c>
      <c r="V10" s="48">
        <v>4964</v>
      </c>
      <c r="W10" s="48">
        <v>5627</v>
      </c>
      <c r="X10" s="48">
        <v>6382</v>
      </c>
      <c r="Y10" s="48">
        <v>7240</v>
      </c>
      <c r="Z10" s="48">
        <v>8201</v>
      </c>
      <c r="AA10" s="48">
        <v>9224</v>
      </c>
      <c r="AB10" s="48">
        <v>10312</v>
      </c>
      <c r="AC10" s="48">
        <v>11473</v>
      </c>
      <c r="AD10" s="48">
        <v>12630</v>
      </c>
      <c r="AE10" s="2" t="s">
        <v>7</v>
      </c>
      <c r="AF10" s="33" t="s">
        <v>80</v>
      </c>
      <c r="AG10" s="2" t="s">
        <v>45</v>
      </c>
      <c r="AH10" s="2"/>
    </row>
    <row r="11" spans="1:34" x14ac:dyDescent="0.25">
      <c r="A11" s="2" t="s">
        <v>8</v>
      </c>
      <c r="B11" s="48">
        <v>1948</v>
      </c>
      <c r="C11" s="48">
        <v>2336</v>
      </c>
      <c r="D11" s="48">
        <v>2954</v>
      </c>
      <c r="E11" s="48">
        <v>3676</v>
      </c>
      <c r="F11" s="48">
        <v>4461</v>
      </c>
      <c r="G11" s="48">
        <v>5296</v>
      </c>
      <c r="H11" s="48">
        <v>6111</v>
      </c>
      <c r="I11" s="48">
        <v>6980</v>
      </c>
      <c r="J11" s="48">
        <v>7982</v>
      </c>
      <c r="K11" s="48">
        <v>8978</v>
      </c>
      <c r="L11" s="48">
        <v>9979</v>
      </c>
      <c r="M11" s="48">
        <v>10968</v>
      </c>
      <c r="N11" s="48">
        <v>12003</v>
      </c>
      <c r="O11" s="48">
        <v>14880</v>
      </c>
      <c r="P11" s="48">
        <v>16558</v>
      </c>
      <c r="Q11" s="48">
        <v>18938</v>
      </c>
      <c r="R11" s="48">
        <v>21863</v>
      </c>
      <c r="S11" s="48">
        <v>25259</v>
      </c>
      <c r="T11" s="48">
        <v>29035</v>
      </c>
      <c r="U11" s="48">
        <v>33046</v>
      </c>
      <c r="V11" s="48">
        <v>37503</v>
      </c>
      <c r="W11" s="48">
        <v>42551</v>
      </c>
      <c r="X11" s="48">
        <v>48341</v>
      </c>
      <c r="Y11" s="48">
        <v>54966</v>
      </c>
      <c r="Z11" s="48">
        <v>62399</v>
      </c>
      <c r="AA11" s="48">
        <v>70353</v>
      </c>
      <c r="AB11" s="48">
        <v>78825</v>
      </c>
      <c r="AC11" s="48">
        <v>87878</v>
      </c>
      <c r="AD11" s="48">
        <v>96870</v>
      </c>
      <c r="AE11" s="2" t="s">
        <v>8</v>
      </c>
      <c r="AF11" s="33" t="s">
        <v>81</v>
      </c>
      <c r="AG11" s="2" t="s">
        <v>82</v>
      </c>
      <c r="AH11" s="2"/>
    </row>
    <row r="12" spans="1:34" x14ac:dyDescent="0.25">
      <c r="A12" s="2" t="s">
        <v>9</v>
      </c>
      <c r="B12" s="48">
        <v>1051</v>
      </c>
      <c r="C12" s="48">
        <v>1305</v>
      </c>
      <c r="D12" s="48">
        <v>1658</v>
      </c>
      <c r="E12" s="48">
        <v>2098</v>
      </c>
      <c r="F12" s="48">
        <v>2568</v>
      </c>
      <c r="G12" s="48">
        <v>3075</v>
      </c>
      <c r="H12" s="48">
        <v>3600</v>
      </c>
      <c r="I12" s="48">
        <v>4179</v>
      </c>
      <c r="J12" s="48">
        <v>4863</v>
      </c>
      <c r="K12" s="48">
        <v>5578</v>
      </c>
      <c r="L12" s="48">
        <v>6295</v>
      </c>
      <c r="M12" s="48">
        <v>7006</v>
      </c>
      <c r="N12" s="48">
        <v>7748</v>
      </c>
      <c r="O12" s="48">
        <v>9557</v>
      </c>
      <c r="P12" s="48">
        <v>10407</v>
      </c>
      <c r="Q12" s="48">
        <v>11614</v>
      </c>
      <c r="R12" s="48">
        <v>13164</v>
      </c>
      <c r="S12" s="48">
        <v>14994</v>
      </c>
      <c r="T12" s="48">
        <v>17016</v>
      </c>
      <c r="U12" s="48">
        <v>19186</v>
      </c>
      <c r="V12" s="48">
        <v>21612</v>
      </c>
      <c r="W12" s="48">
        <v>24383</v>
      </c>
      <c r="X12" s="48">
        <v>27589</v>
      </c>
      <c r="Y12" s="48">
        <v>31258</v>
      </c>
      <c r="Z12" s="48">
        <v>35405</v>
      </c>
      <c r="AA12" s="48">
        <v>39844</v>
      </c>
      <c r="AB12" s="48">
        <v>44580</v>
      </c>
      <c r="AC12" s="48">
        <v>49651</v>
      </c>
      <c r="AD12" s="48">
        <v>54696</v>
      </c>
      <c r="AE12" s="2" t="s">
        <v>9</v>
      </c>
      <c r="AF12" s="33" t="s">
        <v>83</v>
      </c>
      <c r="AG12" s="2" t="s">
        <v>42</v>
      </c>
      <c r="AH12" s="2"/>
    </row>
    <row r="13" spans="1:34" x14ac:dyDescent="0.25">
      <c r="A13" s="2" t="s">
        <v>10</v>
      </c>
      <c r="B13" s="48">
        <v>1069</v>
      </c>
      <c r="C13" s="48">
        <v>1166</v>
      </c>
      <c r="D13" s="48">
        <v>1363</v>
      </c>
      <c r="E13" s="48">
        <v>1557</v>
      </c>
      <c r="F13" s="48">
        <v>1770</v>
      </c>
      <c r="G13" s="48">
        <v>2003</v>
      </c>
      <c r="H13" s="48">
        <v>2247</v>
      </c>
      <c r="I13" s="48">
        <v>2509</v>
      </c>
      <c r="J13" s="48">
        <v>2865</v>
      </c>
      <c r="K13" s="48">
        <v>3174</v>
      </c>
      <c r="L13" s="48">
        <v>3488</v>
      </c>
      <c r="M13" s="48">
        <v>3791</v>
      </c>
      <c r="N13" s="48">
        <v>4121</v>
      </c>
      <c r="O13" s="48">
        <v>4753</v>
      </c>
      <c r="P13" s="48">
        <v>4921</v>
      </c>
      <c r="Q13" s="48">
        <v>5441</v>
      </c>
      <c r="R13" s="48">
        <v>6134</v>
      </c>
      <c r="S13" s="48">
        <v>6948</v>
      </c>
      <c r="T13" s="48">
        <v>7871</v>
      </c>
      <c r="U13" s="48">
        <v>8867</v>
      </c>
      <c r="V13" s="48">
        <v>9979</v>
      </c>
      <c r="W13" s="48">
        <v>11253</v>
      </c>
      <c r="X13" s="48">
        <v>12728</v>
      </c>
      <c r="Y13" s="48">
        <v>14429</v>
      </c>
      <c r="Z13" s="48">
        <v>16349</v>
      </c>
      <c r="AA13" s="48">
        <v>18406</v>
      </c>
      <c r="AB13" s="48">
        <v>20600</v>
      </c>
      <c r="AC13" s="48">
        <v>22949</v>
      </c>
      <c r="AD13" s="48">
        <v>25284</v>
      </c>
      <c r="AE13" s="2" t="s">
        <v>10</v>
      </c>
      <c r="AF13" s="33" t="s">
        <v>84</v>
      </c>
      <c r="AG13" s="2" t="s">
        <v>43</v>
      </c>
      <c r="AH13" s="2"/>
    </row>
    <row r="14" spans="1:34" x14ac:dyDescent="0.25">
      <c r="A14" s="2" t="s">
        <v>11</v>
      </c>
      <c r="B14" s="48">
        <v>29</v>
      </c>
      <c r="C14" s="48">
        <v>41</v>
      </c>
      <c r="D14" s="48">
        <v>51</v>
      </c>
      <c r="E14" s="48">
        <v>56</v>
      </c>
      <c r="F14" s="48">
        <v>60</v>
      </c>
      <c r="G14" s="48">
        <v>66</v>
      </c>
      <c r="H14" s="48">
        <v>74</v>
      </c>
      <c r="I14" s="48">
        <v>83</v>
      </c>
      <c r="J14" s="48">
        <v>92</v>
      </c>
      <c r="K14" s="48">
        <v>102</v>
      </c>
      <c r="L14" s="48">
        <v>112</v>
      </c>
      <c r="M14" s="48">
        <v>122</v>
      </c>
      <c r="N14" s="48">
        <v>132</v>
      </c>
      <c r="O14" s="48">
        <v>159</v>
      </c>
      <c r="P14" s="48">
        <v>178</v>
      </c>
      <c r="Q14" s="48">
        <v>204</v>
      </c>
      <c r="R14" s="48">
        <v>234</v>
      </c>
      <c r="S14" s="48">
        <v>268</v>
      </c>
      <c r="T14" s="48">
        <v>305</v>
      </c>
      <c r="U14" s="48">
        <v>344</v>
      </c>
      <c r="V14" s="48">
        <v>389</v>
      </c>
      <c r="W14" s="48">
        <v>438</v>
      </c>
      <c r="X14" s="48">
        <v>494</v>
      </c>
      <c r="Y14" s="48">
        <v>556</v>
      </c>
      <c r="Z14" s="48">
        <v>625</v>
      </c>
      <c r="AA14" s="48">
        <v>698</v>
      </c>
      <c r="AB14" s="48">
        <v>775</v>
      </c>
      <c r="AC14" s="48">
        <v>857</v>
      </c>
      <c r="AD14" s="48">
        <v>939</v>
      </c>
      <c r="AE14" s="2" t="s">
        <v>11</v>
      </c>
      <c r="AF14" s="33" t="s">
        <v>85</v>
      </c>
      <c r="AG14" s="2" t="s">
        <v>48</v>
      </c>
      <c r="AH14" s="2"/>
    </row>
    <row r="15" spans="1:34" x14ac:dyDescent="0.25">
      <c r="A15" s="2" t="s">
        <v>12</v>
      </c>
      <c r="B15" s="48">
        <v>1013</v>
      </c>
      <c r="C15" s="48">
        <v>1238</v>
      </c>
      <c r="D15" s="48">
        <v>1638</v>
      </c>
      <c r="E15" s="48">
        <v>2141</v>
      </c>
      <c r="F15" s="48">
        <v>2702</v>
      </c>
      <c r="G15" s="48">
        <v>3303</v>
      </c>
      <c r="H15" s="48">
        <v>3817</v>
      </c>
      <c r="I15" s="48">
        <v>4368</v>
      </c>
      <c r="J15" s="48">
        <v>4996</v>
      </c>
      <c r="K15" s="48">
        <v>5625</v>
      </c>
      <c r="L15" s="48">
        <v>6256</v>
      </c>
      <c r="M15" s="48">
        <v>6875</v>
      </c>
      <c r="N15" s="48">
        <v>7522</v>
      </c>
      <c r="O15" s="48">
        <v>9559</v>
      </c>
      <c r="P15" s="48">
        <v>11149</v>
      </c>
      <c r="Q15" s="48">
        <v>12984</v>
      </c>
      <c r="R15" s="48">
        <v>15153</v>
      </c>
      <c r="S15" s="48">
        <v>17641</v>
      </c>
      <c r="T15" s="48">
        <v>20430</v>
      </c>
      <c r="U15" s="48">
        <v>23386</v>
      </c>
      <c r="V15" s="48">
        <v>26659</v>
      </c>
      <c r="W15" s="48">
        <v>30295</v>
      </c>
      <c r="X15" s="48">
        <v>34482</v>
      </c>
      <c r="Y15" s="48">
        <v>39295</v>
      </c>
      <c r="Z15" s="48">
        <v>44711</v>
      </c>
      <c r="AA15" s="48">
        <v>50517</v>
      </c>
      <c r="AB15" s="48">
        <v>56710</v>
      </c>
      <c r="AC15" s="48">
        <v>63341</v>
      </c>
      <c r="AD15" s="48">
        <v>69907</v>
      </c>
      <c r="AE15" s="2" t="s">
        <v>12</v>
      </c>
      <c r="AF15" s="33" t="s">
        <v>86</v>
      </c>
      <c r="AG15" s="2" t="s">
        <v>46</v>
      </c>
      <c r="AH15" s="2"/>
    </row>
    <row r="16" spans="1:34" x14ac:dyDescent="0.25">
      <c r="A16" s="2" t="s">
        <v>13</v>
      </c>
      <c r="B16" s="48">
        <v>2996</v>
      </c>
      <c r="C16" s="48">
        <v>3436</v>
      </c>
      <c r="D16" s="48">
        <v>4180</v>
      </c>
      <c r="E16" s="48">
        <v>5043</v>
      </c>
      <c r="F16" s="48">
        <v>6017</v>
      </c>
      <c r="G16" s="48">
        <v>7074</v>
      </c>
      <c r="H16" s="48">
        <v>8155</v>
      </c>
      <c r="I16" s="48">
        <v>9306</v>
      </c>
      <c r="J16" s="48">
        <v>10642</v>
      </c>
      <c r="K16" s="48">
        <v>11957</v>
      </c>
      <c r="L16" s="48">
        <v>13278</v>
      </c>
      <c r="M16" s="48">
        <v>14583</v>
      </c>
      <c r="N16" s="48">
        <v>15972</v>
      </c>
      <c r="O16" s="48">
        <v>19452</v>
      </c>
      <c r="P16" s="48">
        <v>20360</v>
      </c>
      <c r="Q16" s="48">
        <v>22560</v>
      </c>
      <c r="R16" s="48">
        <v>25514</v>
      </c>
      <c r="S16" s="48">
        <v>29050</v>
      </c>
      <c r="T16" s="48">
        <v>32970</v>
      </c>
      <c r="U16" s="48">
        <v>37102</v>
      </c>
      <c r="V16" s="48">
        <v>41708</v>
      </c>
      <c r="W16" s="48">
        <v>47163</v>
      </c>
      <c r="X16" s="48">
        <v>53464</v>
      </c>
      <c r="Y16" s="48">
        <v>60726</v>
      </c>
      <c r="Z16" s="48">
        <v>68902</v>
      </c>
      <c r="AA16" s="48">
        <v>77655</v>
      </c>
      <c r="AB16" s="48">
        <v>86993</v>
      </c>
      <c r="AC16" s="48">
        <v>96978</v>
      </c>
      <c r="AD16" s="48">
        <v>106893</v>
      </c>
      <c r="AE16" s="2" t="s">
        <v>13</v>
      </c>
      <c r="AF16" s="33" t="s">
        <v>87</v>
      </c>
      <c r="AG16" s="2" t="s">
        <v>41</v>
      </c>
      <c r="AH16" s="2"/>
    </row>
    <row r="17" spans="1:34" x14ac:dyDescent="0.25">
      <c r="A17" s="2" t="s">
        <v>14</v>
      </c>
      <c r="B17" s="48">
        <v>3550</v>
      </c>
      <c r="C17" s="48">
        <v>4583</v>
      </c>
      <c r="D17" s="48">
        <v>6025</v>
      </c>
      <c r="E17" s="48">
        <v>7582</v>
      </c>
      <c r="F17" s="48">
        <v>9227</v>
      </c>
      <c r="G17" s="48">
        <v>10993</v>
      </c>
      <c r="H17" s="48">
        <v>12830</v>
      </c>
      <c r="I17" s="48">
        <v>14801</v>
      </c>
      <c r="J17" s="48">
        <v>16996</v>
      </c>
      <c r="K17" s="48">
        <v>19241</v>
      </c>
      <c r="L17" s="48">
        <v>21491</v>
      </c>
      <c r="M17" s="48">
        <v>23705</v>
      </c>
      <c r="N17" s="48">
        <v>25993</v>
      </c>
      <c r="O17" s="48">
        <v>32353</v>
      </c>
      <c r="P17" s="48">
        <v>35557</v>
      </c>
      <c r="Q17" s="48">
        <v>40176</v>
      </c>
      <c r="R17" s="48">
        <v>45995</v>
      </c>
      <c r="S17" s="48">
        <v>52832</v>
      </c>
      <c r="T17" s="48">
        <v>60581</v>
      </c>
      <c r="U17" s="48">
        <v>68882</v>
      </c>
      <c r="V17" s="48">
        <v>78157</v>
      </c>
      <c r="W17" s="48">
        <v>88477</v>
      </c>
      <c r="X17" s="48">
        <v>100397</v>
      </c>
      <c r="Y17" s="48">
        <v>114110</v>
      </c>
      <c r="Z17" s="48">
        <v>129559</v>
      </c>
      <c r="AA17" s="48">
        <v>146100</v>
      </c>
      <c r="AB17" s="48">
        <v>163746</v>
      </c>
      <c r="AC17" s="48">
        <v>182628</v>
      </c>
      <c r="AD17" s="48">
        <v>201376</v>
      </c>
      <c r="AE17" s="2" t="s">
        <v>14</v>
      </c>
      <c r="AF17" s="33" t="s">
        <v>88</v>
      </c>
      <c r="AG17" s="2" t="s">
        <v>41</v>
      </c>
      <c r="AH17" s="2"/>
    </row>
    <row r="18" spans="1:34" x14ac:dyDescent="0.25">
      <c r="A18" s="2" t="s">
        <v>15</v>
      </c>
      <c r="B18" s="48">
        <v>968</v>
      </c>
      <c r="C18" s="48">
        <v>1182</v>
      </c>
      <c r="D18" s="48">
        <v>1510</v>
      </c>
      <c r="E18" s="48">
        <v>1854</v>
      </c>
      <c r="F18" s="48">
        <v>2228</v>
      </c>
      <c r="G18" s="48">
        <v>2631</v>
      </c>
      <c r="H18" s="48">
        <v>3052</v>
      </c>
      <c r="I18" s="48">
        <v>3517</v>
      </c>
      <c r="J18" s="48">
        <v>4085</v>
      </c>
      <c r="K18" s="48">
        <v>4658</v>
      </c>
      <c r="L18" s="48">
        <v>5235</v>
      </c>
      <c r="M18" s="48">
        <v>5803</v>
      </c>
      <c r="N18" s="48">
        <v>6400</v>
      </c>
      <c r="O18" s="48">
        <v>7558</v>
      </c>
      <c r="P18" s="48">
        <v>7664</v>
      </c>
      <c r="Q18" s="48">
        <v>8293</v>
      </c>
      <c r="R18" s="48">
        <v>9231</v>
      </c>
      <c r="S18" s="48">
        <v>10376</v>
      </c>
      <c r="T18" s="48">
        <v>11687</v>
      </c>
      <c r="U18" s="48">
        <v>13112</v>
      </c>
      <c r="V18" s="48">
        <v>14718</v>
      </c>
      <c r="W18" s="48">
        <v>16560</v>
      </c>
      <c r="X18" s="48">
        <v>18691</v>
      </c>
      <c r="Y18" s="48">
        <v>21127</v>
      </c>
      <c r="Z18" s="48">
        <v>23879</v>
      </c>
      <c r="AA18" s="48">
        <v>26825</v>
      </c>
      <c r="AB18" s="48">
        <v>29965</v>
      </c>
      <c r="AC18" s="48">
        <v>33325</v>
      </c>
      <c r="AD18" s="48">
        <v>36679</v>
      </c>
      <c r="AE18" s="2" t="s">
        <v>15</v>
      </c>
      <c r="AF18" s="33" t="s">
        <v>89</v>
      </c>
      <c r="AG18" s="2" t="s">
        <v>43</v>
      </c>
      <c r="AH18" s="2"/>
    </row>
    <row r="19" spans="1:34" x14ac:dyDescent="0.25">
      <c r="A19" s="2" t="s">
        <v>16</v>
      </c>
      <c r="B19" s="48">
        <v>1728</v>
      </c>
      <c r="C19" s="48">
        <v>2095</v>
      </c>
      <c r="D19" s="48">
        <v>2693</v>
      </c>
      <c r="E19" s="48">
        <v>3479</v>
      </c>
      <c r="F19" s="48">
        <v>4315</v>
      </c>
      <c r="G19" s="48">
        <v>5211</v>
      </c>
      <c r="H19" s="48">
        <v>6137</v>
      </c>
      <c r="I19" s="48">
        <v>7111</v>
      </c>
      <c r="J19" s="48">
        <v>8087</v>
      </c>
      <c r="K19" s="48">
        <v>9118</v>
      </c>
      <c r="L19" s="48">
        <v>10132</v>
      </c>
      <c r="M19" s="48">
        <v>11113</v>
      </c>
      <c r="N19" s="48">
        <v>12061</v>
      </c>
      <c r="O19" s="48">
        <v>14391</v>
      </c>
      <c r="P19" s="48">
        <v>15166</v>
      </c>
      <c r="Q19" s="48">
        <v>16615</v>
      </c>
      <c r="R19" s="48">
        <v>18637</v>
      </c>
      <c r="S19" s="48">
        <v>21056</v>
      </c>
      <c r="T19" s="48">
        <v>23736</v>
      </c>
      <c r="U19" s="48">
        <v>26648</v>
      </c>
      <c r="V19" s="48">
        <v>29925</v>
      </c>
      <c r="W19" s="48">
        <v>33676</v>
      </c>
      <c r="X19" s="48">
        <v>38033</v>
      </c>
      <c r="Y19" s="48">
        <v>43059</v>
      </c>
      <c r="Z19" s="48">
        <v>48733</v>
      </c>
      <c r="AA19" s="48">
        <v>54807</v>
      </c>
      <c r="AB19" s="48">
        <v>61285</v>
      </c>
      <c r="AC19" s="48">
        <v>68216</v>
      </c>
      <c r="AD19" s="48">
        <v>75121</v>
      </c>
      <c r="AE19" s="2" t="s">
        <v>16</v>
      </c>
      <c r="AF19" s="33" t="s">
        <v>90</v>
      </c>
      <c r="AG19" s="2" t="s">
        <v>42</v>
      </c>
      <c r="AH19" s="2"/>
    </row>
    <row r="20" spans="1:34" x14ac:dyDescent="0.25">
      <c r="A20" s="2" t="s">
        <v>17</v>
      </c>
      <c r="B20" s="48">
        <v>224</v>
      </c>
      <c r="C20" s="48">
        <v>267</v>
      </c>
      <c r="D20" s="48">
        <v>297</v>
      </c>
      <c r="E20" s="48">
        <v>328</v>
      </c>
      <c r="F20" s="48">
        <v>370</v>
      </c>
      <c r="G20" s="48">
        <v>418</v>
      </c>
      <c r="H20" s="48">
        <v>477</v>
      </c>
      <c r="I20" s="48">
        <v>539</v>
      </c>
      <c r="J20" s="48">
        <v>610</v>
      </c>
      <c r="K20" s="48">
        <v>680</v>
      </c>
      <c r="L20" s="48">
        <v>751</v>
      </c>
      <c r="M20" s="48">
        <v>819</v>
      </c>
      <c r="N20" s="48">
        <v>892</v>
      </c>
      <c r="O20" s="48">
        <v>1060</v>
      </c>
      <c r="P20" s="48">
        <v>1052</v>
      </c>
      <c r="Q20" s="48">
        <v>1134</v>
      </c>
      <c r="R20" s="48">
        <v>1261</v>
      </c>
      <c r="S20" s="48">
        <v>1418</v>
      </c>
      <c r="T20" s="48">
        <v>1590</v>
      </c>
      <c r="U20" s="48">
        <v>1773</v>
      </c>
      <c r="V20" s="48">
        <v>1979</v>
      </c>
      <c r="W20" s="48">
        <v>2235</v>
      </c>
      <c r="X20" s="48">
        <v>2533</v>
      </c>
      <c r="Y20" s="48">
        <v>2876</v>
      </c>
      <c r="Z20" s="48">
        <v>3261</v>
      </c>
      <c r="AA20" s="48">
        <v>3673</v>
      </c>
      <c r="AB20" s="48">
        <v>4114</v>
      </c>
      <c r="AC20" s="48">
        <v>4585</v>
      </c>
      <c r="AD20" s="48">
        <v>5053</v>
      </c>
      <c r="AE20" s="2" t="s">
        <v>17</v>
      </c>
      <c r="AF20" s="33" t="s">
        <v>91</v>
      </c>
      <c r="AG20" s="2" t="s">
        <v>72</v>
      </c>
      <c r="AH20" s="2"/>
    </row>
    <row r="21" spans="1:34" x14ac:dyDescent="0.25">
      <c r="A21" s="2" t="s">
        <v>18</v>
      </c>
      <c r="B21" s="48">
        <v>568</v>
      </c>
      <c r="C21" s="48">
        <v>700</v>
      </c>
      <c r="D21" s="48">
        <v>932</v>
      </c>
      <c r="E21" s="48">
        <v>1199</v>
      </c>
      <c r="F21" s="48">
        <v>1481</v>
      </c>
      <c r="G21" s="48">
        <v>1781</v>
      </c>
      <c r="H21" s="48">
        <v>2091</v>
      </c>
      <c r="I21" s="48">
        <v>2425</v>
      </c>
      <c r="J21" s="48">
        <v>2793</v>
      </c>
      <c r="K21" s="48">
        <v>3174</v>
      </c>
      <c r="L21" s="48">
        <v>3555</v>
      </c>
      <c r="M21" s="48">
        <v>3930</v>
      </c>
      <c r="N21" s="48">
        <v>4313</v>
      </c>
      <c r="O21" s="48">
        <v>5543</v>
      </c>
      <c r="P21" s="48">
        <v>6571</v>
      </c>
      <c r="Q21" s="48">
        <v>7703</v>
      </c>
      <c r="R21" s="48">
        <v>9022</v>
      </c>
      <c r="S21" s="48">
        <v>10536</v>
      </c>
      <c r="T21" s="48">
        <v>12256</v>
      </c>
      <c r="U21" s="48">
        <v>14118</v>
      </c>
      <c r="V21" s="48">
        <v>16206</v>
      </c>
      <c r="W21" s="48">
        <v>18412</v>
      </c>
      <c r="X21" s="48">
        <v>20959</v>
      </c>
      <c r="Y21" s="48">
        <v>23891</v>
      </c>
      <c r="Z21" s="48">
        <v>27201</v>
      </c>
      <c r="AA21" s="48">
        <v>30744</v>
      </c>
      <c r="AB21" s="48">
        <v>34532</v>
      </c>
      <c r="AC21" s="48">
        <v>38589</v>
      </c>
      <c r="AD21" s="48">
        <v>42608</v>
      </c>
      <c r="AE21" s="2" t="s">
        <v>18</v>
      </c>
      <c r="AF21" s="33" t="s">
        <v>92</v>
      </c>
      <c r="AG21" s="2" t="s">
        <v>93</v>
      </c>
      <c r="AH21" s="2"/>
    </row>
    <row r="22" spans="1:34" x14ac:dyDescent="0.25">
      <c r="A22" s="2" t="s">
        <v>19</v>
      </c>
      <c r="B22" s="48">
        <v>616</v>
      </c>
      <c r="C22" s="48">
        <v>757</v>
      </c>
      <c r="D22" s="48">
        <v>1017</v>
      </c>
      <c r="E22" s="48">
        <v>1345</v>
      </c>
      <c r="F22" s="48">
        <v>1702</v>
      </c>
      <c r="G22" s="48">
        <v>2081</v>
      </c>
      <c r="H22" s="48">
        <v>2428</v>
      </c>
      <c r="I22" s="48">
        <v>2798</v>
      </c>
      <c r="J22" s="48">
        <v>3216</v>
      </c>
      <c r="K22" s="48">
        <v>3638</v>
      </c>
      <c r="L22" s="48">
        <v>4069</v>
      </c>
      <c r="M22" s="48">
        <v>4490</v>
      </c>
      <c r="N22" s="48">
        <v>4925</v>
      </c>
      <c r="O22" s="48">
        <v>6256</v>
      </c>
      <c r="P22" s="48">
        <v>7395</v>
      </c>
      <c r="Q22" s="48">
        <v>8698</v>
      </c>
      <c r="R22" s="48">
        <v>10226</v>
      </c>
      <c r="S22" s="48">
        <v>11967</v>
      </c>
      <c r="T22" s="48">
        <v>13919</v>
      </c>
      <c r="U22" s="48">
        <v>15998</v>
      </c>
      <c r="V22" s="48">
        <v>18300</v>
      </c>
      <c r="W22" s="48">
        <v>20813</v>
      </c>
      <c r="X22" s="48">
        <v>23693</v>
      </c>
      <c r="Y22" s="48">
        <v>26975</v>
      </c>
      <c r="Z22" s="48">
        <v>30654</v>
      </c>
      <c r="AA22" s="48">
        <v>34591</v>
      </c>
      <c r="AB22" s="48">
        <v>38787</v>
      </c>
      <c r="AC22" s="48">
        <v>43271</v>
      </c>
      <c r="AD22" s="48">
        <v>47729</v>
      </c>
      <c r="AE22" s="2" t="s">
        <v>19</v>
      </c>
      <c r="AF22" s="33" t="s">
        <v>94</v>
      </c>
      <c r="AG22" s="2" t="s">
        <v>93</v>
      </c>
      <c r="AH22" s="2"/>
    </row>
    <row r="23" spans="1:34" x14ac:dyDescent="0.25">
      <c r="A23" s="2" t="s">
        <v>20</v>
      </c>
      <c r="B23" s="48">
        <v>1054</v>
      </c>
      <c r="C23" s="48">
        <v>1257</v>
      </c>
      <c r="D23" s="48">
        <v>1610</v>
      </c>
      <c r="E23" s="48">
        <v>2051</v>
      </c>
      <c r="F23" s="48">
        <v>2518</v>
      </c>
      <c r="G23" s="48">
        <v>3020</v>
      </c>
      <c r="H23" s="48">
        <v>3540</v>
      </c>
      <c r="I23" s="48">
        <v>4091</v>
      </c>
      <c r="J23" s="48">
        <v>4685</v>
      </c>
      <c r="K23" s="48">
        <v>5295</v>
      </c>
      <c r="L23" s="48">
        <v>5901</v>
      </c>
      <c r="M23" s="48">
        <v>6490</v>
      </c>
      <c r="N23" s="48">
        <v>7081</v>
      </c>
      <c r="O23" s="48">
        <v>8902</v>
      </c>
      <c r="P23" s="48">
        <v>10219</v>
      </c>
      <c r="Q23" s="48">
        <v>11635</v>
      </c>
      <c r="R23" s="48">
        <v>13342</v>
      </c>
      <c r="S23" s="48">
        <v>15307</v>
      </c>
      <c r="T23" s="48">
        <v>17464</v>
      </c>
      <c r="U23" s="48">
        <v>19772</v>
      </c>
      <c r="V23" s="48">
        <v>22344</v>
      </c>
      <c r="W23" s="48">
        <v>25282</v>
      </c>
      <c r="X23" s="48">
        <v>28689</v>
      </c>
      <c r="Y23" s="48">
        <v>32619</v>
      </c>
      <c r="Z23" s="48">
        <v>37062</v>
      </c>
      <c r="AA23" s="48">
        <v>41825</v>
      </c>
      <c r="AB23" s="48">
        <v>46914</v>
      </c>
      <c r="AC23" s="48">
        <v>52363</v>
      </c>
      <c r="AD23" s="48">
        <v>57771</v>
      </c>
      <c r="AE23" s="2" t="s">
        <v>20</v>
      </c>
      <c r="AF23" s="33" t="s">
        <v>95</v>
      </c>
      <c r="AG23" s="2" t="s">
        <v>42</v>
      </c>
      <c r="AH23" s="2"/>
    </row>
    <row r="24" spans="1:34" x14ac:dyDescent="0.25">
      <c r="A24" s="2" t="s">
        <v>64</v>
      </c>
      <c r="B24" s="48">
        <v>4063</v>
      </c>
      <c r="C24" s="48">
        <v>4902</v>
      </c>
      <c r="D24" s="48">
        <v>6176</v>
      </c>
      <c r="E24" s="48">
        <v>7414</v>
      </c>
      <c r="F24" s="48">
        <v>8714</v>
      </c>
      <c r="G24" s="48">
        <v>10134</v>
      </c>
      <c r="H24" s="48">
        <v>11726</v>
      </c>
      <c r="I24" s="48">
        <v>13454</v>
      </c>
      <c r="J24" s="48">
        <v>15524</v>
      </c>
      <c r="K24" s="48">
        <v>17597</v>
      </c>
      <c r="L24" s="48">
        <v>19687</v>
      </c>
      <c r="M24" s="48">
        <v>21755</v>
      </c>
      <c r="N24" s="48">
        <v>23925</v>
      </c>
      <c r="O24" s="48">
        <v>29351</v>
      </c>
      <c r="P24" s="48">
        <v>32996</v>
      </c>
      <c r="Q24" s="48">
        <v>37716</v>
      </c>
      <c r="R24" s="48">
        <v>43388</v>
      </c>
      <c r="S24" s="48">
        <v>49861</v>
      </c>
      <c r="T24" s="48">
        <v>57069</v>
      </c>
      <c r="U24" s="48">
        <v>64764</v>
      </c>
      <c r="V24" s="48">
        <v>73279</v>
      </c>
      <c r="W24" s="48">
        <v>82727</v>
      </c>
      <c r="X24" s="48">
        <v>93525</v>
      </c>
      <c r="Y24" s="48">
        <v>105785</v>
      </c>
      <c r="Z24" s="48">
        <v>119517</v>
      </c>
      <c r="AA24" s="48">
        <v>134180</v>
      </c>
      <c r="AB24" s="48">
        <v>149777</v>
      </c>
      <c r="AC24" s="48">
        <v>166418</v>
      </c>
      <c r="AD24" s="48">
        <v>182979</v>
      </c>
      <c r="AE24" s="2" t="s">
        <v>64</v>
      </c>
      <c r="AF24" s="33" t="s">
        <v>96</v>
      </c>
      <c r="AG24" s="2" t="s">
        <v>47</v>
      </c>
      <c r="AH24" s="2"/>
    </row>
    <row r="25" spans="1:34" x14ac:dyDescent="0.25">
      <c r="A25" s="2" t="s">
        <v>21</v>
      </c>
      <c r="B25" s="48">
        <v>2004</v>
      </c>
      <c r="C25" s="48">
        <v>2373</v>
      </c>
      <c r="D25" s="48">
        <v>2970</v>
      </c>
      <c r="E25" s="48">
        <v>3625</v>
      </c>
      <c r="F25" s="48">
        <v>4333</v>
      </c>
      <c r="G25" s="48">
        <v>5098</v>
      </c>
      <c r="H25" s="48">
        <v>5901</v>
      </c>
      <c r="I25" s="48">
        <v>6757</v>
      </c>
      <c r="J25" s="48">
        <v>7740</v>
      </c>
      <c r="K25" s="48">
        <v>8721</v>
      </c>
      <c r="L25" s="48">
        <v>9701</v>
      </c>
      <c r="M25" s="48">
        <v>10662</v>
      </c>
      <c r="N25" s="48">
        <v>11653</v>
      </c>
      <c r="O25" s="48">
        <v>14268</v>
      </c>
      <c r="P25" s="48">
        <v>15931</v>
      </c>
      <c r="Q25" s="48">
        <v>18025</v>
      </c>
      <c r="R25" s="48">
        <v>20585</v>
      </c>
      <c r="S25" s="48">
        <v>23537</v>
      </c>
      <c r="T25" s="48">
        <v>26802</v>
      </c>
      <c r="U25" s="48">
        <v>30283</v>
      </c>
      <c r="V25" s="48">
        <v>34154</v>
      </c>
      <c r="W25" s="48">
        <v>38556</v>
      </c>
      <c r="X25" s="48">
        <v>43630</v>
      </c>
      <c r="Y25" s="48">
        <v>49458</v>
      </c>
      <c r="Z25" s="48">
        <v>56021</v>
      </c>
      <c r="AA25" s="48">
        <v>63042</v>
      </c>
      <c r="AB25" s="48">
        <v>70531</v>
      </c>
      <c r="AC25" s="48">
        <v>78537</v>
      </c>
      <c r="AD25" s="48">
        <v>86488</v>
      </c>
      <c r="AE25" s="2" t="s">
        <v>21</v>
      </c>
      <c r="AF25" s="33" t="s">
        <v>97</v>
      </c>
      <c r="AG25" s="2" t="s">
        <v>42</v>
      </c>
      <c r="AH25" s="2"/>
    </row>
    <row r="26" spans="1:34" x14ac:dyDescent="0.25">
      <c r="A26" s="2" t="s">
        <v>22</v>
      </c>
      <c r="B26" s="48">
        <v>25</v>
      </c>
      <c r="C26" s="48">
        <v>36</v>
      </c>
      <c r="D26" s="48">
        <v>51</v>
      </c>
      <c r="E26" s="48">
        <v>70</v>
      </c>
      <c r="F26" s="48">
        <v>91</v>
      </c>
      <c r="G26" s="48">
        <v>114</v>
      </c>
      <c r="H26" s="48">
        <v>134</v>
      </c>
      <c r="I26" s="48">
        <v>153</v>
      </c>
      <c r="J26" s="48">
        <v>173</v>
      </c>
      <c r="K26" s="48">
        <v>197</v>
      </c>
      <c r="L26" s="48">
        <v>218</v>
      </c>
      <c r="M26" s="48">
        <v>241</v>
      </c>
      <c r="N26" s="48">
        <v>263</v>
      </c>
      <c r="O26" s="48">
        <v>365</v>
      </c>
      <c r="P26" s="48">
        <v>521</v>
      </c>
      <c r="Q26" s="48">
        <v>658</v>
      </c>
      <c r="R26" s="48">
        <v>803</v>
      </c>
      <c r="S26" s="48">
        <v>962</v>
      </c>
      <c r="T26" s="48">
        <v>1141</v>
      </c>
      <c r="U26" s="48">
        <v>1333</v>
      </c>
      <c r="V26" s="48">
        <v>1544</v>
      </c>
      <c r="W26" s="48">
        <v>1762</v>
      </c>
      <c r="X26" s="48">
        <v>2011</v>
      </c>
      <c r="Y26" s="48">
        <v>2296</v>
      </c>
      <c r="Z26" s="48">
        <v>2616</v>
      </c>
      <c r="AA26" s="48">
        <v>2958</v>
      </c>
      <c r="AB26" s="48">
        <v>3323</v>
      </c>
      <c r="AC26" s="48">
        <v>3714</v>
      </c>
      <c r="AD26" s="48">
        <v>4099</v>
      </c>
      <c r="AE26" s="2" t="s">
        <v>22</v>
      </c>
      <c r="AF26" s="33" t="s">
        <v>98</v>
      </c>
      <c r="AG26" s="2" t="s">
        <v>49</v>
      </c>
      <c r="AH26" s="2"/>
    </row>
    <row r="27" spans="1:34" x14ac:dyDescent="0.25">
      <c r="A27" s="2" t="s">
        <v>23</v>
      </c>
      <c r="B27" s="48">
        <v>569</v>
      </c>
      <c r="C27" s="48">
        <v>783</v>
      </c>
      <c r="D27" s="48">
        <v>1083</v>
      </c>
      <c r="E27" s="48">
        <v>1402</v>
      </c>
      <c r="F27" s="48">
        <v>1740</v>
      </c>
      <c r="G27" s="48">
        <v>2104</v>
      </c>
      <c r="H27" s="48">
        <v>2481</v>
      </c>
      <c r="I27" s="48">
        <v>2895</v>
      </c>
      <c r="J27" s="48">
        <v>3358</v>
      </c>
      <c r="K27" s="48">
        <v>3857</v>
      </c>
      <c r="L27" s="48">
        <v>4355</v>
      </c>
      <c r="M27" s="48">
        <v>4849</v>
      </c>
      <c r="N27" s="48">
        <v>5356</v>
      </c>
      <c r="O27" s="48">
        <v>6576</v>
      </c>
      <c r="P27" s="48">
        <v>7009</v>
      </c>
      <c r="Q27" s="48">
        <v>7709</v>
      </c>
      <c r="R27" s="48">
        <v>8666</v>
      </c>
      <c r="S27" s="48">
        <v>9804</v>
      </c>
      <c r="T27" s="48">
        <v>11092</v>
      </c>
      <c r="U27" s="48">
        <v>12483</v>
      </c>
      <c r="V27" s="48">
        <v>14046</v>
      </c>
      <c r="W27" s="48">
        <v>15836</v>
      </c>
      <c r="X27" s="48">
        <v>17905</v>
      </c>
      <c r="Y27" s="48">
        <v>20274</v>
      </c>
      <c r="Z27" s="48">
        <v>22952</v>
      </c>
      <c r="AA27" s="48">
        <v>25819</v>
      </c>
      <c r="AB27" s="48">
        <v>28879</v>
      </c>
      <c r="AC27" s="48">
        <v>32153</v>
      </c>
      <c r="AD27" s="48">
        <v>35415</v>
      </c>
      <c r="AE27" s="2" t="s">
        <v>23</v>
      </c>
      <c r="AF27" s="33" t="s">
        <v>99</v>
      </c>
      <c r="AG27" s="2" t="s">
        <v>43</v>
      </c>
      <c r="AH27" s="2"/>
    </row>
    <row r="28" spans="1:34" x14ac:dyDescent="0.25">
      <c r="A28" s="2" t="s">
        <v>65</v>
      </c>
      <c r="B28" s="48">
        <v>0</v>
      </c>
      <c r="C28" s="48">
        <v>0</v>
      </c>
      <c r="D28" s="48">
        <v>1</v>
      </c>
      <c r="E28" s="48">
        <v>1</v>
      </c>
      <c r="F28" s="48">
        <v>1</v>
      </c>
      <c r="G28" s="48">
        <v>1</v>
      </c>
      <c r="H28" s="48">
        <v>1</v>
      </c>
      <c r="I28" s="48">
        <v>2</v>
      </c>
      <c r="J28" s="48">
        <v>2</v>
      </c>
      <c r="K28" s="48">
        <v>2</v>
      </c>
      <c r="L28" s="48">
        <v>2</v>
      </c>
      <c r="M28" s="48">
        <v>3</v>
      </c>
      <c r="N28" s="48">
        <v>3</v>
      </c>
      <c r="O28" s="48">
        <v>4</v>
      </c>
      <c r="P28" s="48">
        <v>5</v>
      </c>
      <c r="Q28" s="48">
        <v>6</v>
      </c>
      <c r="R28" s="48">
        <v>8</v>
      </c>
      <c r="S28" s="48">
        <v>9</v>
      </c>
      <c r="T28" s="48">
        <v>11</v>
      </c>
      <c r="U28" s="48">
        <v>13</v>
      </c>
      <c r="V28" s="48">
        <v>15</v>
      </c>
      <c r="W28" s="48">
        <v>17</v>
      </c>
      <c r="X28" s="48">
        <v>19</v>
      </c>
      <c r="Y28" s="48">
        <v>22</v>
      </c>
      <c r="Z28" s="48">
        <v>25</v>
      </c>
      <c r="AA28" s="48">
        <v>28</v>
      </c>
      <c r="AB28" s="48">
        <v>32</v>
      </c>
      <c r="AC28" s="48">
        <v>36</v>
      </c>
      <c r="AD28" s="48">
        <v>39</v>
      </c>
      <c r="AE28" s="2" t="s">
        <v>65</v>
      </c>
      <c r="AF28" s="33" t="s">
        <v>100</v>
      </c>
      <c r="AG28" s="2" t="s">
        <v>78</v>
      </c>
      <c r="AH28" s="2"/>
    </row>
    <row r="29" spans="1:34" x14ac:dyDescent="0.25">
      <c r="A29" s="2" t="s">
        <v>66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1</v>
      </c>
      <c r="L29" s="48">
        <v>1</v>
      </c>
      <c r="M29" s="48">
        <v>1</v>
      </c>
      <c r="N29" s="48">
        <v>1</v>
      </c>
      <c r="O29" s="48">
        <v>1</v>
      </c>
      <c r="P29" s="48">
        <v>1</v>
      </c>
      <c r="Q29" s="48">
        <v>2</v>
      </c>
      <c r="R29" s="48">
        <v>2</v>
      </c>
      <c r="S29" s="48">
        <v>2</v>
      </c>
      <c r="T29" s="48">
        <v>3</v>
      </c>
      <c r="U29" s="48">
        <v>3</v>
      </c>
      <c r="V29" s="48">
        <v>4</v>
      </c>
      <c r="W29" s="48">
        <v>4</v>
      </c>
      <c r="X29" s="48">
        <v>5</v>
      </c>
      <c r="Y29" s="48">
        <v>5</v>
      </c>
      <c r="Z29" s="48">
        <v>6</v>
      </c>
      <c r="AA29" s="48">
        <v>7</v>
      </c>
      <c r="AB29" s="48">
        <v>8</v>
      </c>
      <c r="AC29" s="48">
        <v>9</v>
      </c>
      <c r="AD29" s="48">
        <v>10</v>
      </c>
      <c r="AE29" s="2" t="s">
        <v>66</v>
      </c>
      <c r="AF29" s="33" t="s">
        <v>101</v>
      </c>
      <c r="AG29" s="2" t="s">
        <v>78</v>
      </c>
      <c r="AH29" s="2"/>
    </row>
    <row r="30" spans="1:34" x14ac:dyDescent="0.25">
      <c r="A30" s="2" t="s">
        <v>24</v>
      </c>
      <c r="B30" s="48">
        <v>1983</v>
      </c>
      <c r="C30" s="48">
        <v>2501</v>
      </c>
      <c r="D30" s="48">
        <v>3056</v>
      </c>
      <c r="E30" s="48">
        <v>3594</v>
      </c>
      <c r="F30" s="48">
        <v>4177</v>
      </c>
      <c r="G30" s="48">
        <v>4821</v>
      </c>
      <c r="H30" s="48">
        <v>5604</v>
      </c>
      <c r="I30" s="48">
        <v>6439</v>
      </c>
      <c r="J30" s="48">
        <v>7368</v>
      </c>
      <c r="K30" s="48">
        <v>8314</v>
      </c>
      <c r="L30" s="48">
        <v>9262</v>
      </c>
      <c r="M30" s="48">
        <v>10197</v>
      </c>
      <c r="N30" s="48">
        <v>11159</v>
      </c>
      <c r="O30" s="48">
        <v>13415</v>
      </c>
      <c r="P30" s="48">
        <v>13463</v>
      </c>
      <c r="Q30" s="48">
        <v>14517</v>
      </c>
      <c r="R30" s="48">
        <v>16127</v>
      </c>
      <c r="S30" s="48">
        <v>18119</v>
      </c>
      <c r="T30" s="48">
        <v>20379</v>
      </c>
      <c r="U30" s="48">
        <v>22801</v>
      </c>
      <c r="V30" s="48">
        <v>25534</v>
      </c>
      <c r="W30" s="48">
        <v>28779</v>
      </c>
      <c r="X30" s="48">
        <v>32546</v>
      </c>
      <c r="Y30" s="48">
        <v>36882</v>
      </c>
      <c r="Z30" s="48">
        <v>41769</v>
      </c>
      <c r="AA30" s="48">
        <v>46996</v>
      </c>
      <c r="AB30" s="48">
        <v>52566</v>
      </c>
      <c r="AC30" s="48">
        <v>58520</v>
      </c>
      <c r="AD30" s="48">
        <v>64466</v>
      </c>
      <c r="AE30" s="2" t="s">
        <v>24</v>
      </c>
      <c r="AF30" s="33" t="s">
        <v>102</v>
      </c>
      <c r="AG30" s="2" t="s">
        <v>44</v>
      </c>
      <c r="AH30" s="2"/>
    </row>
    <row r="31" spans="1:34" x14ac:dyDescent="0.25">
      <c r="A31" s="2" t="s">
        <v>25</v>
      </c>
      <c r="B31" s="48">
        <v>3565</v>
      </c>
      <c r="C31" s="48">
        <v>4367</v>
      </c>
      <c r="D31" s="48">
        <v>5318</v>
      </c>
      <c r="E31" s="48">
        <v>6310</v>
      </c>
      <c r="F31" s="48">
        <v>7434</v>
      </c>
      <c r="G31" s="48">
        <v>8668</v>
      </c>
      <c r="H31" s="48">
        <v>9943</v>
      </c>
      <c r="I31" s="48">
        <v>11292</v>
      </c>
      <c r="J31" s="48">
        <v>12841</v>
      </c>
      <c r="K31" s="48">
        <v>14368</v>
      </c>
      <c r="L31" s="48">
        <v>15900</v>
      </c>
      <c r="M31" s="48">
        <v>17395</v>
      </c>
      <c r="N31" s="48">
        <v>18969</v>
      </c>
      <c r="O31" s="48">
        <v>23149</v>
      </c>
      <c r="P31" s="48">
        <v>24453</v>
      </c>
      <c r="Q31" s="48">
        <v>27152</v>
      </c>
      <c r="R31" s="48">
        <v>30752</v>
      </c>
      <c r="S31" s="48">
        <v>35016</v>
      </c>
      <c r="T31" s="48">
        <v>39769</v>
      </c>
      <c r="U31" s="48">
        <v>44804</v>
      </c>
      <c r="V31" s="48">
        <v>50422</v>
      </c>
      <c r="W31" s="48">
        <v>57071</v>
      </c>
      <c r="X31" s="48">
        <v>64757</v>
      </c>
      <c r="Y31" s="48">
        <v>73598</v>
      </c>
      <c r="Z31" s="48">
        <v>83561</v>
      </c>
      <c r="AA31" s="48">
        <v>94225</v>
      </c>
      <c r="AB31" s="48">
        <v>105604</v>
      </c>
      <c r="AC31" s="48">
        <v>117768</v>
      </c>
      <c r="AD31" s="48">
        <v>129854</v>
      </c>
      <c r="AE31" s="2" t="s">
        <v>25</v>
      </c>
      <c r="AF31" s="33" t="s">
        <v>103</v>
      </c>
      <c r="AG31" s="2" t="s">
        <v>44</v>
      </c>
      <c r="AH31" s="2"/>
    </row>
    <row r="32" spans="1:34" x14ac:dyDescent="0.25">
      <c r="A32" s="2" t="s">
        <v>26</v>
      </c>
      <c r="B32" s="48">
        <v>1045</v>
      </c>
      <c r="C32" s="48">
        <v>1203</v>
      </c>
      <c r="D32" s="48">
        <v>1469</v>
      </c>
      <c r="E32" s="48">
        <v>1790</v>
      </c>
      <c r="F32" s="48">
        <v>2139</v>
      </c>
      <c r="G32" s="48">
        <v>2513</v>
      </c>
      <c r="H32" s="48">
        <v>2906</v>
      </c>
      <c r="I32" s="48">
        <v>3329</v>
      </c>
      <c r="J32" s="48">
        <v>3837</v>
      </c>
      <c r="K32" s="48">
        <v>4336</v>
      </c>
      <c r="L32" s="48">
        <v>4833</v>
      </c>
      <c r="M32" s="48">
        <v>5324</v>
      </c>
      <c r="N32" s="48">
        <v>5832</v>
      </c>
      <c r="O32" s="48">
        <v>7110</v>
      </c>
      <c r="P32" s="48">
        <v>7766</v>
      </c>
      <c r="Q32" s="48">
        <v>8697</v>
      </c>
      <c r="R32" s="48">
        <v>9875</v>
      </c>
      <c r="S32" s="48">
        <v>11259</v>
      </c>
      <c r="T32" s="48">
        <v>12796</v>
      </c>
      <c r="U32" s="48">
        <v>14443</v>
      </c>
      <c r="V32" s="48">
        <v>16286</v>
      </c>
      <c r="W32" s="48">
        <v>18398</v>
      </c>
      <c r="X32" s="48">
        <v>20849</v>
      </c>
      <c r="Y32" s="48">
        <v>23675</v>
      </c>
      <c r="Z32" s="48">
        <v>26871</v>
      </c>
      <c r="AA32" s="48">
        <v>30302</v>
      </c>
      <c r="AB32" s="48">
        <v>33965</v>
      </c>
      <c r="AC32" s="48">
        <v>37887</v>
      </c>
      <c r="AD32" s="48">
        <v>41786</v>
      </c>
      <c r="AE32" s="2" t="s">
        <v>26</v>
      </c>
      <c r="AF32" s="33" t="s">
        <v>104</v>
      </c>
      <c r="AG32" s="2" t="s">
        <v>42</v>
      </c>
      <c r="AH32" s="2"/>
    </row>
    <row r="33" spans="1:34" x14ac:dyDescent="0.25">
      <c r="A33" s="2" t="s">
        <v>27</v>
      </c>
      <c r="B33" s="48">
        <v>1102</v>
      </c>
      <c r="C33" s="48">
        <v>1370</v>
      </c>
      <c r="D33" s="48">
        <v>1808</v>
      </c>
      <c r="E33" s="48">
        <v>2279</v>
      </c>
      <c r="F33" s="48">
        <v>2789</v>
      </c>
      <c r="G33" s="48">
        <v>3333</v>
      </c>
      <c r="H33" s="48">
        <v>3901</v>
      </c>
      <c r="I33" s="48">
        <v>4535</v>
      </c>
      <c r="J33" s="48">
        <v>5279</v>
      </c>
      <c r="K33" s="48">
        <v>6060</v>
      </c>
      <c r="L33" s="48">
        <v>6834</v>
      </c>
      <c r="M33" s="48">
        <v>7593</v>
      </c>
      <c r="N33" s="48">
        <v>8359</v>
      </c>
      <c r="O33" s="48">
        <v>10031</v>
      </c>
      <c r="P33" s="48">
        <v>10422</v>
      </c>
      <c r="Q33" s="48">
        <v>11367</v>
      </c>
      <c r="R33" s="48">
        <v>12719</v>
      </c>
      <c r="S33" s="48">
        <v>14356</v>
      </c>
      <c r="T33" s="48">
        <v>16215</v>
      </c>
      <c r="U33" s="48">
        <v>18236</v>
      </c>
      <c r="V33" s="48">
        <v>20510</v>
      </c>
      <c r="W33" s="48">
        <v>23115</v>
      </c>
      <c r="X33" s="48">
        <v>26124</v>
      </c>
      <c r="Y33" s="48">
        <v>29555</v>
      </c>
      <c r="Z33" s="48">
        <v>33430</v>
      </c>
      <c r="AA33" s="48">
        <v>37577</v>
      </c>
      <c r="AB33" s="48">
        <v>42000</v>
      </c>
      <c r="AC33" s="48">
        <v>46731</v>
      </c>
      <c r="AD33" s="48">
        <v>51455</v>
      </c>
      <c r="AE33" s="2" t="s">
        <v>27</v>
      </c>
      <c r="AF33" s="33" t="s">
        <v>105</v>
      </c>
      <c r="AG33" s="2" t="s">
        <v>43</v>
      </c>
      <c r="AH33" s="2"/>
    </row>
    <row r="34" spans="1:34" x14ac:dyDescent="0.25">
      <c r="A34" s="2" t="s">
        <v>28</v>
      </c>
      <c r="B34" s="48">
        <v>1370</v>
      </c>
      <c r="C34" s="48">
        <v>1721</v>
      </c>
      <c r="D34" s="48">
        <v>2239</v>
      </c>
      <c r="E34" s="48">
        <v>2751</v>
      </c>
      <c r="F34" s="48">
        <v>3302</v>
      </c>
      <c r="G34" s="48">
        <v>3898</v>
      </c>
      <c r="H34" s="48">
        <v>4516</v>
      </c>
      <c r="I34" s="48">
        <v>5204</v>
      </c>
      <c r="J34" s="48">
        <v>6057</v>
      </c>
      <c r="K34" s="48">
        <v>6928</v>
      </c>
      <c r="L34" s="48">
        <v>7807</v>
      </c>
      <c r="M34" s="48">
        <v>8683</v>
      </c>
      <c r="N34" s="48">
        <v>9618</v>
      </c>
      <c r="O34" s="48">
        <v>12013</v>
      </c>
      <c r="P34" s="48">
        <v>13368</v>
      </c>
      <c r="Q34" s="48">
        <v>15068</v>
      </c>
      <c r="R34" s="48">
        <v>17170</v>
      </c>
      <c r="S34" s="48">
        <v>19609</v>
      </c>
      <c r="T34" s="48">
        <v>22338</v>
      </c>
      <c r="U34" s="48">
        <v>25253</v>
      </c>
      <c r="V34" s="48">
        <v>28494</v>
      </c>
      <c r="W34" s="48">
        <v>32199</v>
      </c>
      <c r="X34" s="48">
        <v>36478</v>
      </c>
      <c r="Y34" s="48">
        <v>41375</v>
      </c>
      <c r="Z34" s="48">
        <v>46910</v>
      </c>
      <c r="AA34" s="48">
        <v>52837</v>
      </c>
      <c r="AB34" s="48">
        <v>59166</v>
      </c>
      <c r="AC34" s="48">
        <v>65938</v>
      </c>
      <c r="AD34" s="48">
        <v>72667</v>
      </c>
      <c r="AE34" s="2" t="s">
        <v>28</v>
      </c>
      <c r="AF34" s="33" t="s">
        <v>106</v>
      </c>
      <c r="AG34" s="2" t="s">
        <v>42</v>
      </c>
      <c r="AH34" s="2"/>
    </row>
    <row r="35" spans="1:34" x14ac:dyDescent="0.25">
      <c r="A35" s="2" t="s">
        <v>29</v>
      </c>
      <c r="B35" s="48">
        <v>2376</v>
      </c>
      <c r="C35" s="48">
        <v>2918</v>
      </c>
      <c r="D35" s="48">
        <v>3722</v>
      </c>
      <c r="E35" s="48">
        <v>4578</v>
      </c>
      <c r="F35" s="48">
        <v>5464</v>
      </c>
      <c r="G35" s="48">
        <v>6423</v>
      </c>
      <c r="H35" s="48">
        <v>7505</v>
      </c>
      <c r="I35" s="48">
        <v>8670</v>
      </c>
      <c r="J35" s="48">
        <v>9989</v>
      </c>
      <c r="K35" s="48">
        <v>11323</v>
      </c>
      <c r="L35" s="48">
        <v>12672</v>
      </c>
      <c r="M35" s="48">
        <v>14005</v>
      </c>
      <c r="N35" s="48">
        <v>15407</v>
      </c>
      <c r="O35" s="48">
        <v>18606</v>
      </c>
      <c r="P35" s="48">
        <v>18724</v>
      </c>
      <c r="Q35" s="48">
        <v>20250</v>
      </c>
      <c r="R35" s="48">
        <v>22557</v>
      </c>
      <c r="S35" s="48">
        <v>25398</v>
      </c>
      <c r="T35" s="48">
        <v>28606</v>
      </c>
      <c r="U35" s="48">
        <v>32038</v>
      </c>
      <c r="V35" s="48">
        <v>35879</v>
      </c>
      <c r="W35" s="48">
        <v>40416</v>
      </c>
      <c r="X35" s="48">
        <v>45682</v>
      </c>
      <c r="Y35" s="48">
        <v>51738</v>
      </c>
      <c r="Z35" s="48">
        <v>58559</v>
      </c>
      <c r="AA35" s="48">
        <v>65845</v>
      </c>
      <c r="AB35" s="48">
        <v>73614</v>
      </c>
      <c r="AC35" s="48">
        <v>81913</v>
      </c>
      <c r="AD35" s="48">
        <v>90208</v>
      </c>
      <c r="AE35" s="2" t="s">
        <v>29</v>
      </c>
      <c r="AF35" s="33" t="s">
        <v>107</v>
      </c>
      <c r="AG35" s="2" t="s">
        <v>41</v>
      </c>
      <c r="AH35" s="2"/>
    </row>
    <row r="36" spans="1:34" x14ac:dyDescent="0.25">
      <c r="A36" s="2" t="s">
        <v>30</v>
      </c>
      <c r="B36" s="48">
        <v>390</v>
      </c>
      <c r="C36" s="48">
        <v>477</v>
      </c>
      <c r="D36" s="48">
        <v>623</v>
      </c>
      <c r="E36" s="48">
        <v>780</v>
      </c>
      <c r="F36" s="48">
        <v>939</v>
      </c>
      <c r="G36" s="48">
        <v>1109</v>
      </c>
      <c r="H36" s="48">
        <v>1288</v>
      </c>
      <c r="I36" s="48">
        <v>1482</v>
      </c>
      <c r="J36" s="48">
        <v>1699</v>
      </c>
      <c r="K36" s="48">
        <v>1920</v>
      </c>
      <c r="L36" s="48">
        <v>2143</v>
      </c>
      <c r="M36" s="48">
        <v>2363</v>
      </c>
      <c r="N36" s="48">
        <v>2591</v>
      </c>
      <c r="O36" s="48">
        <v>3168</v>
      </c>
      <c r="P36" s="48">
        <v>3411</v>
      </c>
      <c r="Q36" s="48">
        <v>3838</v>
      </c>
      <c r="R36" s="48">
        <v>4387</v>
      </c>
      <c r="S36" s="48">
        <v>5030</v>
      </c>
      <c r="T36" s="48">
        <v>5746</v>
      </c>
      <c r="U36" s="48">
        <v>6510</v>
      </c>
      <c r="V36" s="48">
        <v>7363</v>
      </c>
      <c r="W36" s="48">
        <v>8330</v>
      </c>
      <c r="X36" s="48">
        <v>9439</v>
      </c>
      <c r="Y36" s="48">
        <v>10701</v>
      </c>
      <c r="Z36" s="48">
        <v>12118</v>
      </c>
      <c r="AA36" s="48">
        <v>13630</v>
      </c>
      <c r="AB36" s="48">
        <v>15239</v>
      </c>
      <c r="AC36" s="48">
        <v>16956</v>
      </c>
      <c r="AD36" s="48">
        <v>18667</v>
      </c>
      <c r="AE36" s="2" t="s">
        <v>30</v>
      </c>
      <c r="AF36" s="33" t="s">
        <v>108</v>
      </c>
      <c r="AG36" s="2" t="s">
        <v>45</v>
      </c>
      <c r="AH36" s="2"/>
    </row>
    <row r="37" spans="1:34" x14ac:dyDescent="0.25">
      <c r="A37" s="2" t="s">
        <v>67</v>
      </c>
      <c r="B37" s="48">
        <v>0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1</v>
      </c>
      <c r="L37" s="48">
        <v>1</v>
      </c>
      <c r="M37" s="48">
        <v>1</v>
      </c>
      <c r="N37" s="48">
        <v>1</v>
      </c>
      <c r="O37" s="48">
        <v>1</v>
      </c>
      <c r="P37" s="48">
        <v>1</v>
      </c>
      <c r="Q37" s="48">
        <v>1</v>
      </c>
      <c r="R37" s="48">
        <v>1</v>
      </c>
      <c r="S37" s="48">
        <v>2</v>
      </c>
      <c r="T37" s="48">
        <v>2</v>
      </c>
      <c r="U37" s="48">
        <v>2</v>
      </c>
      <c r="V37" s="48">
        <v>3</v>
      </c>
      <c r="W37" s="48">
        <v>3</v>
      </c>
      <c r="X37" s="48">
        <v>3</v>
      </c>
      <c r="Y37" s="48">
        <v>4</v>
      </c>
      <c r="Z37" s="48">
        <v>4</v>
      </c>
      <c r="AA37" s="48">
        <v>5</v>
      </c>
      <c r="AB37" s="48">
        <v>5</v>
      </c>
      <c r="AC37" s="48">
        <v>6</v>
      </c>
      <c r="AD37" s="48">
        <v>6</v>
      </c>
      <c r="AE37" s="2" t="s">
        <v>67</v>
      </c>
      <c r="AF37" s="33" t="s">
        <v>109</v>
      </c>
      <c r="AG37" s="2" t="s">
        <v>78</v>
      </c>
      <c r="AH37" s="2"/>
    </row>
    <row r="38" spans="1:34" x14ac:dyDescent="0.25">
      <c r="A38" s="2" t="s">
        <v>31</v>
      </c>
      <c r="B38" s="48">
        <v>1701</v>
      </c>
      <c r="C38" s="48">
        <v>2085</v>
      </c>
      <c r="D38" s="48">
        <v>2533</v>
      </c>
      <c r="E38" s="48">
        <v>2958</v>
      </c>
      <c r="F38" s="48">
        <v>3423</v>
      </c>
      <c r="G38" s="48">
        <v>3932</v>
      </c>
      <c r="H38" s="48">
        <v>4462</v>
      </c>
      <c r="I38" s="48">
        <v>5030</v>
      </c>
      <c r="J38" s="48">
        <v>5678</v>
      </c>
      <c r="K38" s="48">
        <v>6318</v>
      </c>
      <c r="L38" s="48">
        <v>6955</v>
      </c>
      <c r="M38" s="48">
        <v>7578</v>
      </c>
      <c r="N38" s="48">
        <v>8209</v>
      </c>
      <c r="O38" s="48">
        <v>9592</v>
      </c>
      <c r="P38" s="48">
        <v>9920</v>
      </c>
      <c r="Q38" s="48">
        <v>10846</v>
      </c>
      <c r="R38" s="48">
        <v>12143</v>
      </c>
      <c r="S38" s="48">
        <v>13681</v>
      </c>
      <c r="T38" s="48">
        <v>15447</v>
      </c>
      <c r="U38" s="48">
        <v>17355</v>
      </c>
      <c r="V38" s="48">
        <v>19493</v>
      </c>
      <c r="W38" s="48">
        <v>21931</v>
      </c>
      <c r="X38" s="48">
        <v>24747</v>
      </c>
      <c r="Y38" s="48">
        <v>27981</v>
      </c>
      <c r="Z38" s="48">
        <v>31625</v>
      </c>
      <c r="AA38" s="48">
        <v>35519</v>
      </c>
      <c r="AB38" s="48">
        <v>39667</v>
      </c>
      <c r="AC38" s="48">
        <v>44102</v>
      </c>
      <c r="AD38" s="48">
        <v>48520</v>
      </c>
      <c r="AE38" s="2" t="s">
        <v>31</v>
      </c>
      <c r="AF38" s="33" t="s">
        <v>110</v>
      </c>
      <c r="AG38" s="2" t="s">
        <v>47</v>
      </c>
      <c r="AH38" s="2"/>
    </row>
    <row r="39" spans="1:34" x14ac:dyDescent="0.25">
      <c r="A39" s="2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2"/>
      <c r="AF39" s="33"/>
      <c r="AG39" s="2"/>
      <c r="AH39" s="2"/>
    </row>
    <row r="40" spans="1:34" x14ac:dyDescent="0.25">
      <c r="A40" s="2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2"/>
      <c r="AF40" s="33"/>
      <c r="AG40" s="2"/>
      <c r="AH40" s="2"/>
    </row>
  </sheetData>
  <autoFilter ref="A1:AH40" xr:uid="{00000000-0009-0000-0000-000006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tabColor theme="6" tint="-0.249977111117893"/>
  </sheetPr>
  <dimension ref="A1:AH40"/>
  <sheetViews>
    <sheetView zoomScaleNormal="100" workbookViewId="0">
      <selection activeCell="B1" sqref="B1"/>
    </sheetView>
  </sheetViews>
  <sheetFormatPr defaultRowHeight="15" x14ac:dyDescent="0.25"/>
  <cols>
    <col min="1" max="1" width="24.140625" customWidth="1"/>
    <col min="2" max="30" width="10.42578125" customWidth="1"/>
    <col min="31" max="31" width="31" customWidth="1"/>
    <col min="32" max="32" width="69.42578125" bestFit="1" customWidth="1"/>
    <col min="33" max="33" width="49" bestFit="1" customWidth="1"/>
    <col min="34" max="34" width="23.42578125" bestFit="1" customWidth="1"/>
  </cols>
  <sheetData>
    <row r="1" spans="1:34" s="21" customFormat="1" x14ac:dyDescent="0.25">
      <c r="A1" s="20" t="s">
        <v>32</v>
      </c>
      <c r="B1" s="19" t="s">
        <v>114</v>
      </c>
      <c r="C1" s="19">
        <v>2023</v>
      </c>
      <c r="D1" s="19">
        <v>2024</v>
      </c>
      <c r="E1" s="19">
        <v>2025</v>
      </c>
      <c r="F1" s="19">
        <v>2026</v>
      </c>
      <c r="G1" s="19">
        <v>2027</v>
      </c>
      <c r="H1" s="19">
        <v>2028</v>
      </c>
      <c r="I1" s="19">
        <v>2029</v>
      </c>
      <c r="J1" s="19">
        <v>2030</v>
      </c>
      <c r="K1" s="19">
        <v>2031</v>
      </c>
      <c r="L1" s="19">
        <v>2032</v>
      </c>
      <c r="M1" s="19">
        <v>2033</v>
      </c>
      <c r="N1" s="19">
        <v>2034</v>
      </c>
      <c r="O1" s="19">
        <v>2035</v>
      </c>
      <c r="P1" s="19">
        <v>2036</v>
      </c>
      <c r="Q1" s="19">
        <v>2037</v>
      </c>
      <c r="R1" s="19">
        <v>2038</v>
      </c>
      <c r="S1" s="19">
        <v>2039</v>
      </c>
      <c r="T1" s="19">
        <v>2040</v>
      </c>
      <c r="U1" s="19">
        <v>2041</v>
      </c>
      <c r="V1" s="19">
        <v>2042</v>
      </c>
      <c r="W1" s="19">
        <v>2043</v>
      </c>
      <c r="X1" s="19">
        <v>2044</v>
      </c>
      <c r="Y1" s="19">
        <v>2045</v>
      </c>
      <c r="Z1" s="19">
        <v>2046</v>
      </c>
      <c r="AA1" s="19">
        <v>2047</v>
      </c>
      <c r="AB1" s="19">
        <v>2048</v>
      </c>
      <c r="AC1" s="19">
        <v>2049</v>
      </c>
      <c r="AD1" s="19">
        <v>2050</v>
      </c>
      <c r="AE1" s="20" t="s">
        <v>32</v>
      </c>
      <c r="AF1" s="32" t="s">
        <v>68</v>
      </c>
      <c r="AG1" s="20" t="s">
        <v>53</v>
      </c>
      <c r="AH1" s="20"/>
    </row>
    <row r="2" spans="1:34" x14ac:dyDescent="0.25">
      <c r="A2" s="2" t="s">
        <v>0</v>
      </c>
      <c r="B2" s="48">
        <v>1758</v>
      </c>
      <c r="C2" s="48">
        <v>2344</v>
      </c>
      <c r="D2" s="48">
        <v>2586</v>
      </c>
      <c r="E2" s="48">
        <v>3479</v>
      </c>
      <c r="F2" s="48">
        <v>4424</v>
      </c>
      <c r="G2" s="48">
        <v>5434</v>
      </c>
      <c r="H2" s="48">
        <v>6480</v>
      </c>
      <c r="I2" s="48">
        <v>7559</v>
      </c>
      <c r="J2" s="48">
        <v>8667</v>
      </c>
      <c r="K2" s="48">
        <v>9790</v>
      </c>
      <c r="L2" s="48">
        <v>10913</v>
      </c>
      <c r="M2" s="48">
        <v>12014</v>
      </c>
      <c r="N2" s="48">
        <v>13202</v>
      </c>
      <c r="O2" s="48">
        <v>14668</v>
      </c>
      <c r="P2" s="48">
        <v>16219</v>
      </c>
      <c r="Q2" s="48">
        <v>17595</v>
      </c>
      <c r="R2" s="48">
        <v>18419</v>
      </c>
      <c r="S2" s="48">
        <v>19116</v>
      </c>
      <c r="T2" s="48">
        <v>19824</v>
      </c>
      <c r="U2" s="48">
        <v>20530</v>
      </c>
      <c r="V2" s="48">
        <v>21239</v>
      </c>
      <c r="W2" s="48">
        <v>21944</v>
      </c>
      <c r="X2" s="48">
        <v>22649</v>
      </c>
      <c r="Y2" s="48">
        <v>23350</v>
      </c>
      <c r="Z2" s="48">
        <v>24057</v>
      </c>
      <c r="AA2" s="48">
        <v>24763</v>
      </c>
      <c r="AB2" s="48">
        <v>25470</v>
      </c>
      <c r="AC2" s="48">
        <v>26146</v>
      </c>
      <c r="AD2" s="48">
        <v>26714</v>
      </c>
      <c r="AE2" s="2" t="s">
        <v>0</v>
      </c>
      <c r="AF2" s="33" t="s">
        <v>69</v>
      </c>
      <c r="AG2" s="2" t="s">
        <v>70</v>
      </c>
      <c r="AH2" s="2"/>
    </row>
    <row r="3" spans="1:34" x14ac:dyDescent="0.25">
      <c r="A3" s="2" t="s">
        <v>1</v>
      </c>
      <c r="B3" s="48">
        <v>119</v>
      </c>
      <c r="C3" s="48">
        <v>144</v>
      </c>
      <c r="D3" s="48">
        <v>156</v>
      </c>
      <c r="E3" s="48">
        <v>196</v>
      </c>
      <c r="F3" s="48">
        <v>240</v>
      </c>
      <c r="G3" s="48">
        <v>287</v>
      </c>
      <c r="H3" s="48">
        <v>337</v>
      </c>
      <c r="I3" s="48">
        <v>387</v>
      </c>
      <c r="J3" s="48">
        <v>439</v>
      </c>
      <c r="K3" s="48">
        <v>492</v>
      </c>
      <c r="L3" s="48">
        <v>544</v>
      </c>
      <c r="M3" s="48">
        <v>596</v>
      </c>
      <c r="N3" s="48">
        <v>651</v>
      </c>
      <c r="O3" s="48">
        <v>718</v>
      </c>
      <c r="P3" s="48">
        <v>790</v>
      </c>
      <c r="Q3" s="48">
        <v>855</v>
      </c>
      <c r="R3" s="48">
        <v>893</v>
      </c>
      <c r="S3" s="48">
        <v>927</v>
      </c>
      <c r="T3" s="48">
        <v>959</v>
      </c>
      <c r="U3" s="48">
        <v>992</v>
      </c>
      <c r="V3" s="48">
        <v>1026</v>
      </c>
      <c r="W3" s="48">
        <v>1057</v>
      </c>
      <c r="X3" s="48">
        <v>1091</v>
      </c>
      <c r="Y3" s="48">
        <v>1123</v>
      </c>
      <c r="Z3" s="48">
        <v>1156</v>
      </c>
      <c r="AA3" s="48">
        <v>1188</v>
      </c>
      <c r="AB3" s="48">
        <v>1222</v>
      </c>
      <c r="AC3" s="48">
        <v>1254</v>
      </c>
      <c r="AD3" s="48">
        <v>1280</v>
      </c>
      <c r="AE3" s="2" t="s">
        <v>1</v>
      </c>
      <c r="AF3" s="33" t="s">
        <v>71</v>
      </c>
      <c r="AG3" s="2" t="s">
        <v>72</v>
      </c>
      <c r="AH3" s="2"/>
    </row>
    <row r="4" spans="1:34" x14ac:dyDescent="0.25">
      <c r="A4" s="2" t="s">
        <v>2</v>
      </c>
      <c r="B4" s="48">
        <v>2788</v>
      </c>
      <c r="C4" s="48">
        <v>3292</v>
      </c>
      <c r="D4" s="48">
        <v>3524</v>
      </c>
      <c r="E4" s="48">
        <v>4274</v>
      </c>
      <c r="F4" s="48">
        <v>5104</v>
      </c>
      <c r="G4" s="48">
        <v>6011</v>
      </c>
      <c r="H4" s="48">
        <v>6952</v>
      </c>
      <c r="I4" s="48">
        <v>7932</v>
      </c>
      <c r="J4" s="48">
        <v>8937</v>
      </c>
      <c r="K4" s="48">
        <v>9947</v>
      </c>
      <c r="L4" s="48">
        <v>10967</v>
      </c>
      <c r="M4" s="48">
        <v>11973</v>
      </c>
      <c r="N4" s="48">
        <v>13044</v>
      </c>
      <c r="O4" s="48">
        <v>14387</v>
      </c>
      <c r="P4" s="48">
        <v>15848</v>
      </c>
      <c r="Q4" s="48">
        <v>17160</v>
      </c>
      <c r="R4" s="48">
        <v>17943</v>
      </c>
      <c r="S4" s="48">
        <v>18659</v>
      </c>
      <c r="T4" s="48">
        <v>19377</v>
      </c>
      <c r="U4" s="48">
        <v>20091</v>
      </c>
      <c r="V4" s="48">
        <v>20808</v>
      </c>
      <c r="W4" s="48">
        <v>21515</v>
      </c>
      <c r="X4" s="48">
        <v>22223</v>
      </c>
      <c r="Y4" s="48">
        <v>22935</v>
      </c>
      <c r="Z4" s="48">
        <v>23649</v>
      </c>
      <c r="AA4" s="48">
        <v>24366</v>
      </c>
      <c r="AB4" s="48">
        <v>25079</v>
      </c>
      <c r="AC4" s="48">
        <v>25760</v>
      </c>
      <c r="AD4" s="48">
        <v>26301</v>
      </c>
      <c r="AE4" s="2" t="s">
        <v>2</v>
      </c>
      <c r="AF4" s="33" t="s">
        <v>73</v>
      </c>
      <c r="AG4" s="2" t="s">
        <v>41</v>
      </c>
      <c r="AH4" s="2"/>
    </row>
    <row r="5" spans="1:34" x14ac:dyDescent="0.25">
      <c r="A5" s="2" t="s">
        <v>3</v>
      </c>
      <c r="B5" s="48">
        <v>1124</v>
      </c>
      <c r="C5" s="48">
        <v>1321</v>
      </c>
      <c r="D5" s="48">
        <v>1407</v>
      </c>
      <c r="E5" s="48">
        <v>1677</v>
      </c>
      <c r="F5" s="48">
        <v>1975</v>
      </c>
      <c r="G5" s="48">
        <v>2300</v>
      </c>
      <c r="H5" s="48">
        <v>2644</v>
      </c>
      <c r="I5" s="48">
        <v>3000</v>
      </c>
      <c r="J5" s="48">
        <v>3364</v>
      </c>
      <c r="K5" s="48">
        <v>3728</v>
      </c>
      <c r="L5" s="48">
        <v>4095</v>
      </c>
      <c r="M5" s="48">
        <v>4459</v>
      </c>
      <c r="N5" s="48">
        <v>4845</v>
      </c>
      <c r="O5" s="48">
        <v>5329</v>
      </c>
      <c r="P5" s="48">
        <v>5851</v>
      </c>
      <c r="Q5" s="48">
        <v>6326</v>
      </c>
      <c r="R5" s="48">
        <v>6602</v>
      </c>
      <c r="S5" s="48">
        <v>6856</v>
      </c>
      <c r="T5" s="48">
        <v>7107</v>
      </c>
      <c r="U5" s="48">
        <v>7358</v>
      </c>
      <c r="V5" s="48">
        <v>7611</v>
      </c>
      <c r="W5" s="48">
        <v>7859</v>
      </c>
      <c r="X5" s="48">
        <v>8110</v>
      </c>
      <c r="Y5" s="48">
        <v>8357</v>
      </c>
      <c r="Z5" s="48">
        <v>8609</v>
      </c>
      <c r="AA5" s="48">
        <v>8858</v>
      </c>
      <c r="AB5" s="48">
        <v>9110</v>
      </c>
      <c r="AC5" s="48">
        <v>9351</v>
      </c>
      <c r="AD5" s="48">
        <v>9542</v>
      </c>
      <c r="AE5" s="2" t="s">
        <v>3</v>
      </c>
      <c r="AF5" s="33" t="s">
        <v>74</v>
      </c>
      <c r="AG5" s="2" t="s">
        <v>41</v>
      </c>
      <c r="AH5" s="2"/>
    </row>
    <row r="6" spans="1:34" x14ac:dyDescent="0.25">
      <c r="A6" s="2" t="s">
        <v>4</v>
      </c>
      <c r="B6" s="48">
        <v>3773</v>
      </c>
      <c r="C6" s="48">
        <v>4493</v>
      </c>
      <c r="D6" s="48">
        <v>4820</v>
      </c>
      <c r="E6" s="48">
        <v>5960</v>
      </c>
      <c r="F6" s="48">
        <v>7194</v>
      </c>
      <c r="G6" s="48">
        <v>8538</v>
      </c>
      <c r="H6" s="48">
        <v>9935</v>
      </c>
      <c r="I6" s="48">
        <v>11381</v>
      </c>
      <c r="J6" s="48">
        <v>12869</v>
      </c>
      <c r="K6" s="48">
        <v>14368</v>
      </c>
      <c r="L6" s="48">
        <v>15880</v>
      </c>
      <c r="M6" s="48">
        <v>17368</v>
      </c>
      <c r="N6" s="48">
        <v>18244</v>
      </c>
      <c r="O6" s="48">
        <v>19167</v>
      </c>
      <c r="P6" s="48">
        <v>20127</v>
      </c>
      <c r="Q6" s="48">
        <v>21061</v>
      </c>
      <c r="R6" s="48">
        <v>21897</v>
      </c>
      <c r="S6" s="48">
        <v>22825</v>
      </c>
      <c r="T6" s="48">
        <v>23751</v>
      </c>
      <c r="U6" s="48">
        <v>24679</v>
      </c>
      <c r="V6" s="48">
        <v>25618</v>
      </c>
      <c r="W6" s="48">
        <v>26548</v>
      </c>
      <c r="X6" s="48">
        <v>27480</v>
      </c>
      <c r="Y6" s="48">
        <v>28409</v>
      </c>
      <c r="Z6" s="48">
        <v>29350</v>
      </c>
      <c r="AA6" s="48">
        <v>30290</v>
      </c>
      <c r="AB6" s="48">
        <v>31227</v>
      </c>
      <c r="AC6" s="48">
        <v>32047</v>
      </c>
      <c r="AD6" s="48">
        <v>32475</v>
      </c>
      <c r="AE6" s="2" t="s">
        <v>4</v>
      </c>
      <c r="AF6" s="33" t="s">
        <v>75</v>
      </c>
      <c r="AG6" s="2" t="s">
        <v>42</v>
      </c>
      <c r="AH6" s="2"/>
    </row>
    <row r="7" spans="1:34" x14ac:dyDescent="0.25">
      <c r="A7" s="2" t="s">
        <v>5</v>
      </c>
      <c r="B7" s="48">
        <v>689</v>
      </c>
      <c r="C7" s="48">
        <v>820</v>
      </c>
      <c r="D7" s="48">
        <v>883</v>
      </c>
      <c r="E7" s="48">
        <v>1092</v>
      </c>
      <c r="F7" s="48">
        <v>1321</v>
      </c>
      <c r="G7" s="48">
        <v>1570</v>
      </c>
      <c r="H7" s="48">
        <v>1830</v>
      </c>
      <c r="I7" s="48">
        <v>2100</v>
      </c>
      <c r="J7" s="48">
        <v>2376</v>
      </c>
      <c r="K7" s="48">
        <v>2654</v>
      </c>
      <c r="L7" s="48">
        <v>2936</v>
      </c>
      <c r="M7" s="48">
        <v>3213</v>
      </c>
      <c r="N7" s="48">
        <v>3369</v>
      </c>
      <c r="O7" s="48">
        <v>3499</v>
      </c>
      <c r="P7" s="48">
        <v>3636</v>
      </c>
      <c r="Q7" s="48">
        <v>3767</v>
      </c>
      <c r="R7" s="48">
        <v>3873</v>
      </c>
      <c r="S7" s="48">
        <v>4001</v>
      </c>
      <c r="T7" s="48">
        <v>4133</v>
      </c>
      <c r="U7" s="48">
        <v>4262</v>
      </c>
      <c r="V7" s="48">
        <v>4394</v>
      </c>
      <c r="W7" s="48">
        <v>4524</v>
      </c>
      <c r="X7" s="48">
        <v>4655</v>
      </c>
      <c r="Y7" s="48">
        <v>4786</v>
      </c>
      <c r="Z7" s="48">
        <v>4918</v>
      </c>
      <c r="AA7" s="48">
        <v>5050</v>
      </c>
      <c r="AB7" s="48">
        <v>5183</v>
      </c>
      <c r="AC7" s="48">
        <v>5304</v>
      </c>
      <c r="AD7" s="48">
        <v>5390</v>
      </c>
      <c r="AE7" s="2" t="s">
        <v>5</v>
      </c>
      <c r="AF7" s="33" t="s">
        <v>76</v>
      </c>
      <c r="AG7" s="2" t="s">
        <v>43</v>
      </c>
      <c r="AH7" s="2"/>
    </row>
    <row r="8" spans="1:34" x14ac:dyDescent="0.25">
      <c r="A8" s="2" t="s">
        <v>63</v>
      </c>
      <c r="B8" s="48">
        <v>2</v>
      </c>
      <c r="C8" s="48">
        <v>3</v>
      </c>
      <c r="D8" s="48">
        <v>3</v>
      </c>
      <c r="E8" s="48">
        <v>3</v>
      </c>
      <c r="F8" s="48">
        <v>4</v>
      </c>
      <c r="G8" s="48">
        <v>5</v>
      </c>
      <c r="H8" s="48">
        <v>5</v>
      </c>
      <c r="I8" s="48">
        <v>6</v>
      </c>
      <c r="J8" s="48">
        <v>7</v>
      </c>
      <c r="K8" s="48">
        <v>8</v>
      </c>
      <c r="L8" s="48">
        <v>8</v>
      </c>
      <c r="M8" s="48">
        <v>9</v>
      </c>
      <c r="N8" s="48">
        <v>10</v>
      </c>
      <c r="O8" s="48">
        <v>11</v>
      </c>
      <c r="P8" s="48">
        <v>12</v>
      </c>
      <c r="Q8" s="48">
        <v>13</v>
      </c>
      <c r="R8" s="48">
        <v>13</v>
      </c>
      <c r="S8" s="48">
        <v>14</v>
      </c>
      <c r="T8" s="48">
        <v>14</v>
      </c>
      <c r="U8" s="48">
        <v>15</v>
      </c>
      <c r="V8" s="48">
        <v>15</v>
      </c>
      <c r="W8" s="48">
        <v>15</v>
      </c>
      <c r="X8" s="48">
        <v>16</v>
      </c>
      <c r="Y8" s="48">
        <v>16</v>
      </c>
      <c r="Z8" s="48">
        <v>17</v>
      </c>
      <c r="AA8" s="48">
        <v>17</v>
      </c>
      <c r="AB8" s="48">
        <v>18</v>
      </c>
      <c r="AC8" s="48">
        <v>18</v>
      </c>
      <c r="AD8" s="48">
        <v>18</v>
      </c>
      <c r="AE8" s="2" t="s">
        <v>63</v>
      </c>
      <c r="AF8" s="33" t="s">
        <v>77</v>
      </c>
      <c r="AG8" s="2" t="s">
        <v>78</v>
      </c>
      <c r="AH8" s="2"/>
    </row>
    <row r="9" spans="1:34" x14ac:dyDescent="0.25">
      <c r="A9" s="2" t="s">
        <v>6</v>
      </c>
      <c r="B9" s="48">
        <v>1675</v>
      </c>
      <c r="C9" s="48">
        <v>1982</v>
      </c>
      <c r="D9" s="48">
        <v>2164</v>
      </c>
      <c r="E9" s="48">
        <v>2784</v>
      </c>
      <c r="F9" s="48">
        <v>3445</v>
      </c>
      <c r="G9" s="48">
        <v>4166</v>
      </c>
      <c r="H9" s="48">
        <v>4907</v>
      </c>
      <c r="I9" s="48">
        <v>5680</v>
      </c>
      <c r="J9" s="48">
        <v>6470</v>
      </c>
      <c r="K9" s="48">
        <v>7267</v>
      </c>
      <c r="L9" s="48">
        <v>8063</v>
      </c>
      <c r="M9" s="48">
        <v>8848</v>
      </c>
      <c r="N9" s="48">
        <v>9683</v>
      </c>
      <c r="O9" s="48">
        <v>10704</v>
      </c>
      <c r="P9" s="48">
        <v>11794</v>
      </c>
      <c r="Q9" s="48">
        <v>12773</v>
      </c>
      <c r="R9" s="48">
        <v>13351</v>
      </c>
      <c r="S9" s="48">
        <v>13850</v>
      </c>
      <c r="T9" s="48">
        <v>14345</v>
      </c>
      <c r="U9" s="48">
        <v>14846</v>
      </c>
      <c r="V9" s="48">
        <v>15346</v>
      </c>
      <c r="W9" s="48">
        <v>15843</v>
      </c>
      <c r="X9" s="48">
        <v>16338</v>
      </c>
      <c r="Y9" s="48">
        <v>16835</v>
      </c>
      <c r="Z9" s="48">
        <v>17335</v>
      </c>
      <c r="AA9" s="48">
        <v>17834</v>
      </c>
      <c r="AB9" s="48">
        <v>18335</v>
      </c>
      <c r="AC9" s="48">
        <v>18818</v>
      </c>
      <c r="AD9" s="48">
        <v>19227</v>
      </c>
      <c r="AE9" s="2" t="s">
        <v>6</v>
      </c>
      <c r="AF9" s="33" t="s">
        <v>79</v>
      </c>
      <c r="AG9" s="2" t="s">
        <v>44</v>
      </c>
      <c r="AH9" s="2"/>
    </row>
    <row r="10" spans="1:34" x14ac:dyDescent="0.25">
      <c r="A10" s="2" t="s">
        <v>7</v>
      </c>
      <c r="B10" s="48">
        <v>213</v>
      </c>
      <c r="C10" s="48">
        <v>264</v>
      </c>
      <c r="D10" s="48">
        <v>294</v>
      </c>
      <c r="E10" s="48">
        <v>387</v>
      </c>
      <c r="F10" s="48">
        <v>487</v>
      </c>
      <c r="G10" s="48">
        <v>595</v>
      </c>
      <c r="H10" s="48">
        <v>708</v>
      </c>
      <c r="I10" s="48">
        <v>825</v>
      </c>
      <c r="J10" s="48">
        <v>944</v>
      </c>
      <c r="K10" s="48">
        <v>1064</v>
      </c>
      <c r="L10" s="48">
        <v>1184</v>
      </c>
      <c r="M10" s="48">
        <v>1303</v>
      </c>
      <c r="N10" s="48">
        <v>1428</v>
      </c>
      <c r="O10" s="48">
        <v>1584</v>
      </c>
      <c r="P10" s="48">
        <v>1747</v>
      </c>
      <c r="Q10" s="48">
        <v>1896</v>
      </c>
      <c r="R10" s="48">
        <v>1986</v>
      </c>
      <c r="S10" s="48">
        <v>2063</v>
      </c>
      <c r="T10" s="48">
        <v>2139</v>
      </c>
      <c r="U10" s="48">
        <v>2215</v>
      </c>
      <c r="V10" s="48">
        <v>2290</v>
      </c>
      <c r="W10" s="48">
        <v>2368</v>
      </c>
      <c r="X10" s="48">
        <v>2442</v>
      </c>
      <c r="Y10" s="48">
        <v>2520</v>
      </c>
      <c r="Z10" s="48">
        <v>2598</v>
      </c>
      <c r="AA10" s="48">
        <v>2672</v>
      </c>
      <c r="AB10" s="48">
        <v>2751</v>
      </c>
      <c r="AC10" s="48">
        <v>2828</v>
      </c>
      <c r="AD10" s="48">
        <v>2889</v>
      </c>
      <c r="AE10" s="2" t="s">
        <v>7</v>
      </c>
      <c r="AF10" s="33" t="s">
        <v>80</v>
      </c>
      <c r="AG10" s="2" t="s">
        <v>45</v>
      </c>
      <c r="AH10" s="2"/>
    </row>
    <row r="11" spans="1:34" x14ac:dyDescent="0.25">
      <c r="A11" s="2" t="s">
        <v>8</v>
      </c>
      <c r="B11" s="48">
        <v>1948</v>
      </c>
      <c r="C11" s="48">
        <v>2311</v>
      </c>
      <c r="D11" s="48">
        <v>2509</v>
      </c>
      <c r="E11" s="48">
        <v>3152</v>
      </c>
      <c r="F11" s="48">
        <v>3848</v>
      </c>
      <c r="G11" s="48">
        <v>4605</v>
      </c>
      <c r="H11" s="48">
        <v>5398</v>
      </c>
      <c r="I11" s="48">
        <v>6218</v>
      </c>
      <c r="J11" s="48">
        <v>7058</v>
      </c>
      <c r="K11" s="48">
        <v>7902</v>
      </c>
      <c r="L11" s="48">
        <v>8753</v>
      </c>
      <c r="M11" s="48">
        <v>9590</v>
      </c>
      <c r="N11" s="48">
        <v>10479</v>
      </c>
      <c r="O11" s="48">
        <v>11572</v>
      </c>
      <c r="P11" s="48">
        <v>12730</v>
      </c>
      <c r="Q11" s="48">
        <v>13781</v>
      </c>
      <c r="R11" s="48">
        <v>14402</v>
      </c>
      <c r="S11" s="48">
        <v>14962</v>
      </c>
      <c r="T11" s="48">
        <v>15515</v>
      </c>
      <c r="U11" s="48">
        <v>16075</v>
      </c>
      <c r="V11" s="48">
        <v>16630</v>
      </c>
      <c r="W11" s="48">
        <v>17185</v>
      </c>
      <c r="X11" s="48">
        <v>17735</v>
      </c>
      <c r="Y11" s="48">
        <v>18292</v>
      </c>
      <c r="Z11" s="48">
        <v>18852</v>
      </c>
      <c r="AA11" s="48">
        <v>19414</v>
      </c>
      <c r="AB11" s="48">
        <v>19971</v>
      </c>
      <c r="AC11" s="48">
        <v>20516</v>
      </c>
      <c r="AD11" s="48">
        <v>20964</v>
      </c>
      <c r="AE11" s="2" t="s">
        <v>8</v>
      </c>
      <c r="AF11" s="33" t="s">
        <v>81</v>
      </c>
      <c r="AG11" s="2" t="s">
        <v>82</v>
      </c>
      <c r="AH11" s="2"/>
    </row>
    <row r="12" spans="1:34" x14ac:dyDescent="0.25">
      <c r="A12" s="2" t="s">
        <v>9</v>
      </c>
      <c r="B12" s="48">
        <v>1051</v>
      </c>
      <c r="C12" s="48">
        <v>1285</v>
      </c>
      <c r="D12" s="48">
        <v>1413</v>
      </c>
      <c r="E12" s="48">
        <v>1851</v>
      </c>
      <c r="F12" s="48">
        <v>2321</v>
      </c>
      <c r="G12" s="48">
        <v>2823</v>
      </c>
      <c r="H12" s="48">
        <v>3344</v>
      </c>
      <c r="I12" s="48">
        <v>3883</v>
      </c>
      <c r="J12" s="48">
        <v>4436</v>
      </c>
      <c r="K12" s="48">
        <v>4991</v>
      </c>
      <c r="L12" s="48">
        <v>5550</v>
      </c>
      <c r="M12" s="48">
        <v>6097</v>
      </c>
      <c r="N12" s="48">
        <v>6410</v>
      </c>
      <c r="O12" s="48">
        <v>6715</v>
      </c>
      <c r="P12" s="48">
        <v>7025</v>
      </c>
      <c r="Q12" s="48">
        <v>7325</v>
      </c>
      <c r="R12" s="48">
        <v>7600</v>
      </c>
      <c r="S12" s="48">
        <v>7895</v>
      </c>
      <c r="T12" s="48">
        <v>8190</v>
      </c>
      <c r="U12" s="48">
        <v>8486</v>
      </c>
      <c r="V12" s="48">
        <v>8785</v>
      </c>
      <c r="W12" s="48">
        <v>9083</v>
      </c>
      <c r="X12" s="48">
        <v>9380</v>
      </c>
      <c r="Y12" s="48">
        <v>9675</v>
      </c>
      <c r="Z12" s="48">
        <v>9974</v>
      </c>
      <c r="AA12" s="48">
        <v>10271</v>
      </c>
      <c r="AB12" s="48">
        <v>10568</v>
      </c>
      <c r="AC12" s="48">
        <v>10831</v>
      </c>
      <c r="AD12" s="48">
        <v>10972</v>
      </c>
      <c r="AE12" s="2" t="s">
        <v>9</v>
      </c>
      <c r="AF12" s="33" t="s">
        <v>83</v>
      </c>
      <c r="AG12" s="2" t="s">
        <v>42</v>
      </c>
      <c r="AH12" s="2"/>
    </row>
    <row r="13" spans="1:34" x14ac:dyDescent="0.25">
      <c r="A13" s="2" t="s">
        <v>10</v>
      </c>
      <c r="B13" s="48">
        <v>1069</v>
      </c>
      <c r="C13" s="48">
        <v>1154</v>
      </c>
      <c r="D13" s="48">
        <v>1209</v>
      </c>
      <c r="E13" s="48">
        <v>1399</v>
      </c>
      <c r="F13" s="48">
        <v>1611</v>
      </c>
      <c r="G13" s="48">
        <v>1843</v>
      </c>
      <c r="H13" s="48">
        <v>2086</v>
      </c>
      <c r="I13" s="48">
        <v>2338</v>
      </c>
      <c r="J13" s="48">
        <v>2597</v>
      </c>
      <c r="K13" s="48">
        <v>2860</v>
      </c>
      <c r="L13" s="48">
        <v>3124</v>
      </c>
      <c r="M13" s="48">
        <v>3383</v>
      </c>
      <c r="N13" s="48">
        <v>3514</v>
      </c>
      <c r="O13" s="48">
        <v>3618</v>
      </c>
      <c r="P13" s="48">
        <v>3733</v>
      </c>
      <c r="Q13" s="48">
        <v>3846</v>
      </c>
      <c r="R13" s="48">
        <v>3949</v>
      </c>
      <c r="S13" s="48">
        <v>4057</v>
      </c>
      <c r="T13" s="48">
        <v>4168</v>
      </c>
      <c r="U13" s="48">
        <v>4278</v>
      </c>
      <c r="V13" s="48">
        <v>4391</v>
      </c>
      <c r="W13" s="48">
        <v>4500</v>
      </c>
      <c r="X13" s="48">
        <v>4611</v>
      </c>
      <c r="Y13" s="48">
        <v>4721</v>
      </c>
      <c r="Z13" s="48">
        <v>4831</v>
      </c>
      <c r="AA13" s="48">
        <v>4940</v>
      </c>
      <c r="AB13" s="48">
        <v>5054</v>
      </c>
      <c r="AC13" s="48">
        <v>5153</v>
      </c>
      <c r="AD13" s="48">
        <v>5219</v>
      </c>
      <c r="AE13" s="2" t="s">
        <v>10</v>
      </c>
      <c r="AF13" s="33" t="s">
        <v>84</v>
      </c>
      <c r="AG13" s="2" t="s">
        <v>43</v>
      </c>
      <c r="AH13" s="2"/>
    </row>
    <row r="14" spans="1:34" x14ac:dyDescent="0.25">
      <c r="A14" s="2" t="s">
        <v>11</v>
      </c>
      <c r="B14" s="48">
        <v>29</v>
      </c>
      <c r="C14" s="48">
        <v>38</v>
      </c>
      <c r="D14" s="48">
        <v>40</v>
      </c>
      <c r="E14" s="48">
        <v>45</v>
      </c>
      <c r="F14" s="48">
        <v>51</v>
      </c>
      <c r="G14" s="48">
        <v>59</v>
      </c>
      <c r="H14" s="48">
        <v>66</v>
      </c>
      <c r="I14" s="48">
        <v>74</v>
      </c>
      <c r="J14" s="48">
        <v>82</v>
      </c>
      <c r="K14" s="48">
        <v>89</v>
      </c>
      <c r="L14" s="48">
        <v>96</v>
      </c>
      <c r="M14" s="48">
        <v>104</v>
      </c>
      <c r="N14" s="48">
        <v>112</v>
      </c>
      <c r="O14" s="48">
        <v>122</v>
      </c>
      <c r="P14" s="48">
        <v>132</v>
      </c>
      <c r="Q14" s="48">
        <v>141</v>
      </c>
      <c r="R14" s="48">
        <v>147</v>
      </c>
      <c r="S14" s="48">
        <v>151</v>
      </c>
      <c r="T14" s="48">
        <v>155</v>
      </c>
      <c r="U14" s="48">
        <v>159</v>
      </c>
      <c r="V14" s="48">
        <v>163</v>
      </c>
      <c r="W14" s="48">
        <v>168</v>
      </c>
      <c r="X14" s="48">
        <v>172</v>
      </c>
      <c r="Y14" s="48">
        <v>176</v>
      </c>
      <c r="Z14" s="48">
        <v>180</v>
      </c>
      <c r="AA14" s="48">
        <v>185</v>
      </c>
      <c r="AB14" s="48">
        <v>189</v>
      </c>
      <c r="AC14" s="48">
        <v>193</v>
      </c>
      <c r="AD14" s="48">
        <v>197</v>
      </c>
      <c r="AE14" s="2" t="s">
        <v>11</v>
      </c>
      <c r="AF14" s="33" t="s">
        <v>85</v>
      </c>
      <c r="AG14" s="2" t="s">
        <v>48</v>
      </c>
      <c r="AH14" s="2"/>
    </row>
    <row r="15" spans="1:34" x14ac:dyDescent="0.25">
      <c r="A15" s="2" t="s">
        <v>12</v>
      </c>
      <c r="B15" s="48">
        <v>1013</v>
      </c>
      <c r="C15" s="48">
        <v>1226</v>
      </c>
      <c r="D15" s="48">
        <v>1368</v>
      </c>
      <c r="E15" s="48">
        <v>1842</v>
      </c>
      <c r="F15" s="48">
        <v>2341</v>
      </c>
      <c r="G15" s="48">
        <v>2884</v>
      </c>
      <c r="H15" s="48">
        <v>3445</v>
      </c>
      <c r="I15" s="48">
        <v>4023</v>
      </c>
      <c r="J15" s="48">
        <v>4614</v>
      </c>
      <c r="K15" s="48">
        <v>5207</v>
      </c>
      <c r="L15" s="48">
        <v>5800</v>
      </c>
      <c r="M15" s="48">
        <v>6386</v>
      </c>
      <c r="N15" s="48">
        <v>7001</v>
      </c>
      <c r="O15" s="48">
        <v>7739</v>
      </c>
      <c r="P15" s="48">
        <v>8524</v>
      </c>
      <c r="Q15" s="48">
        <v>9226</v>
      </c>
      <c r="R15" s="48">
        <v>9633</v>
      </c>
      <c r="S15" s="48">
        <v>9972</v>
      </c>
      <c r="T15" s="48">
        <v>10312</v>
      </c>
      <c r="U15" s="48">
        <v>10652</v>
      </c>
      <c r="V15" s="48">
        <v>10998</v>
      </c>
      <c r="W15" s="48">
        <v>11335</v>
      </c>
      <c r="X15" s="48">
        <v>11675</v>
      </c>
      <c r="Y15" s="48">
        <v>12012</v>
      </c>
      <c r="Z15" s="48">
        <v>12351</v>
      </c>
      <c r="AA15" s="48">
        <v>12692</v>
      </c>
      <c r="AB15" s="48">
        <v>13032</v>
      </c>
      <c r="AC15" s="48">
        <v>13363</v>
      </c>
      <c r="AD15" s="48">
        <v>13659</v>
      </c>
      <c r="AE15" s="2" t="s">
        <v>12</v>
      </c>
      <c r="AF15" s="33" t="s">
        <v>86</v>
      </c>
      <c r="AG15" s="2" t="s">
        <v>46</v>
      </c>
      <c r="AH15" s="2"/>
    </row>
    <row r="16" spans="1:34" x14ac:dyDescent="0.25">
      <c r="A16" s="2" t="s">
        <v>13</v>
      </c>
      <c r="B16" s="48">
        <v>2996</v>
      </c>
      <c r="C16" s="48">
        <v>3420</v>
      </c>
      <c r="D16" s="48">
        <v>3621</v>
      </c>
      <c r="E16" s="48">
        <v>4311</v>
      </c>
      <c r="F16" s="48">
        <v>5070</v>
      </c>
      <c r="G16" s="48">
        <v>5903</v>
      </c>
      <c r="H16" s="48">
        <v>6774</v>
      </c>
      <c r="I16" s="48">
        <v>7680</v>
      </c>
      <c r="J16" s="48">
        <v>8612</v>
      </c>
      <c r="K16" s="48">
        <v>9551</v>
      </c>
      <c r="L16" s="48">
        <v>10492</v>
      </c>
      <c r="M16" s="48">
        <v>11428</v>
      </c>
      <c r="N16" s="48">
        <v>12446</v>
      </c>
      <c r="O16" s="48">
        <v>13793</v>
      </c>
      <c r="P16" s="48">
        <v>15256</v>
      </c>
      <c r="Q16" s="48">
        <v>16590</v>
      </c>
      <c r="R16" s="48">
        <v>17420</v>
      </c>
      <c r="S16" s="48">
        <v>18210</v>
      </c>
      <c r="T16" s="48">
        <v>18997</v>
      </c>
      <c r="U16" s="48">
        <v>19777</v>
      </c>
      <c r="V16" s="48">
        <v>20567</v>
      </c>
      <c r="W16" s="48">
        <v>21346</v>
      </c>
      <c r="X16" s="48">
        <v>22123</v>
      </c>
      <c r="Y16" s="48">
        <v>22906</v>
      </c>
      <c r="Z16" s="48">
        <v>23695</v>
      </c>
      <c r="AA16" s="48">
        <v>24482</v>
      </c>
      <c r="AB16" s="48">
        <v>25270</v>
      </c>
      <c r="AC16" s="48">
        <v>25993</v>
      </c>
      <c r="AD16" s="48">
        <v>26504</v>
      </c>
      <c r="AE16" s="2" t="s">
        <v>13</v>
      </c>
      <c r="AF16" s="33" t="s">
        <v>87</v>
      </c>
      <c r="AG16" s="2" t="s">
        <v>41</v>
      </c>
      <c r="AH16" s="2"/>
    </row>
    <row r="17" spans="1:34" x14ac:dyDescent="0.25">
      <c r="A17" s="2" t="s">
        <v>14</v>
      </c>
      <c r="B17" s="48">
        <v>3550</v>
      </c>
      <c r="C17" s="48">
        <v>4441</v>
      </c>
      <c r="D17" s="48">
        <v>4906</v>
      </c>
      <c r="E17" s="48">
        <v>6513</v>
      </c>
      <c r="F17" s="48">
        <v>8231</v>
      </c>
      <c r="G17" s="48">
        <v>10074</v>
      </c>
      <c r="H17" s="48">
        <v>12000</v>
      </c>
      <c r="I17" s="48">
        <v>13972</v>
      </c>
      <c r="J17" s="48">
        <v>16003</v>
      </c>
      <c r="K17" s="48">
        <v>18041</v>
      </c>
      <c r="L17" s="48">
        <v>20093</v>
      </c>
      <c r="M17" s="48">
        <v>22105</v>
      </c>
      <c r="N17" s="48">
        <v>24251</v>
      </c>
      <c r="O17" s="48">
        <v>26882</v>
      </c>
      <c r="P17" s="48">
        <v>29718</v>
      </c>
      <c r="Q17" s="48">
        <v>32245</v>
      </c>
      <c r="R17" s="48">
        <v>33738</v>
      </c>
      <c r="S17" s="48">
        <v>35053</v>
      </c>
      <c r="T17" s="48">
        <v>36369</v>
      </c>
      <c r="U17" s="48">
        <v>37684</v>
      </c>
      <c r="V17" s="48">
        <v>39006</v>
      </c>
      <c r="W17" s="48">
        <v>40318</v>
      </c>
      <c r="X17" s="48">
        <v>41622</v>
      </c>
      <c r="Y17" s="48">
        <v>42937</v>
      </c>
      <c r="Z17" s="48">
        <v>44252</v>
      </c>
      <c r="AA17" s="48">
        <v>45567</v>
      </c>
      <c r="AB17" s="48">
        <v>46887</v>
      </c>
      <c r="AC17" s="48">
        <v>48148</v>
      </c>
      <c r="AD17" s="48">
        <v>49204</v>
      </c>
      <c r="AE17" s="2" t="s">
        <v>14</v>
      </c>
      <c r="AF17" s="33" t="s">
        <v>88</v>
      </c>
      <c r="AG17" s="2" t="s">
        <v>41</v>
      </c>
      <c r="AH17" s="2"/>
    </row>
    <row r="18" spans="1:34" x14ac:dyDescent="0.25">
      <c r="A18" s="2" t="s">
        <v>15</v>
      </c>
      <c r="B18" s="48">
        <v>968</v>
      </c>
      <c r="C18" s="48">
        <v>1154</v>
      </c>
      <c r="D18" s="48">
        <v>1250</v>
      </c>
      <c r="E18" s="48">
        <v>1592</v>
      </c>
      <c r="F18" s="48">
        <v>1959</v>
      </c>
      <c r="G18" s="48">
        <v>2355</v>
      </c>
      <c r="H18" s="48">
        <v>2768</v>
      </c>
      <c r="I18" s="48">
        <v>3192</v>
      </c>
      <c r="J18" s="48">
        <v>3630</v>
      </c>
      <c r="K18" s="48">
        <v>4073</v>
      </c>
      <c r="L18" s="48">
        <v>4517</v>
      </c>
      <c r="M18" s="48">
        <v>4956</v>
      </c>
      <c r="N18" s="48">
        <v>5205</v>
      </c>
      <c r="O18" s="48">
        <v>5447</v>
      </c>
      <c r="P18" s="48">
        <v>5698</v>
      </c>
      <c r="Q18" s="48">
        <v>5944</v>
      </c>
      <c r="R18" s="48">
        <v>6160</v>
      </c>
      <c r="S18" s="48">
        <v>6404</v>
      </c>
      <c r="T18" s="48">
        <v>6649</v>
      </c>
      <c r="U18" s="48">
        <v>6894</v>
      </c>
      <c r="V18" s="48">
        <v>7141</v>
      </c>
      <c r="W18" s="48">
        <v>7387</v>
      </c>
      <c r="X18" s="48">
        <v>7634</v>
      </c>
      <c r="Y18" s="48">
        <v>7880</v>
      </c>
      <c r="Z18" s="48">
        <v>8129</v>
      </c>
      <c r="AA18" s="48">
        <v>8375</v>
      </c>
      <c r="AB18" s="48">
        <v>8624</v>
      </c>
      <c r="AC18" s="48">
        <v>8843</v>
      </c>
      <c r="AD18" s="48">
        <v>8967</v>
      </c>
      <c r="AE18" s="2" t="s">
        <v>15</v>
      </c>
      <c r="AF18" s="33" t="s">
        <v>89</v>
      </c>
      <c r="AG18" s="2" t="s">
        <v>43</v>
      </c>
      <c r="AH18" s="2"/>
    </row>
    <row r="19" spans="1:34" x14ac:dyDescent="0.25">
      <c r="A19" s="2" t="s">
        <v>16</v>
      </c>
      <c r="B19" s="48">
        <v>1728</v>
      </c>
      <c r="C19" s="48">
        <v>2081</v>
      </c>
      <c r="D19" s="48">
        <v>2305</v>
      </c>
      <c r="E19" s="48">
        <v>3090</v>
      </c>
      <c r="F19" s="48">
        <v>3930</v>
      </c>
      <c r="G19" s="48">
        <v>4826</v>
      </c>
      <c r="H19" s="48">
        <v>5752</v>
      </c>
      <c r="I19" s="48">
        <v>6706</v>
      </c>
      <c r="J19" s="48">
        <v>7687</v>
      </c>
      <c r="K19" s="48">
        <v>8675</v>
      </c>
      <c r="L19" s="48">
        <v>9663</v>
      </c>
      <c r="M19" s="48">
        <v>10634</v>
      </c>
      <c r="N19" s="48">
        <v>11135</v>
      </c>
      <c r="O19" s="48">
        <v>11473</v>
      </c>
      <c r="P19" s="48">
        <v>11817</v>
      </c>
      <c r="Q19" s="48">
        <v>12145</v>
      </c>
      <c r="R19" s="48">
        <v>12442</v>
      </c>
      <c r="S19" s="48">
        <v>12758</v>
      </c>
      <c r="T19" s="48">
        <v>13077</v>
      </c>
      <c r="U19" s="48">
        <v>13405</v>
      </c>
      <c r="V19" s="48">
        <v>13736</v>
      </c>
      <c r="W19" s="48">
        <v>14061</v>
      </c>
      <c r="X19" s="48">
        <v>14384</v>
      </c>
      <c r="Y19" s="48">
        <v>14708</v>
      </c>
      <c r="Z19" s="48">
        <v>15035</v>
      </c>
      <c r="AA19" s="48">
        <v>15358</v>
      </c>
      <c r="AB19" s="48">
        <v>15683</v>
      </c>
      <c r="AC19" s="48">
        <v>15994</v>
      </c>
      <c r="AD19" s="48">
        <v>16234</v>
      </c>
      <c r="AE19" s="2" t="s">
        <v>16</v>
      </c>
      <c r="AF19" s="33" t="s">
        <v>90</v>
      </c>
      <c r="AG19" s="2" t="s">
        <v>42</v>
      </c>
      <c r="AH19" s="2"/>
    </row>
    <row r="20" spans="1:34" x14ac:dyDescent="0.25">
      <c r="A20" s="2" t="s">
        <v>17</v>
      </c>
      <c r="B20" s="48">
        <v>224</v>
      </c>
      <c r="C20" s="48">
        <v>266</v>
      </c>
      <c r="D20" s="48">
        <v>276</v>
      </c>
      <c r="E20" s="48">
        <v>313</v>
      </c>
      <c r="F20" s="48">
        <v>356</v>
      </c>
      <c r="G20" s="48">
        <v>403</v>
      </c>
      <c r="H20" s="48">
        <v>453</v>
      </c>
      <c r="I20" s="48">
        <v>505</v>
      </c>
      <c r="J20" s="48">
        <v>558</v>
      </c>
      <c r="K20" s="48">
        <v>612</v>
      </c>
      <c r="L20" s="48">
        <v>667</v>
      </c>
      <c r="M20" s="48">
        <v>721</v>
      </c>
      <c r="N20" s="48">
        <v>779</v>
      </c>
      <c r="O20" s="48">
        <v>849</v>
      </c>
      <c r="P20" s="48">
        <v>924</v>
      </c>
      <c r="Q20" s="48">
        <v>992</v>
      </c>
      <c r="R20" s="48">
        <v>1031</v>
      </c>
      <c r="S20" s="48">
        <v>1067</v>
      </c>
      <c r="T20" s="48">
        <v>1103</v>
      </c>
      <c r="U20" s="48">
        <v>1140</v>
      </c>
      <c r="V20" s="48">
        <v>1176</v>
      </c>
      <c r="W20" s="48">
        <v>1211</v>
      </c>
      <c r="X20" s="48">
        <v>1248</v>
      </c>
      <c r="Y20" s="48">
        <v>1284</v>
      </c>
      <c r="Z20" s="48">
        <v>1320</v>
      </c>
      <c r="AA20" s="48">
        <v>1357</v>
      </c>
      <c r="AB20" s="48">
        <v>1394</v>
      </c>
      <c r="AC20" s="48">
        <v>1430</v>
      </c>
      <c r="AD20" s="48">
        <v>1461</v>
      </c>
      <c r="AE20" s="2" t="s">
        <v>17</v>
      </c>
      <c r="AF20" s="33" t="s">
        <v>91</v>
      </c>
      <c r="AG20" s="2" t="s">
        <v>72</v>
      </c>
      <c r="AH20" s="2"/>
    </row>
    <row r="21" spans="1:34" x14ac:dyDescent="0.25">
      <c r="A21" s="2" t="s">
        <v>18</v>
      </c>
      <c r="B21" s="48">
        <v>568</v>
      </c>
      <c r="C21" s="48">
        <v>697</v>
      </c>
      <c r="D21" s="48">
        <v>791</v>
      </c>
      <c r="E21" s="48">
        <v>1114</v>
      </c>
      <c r="F21" s="48">
        <v>1450</v>
      </c>
      <c r="G21" s="48">
        <v>1812</v>
      </c>
      <c r="H21" s="48">
        <v>2187</v>
      </c>
      <c r="I21" s="48">
        <v>2572</v>
      </c>
      <c r="J21" s="48">
        <v>2967</v>
      </c>
      <c r="K21" s="48">
        <v>3366</v>
      </c>
      <c r="L21" s="48">
        <v>3760</v>
      </c>
      <c r="M21" s="48">
        <v>4151</v>
      </c>
      <c r="N21" s="48">
        <v>4561</v>
      </c>
      <c r="O21" s="48">
        <v>5047</v>
      </c>
      <c r="P21" s="48">
        <v>5570</v>
      </c>
      <c r="Q21" s="48">
        <v>6029</v>
      </c>
      <c r="R21" s="48">
        <v>6298</v>
      </c>
      <c r="S21" s="48">
        <v>6514</v>
      </c>
      <c r="T21" s="48">
        <v>6736</v>
      </c>
      <c r="U21" s="48">
        <v>6954</v>
      </c>
      <c r="V21" s="48">
        <v>7174</v>
      </c>
      <c r="W21" s="48">
        <v>7394</v>
      </c>
      <c r="X21" s="48">
        <v>7611</v>
      </c>
      <c r="Y21" s="48">
        <v>7830</v>
      </c>
      <c r="Z21" s="48">
        <v>8048</v>
      </c>
      <c r="AA21" s="48">
        <v>8267</v>
      </c>
      <c r="AB21" s="48">
        <v>8487</v>
      </c>
      <c r="AC21" s="48">
        <v>8702</v>
      </c>
      <c r="AD21" s="48">
        <v>8897</v>
      </c>
      <c r="AE21" s="2" t="s">
        <v>18</v>
      </c>
      <c r="AF21" s="33" t="s">
        <v>92</v>
      </c>
      <c r="AG21" s="2" t="s">
        <v>93</v>
      </c>
      <c r="AH21" s="2"/>
    </row>
    <row r="22" spans="1:34" x14ac:dyDescent="0.25">
      <c r="A22" s="2" t="s">
        <v>19</v>
      </c>
      <c r="B22" s="48">
        <v>616</v>
      </c>
      <c r="C22" s="48">
        <v>758</v>
      </c>
      <c r="D22" s="48">
        <v>862</v>
      </c>
      <c r="E22" s="48">
        <v>1203</v>
      </c>
      <c r="F22" s="48">
        <v>1559</v>
      </c>
      <c r="G22" s="48">
        <v>1946</v>
      </c>
      <c r="H22" s="48">
        <v>2348</v>
      </c>
      <c r="I22" s="48">
        <v>2760</v>
      </c>
      <c r="J22" s="48">
        <v>3183</v>
      </c>
      <c r="K22" s="48">
        <v>3610</v>
      </c>
      <c r="L22" s="48">
        <v>4038</v>
      </c>
      <c r="M22" s="48">
        <v>4456</v>
      </c>
      <c r="N22" s="48">
        <v>4895</v>
      </c>
      <c r="O22" s="48">
        <v>5426</v>
      </c>
      <c r="P22" s="48">
        <v>5984</v>
      </c>
      <c r="Q22" s="48">
        <v>6491</v>
      </c>
      <c r="R22" s="48">
        <v>6787</v>
      </c>
      <c r="S22" s="48">
        <v>7035</v>
      </c>
      <c r="T22" s="48">
        <v>7281</v>
      </c>
      <c r="U22" s="48">
        <v>7528</v>
      </c>
      <c r="V22" s="48">
        <v>7774</v>
      </c>
      <c r="W22" s="48">
        <v>8021</v>
      </c>
      <c r="X22" s="48">
        <v>8268</v>
      </c>
      <c r="Y22" s="48">
        <v>8513</v>
      </c>
      <c r="Z22" s="48">
        <v>8760</v>
      </c>
      <c r="AA22" s="48">
        <v>9012</v>
      </c>
      <c r="AB22" s="48">
        <v>9259</v>
      </c>
      <c r="AC22" s="48">
        <v>9509</v>
      </c>
      <c r="AD22" s="48">
        <v>9725</v>
      </c>
      <c r="AE22" s="2" t="s">
        <v>19</v>
      </c>
      <c r="AF22" s="33" t="s">
        <v>94</v>
      </c>
      <c r="AG22" s="2" t="s">
        <v>93</v>
      </c>
      <c r="AH22" s="2"/>
    </row>
    <row r="23" spans="1:34" x14ac:dyDescent="0.25">
      <c r="A23" s="2" t="s">
        <v>20</v>
      </c>
      <c r="B23" s="48">
        <v>1054</v>
      </c>
      <c r="C23" s="48">
        <v>1247</v>
      </c>
      <c r="D23" s="48">
        <v>1374</v>
      </c>
      <c r="E23" s="48">
        <v>1815</v>
      </c>
      <c r="F23" s="48">
        <v>2283</v>
      </c>
      <c r="G23" s="48">
        <v>2787</v>
      </c>
      <c r="H23" s="48">
        <v>3308</v>
      </c>
      <c r="I23" s="48">
        <v>3844</v>
      </c>
      <c r="J23" s="48">
        <v>4397</v>
      </c>
      <c r="K23" s="48">
        <v>4953</v>
      </c>
      <c r="L23" s="48">
        <v>5509</v>
      </c>
      <c r="M23" s="48">
        <v>6057</v>
      </c>
      <c r="N23" s="48">
        <v>6344</v>
      </c>
      <c r="O23" s="48">
        <v>6558</v>
      </c>
      <c r="P23" s="48">
        <v>6776</v>
      </c>
      <c r="Q23" s="48">
        <v>6988</v>
      </c>
      <c r="R23" s="48">
        <v>7182</v>
      </c>
      <c r="S23" s="48">
        <v>7384</v>
      </c>
      <c r="T23" s="48">
        <v>7591</v>
      </c>
      <c r="U23" s="48">
        <v>7800</v>
      </c>
      <c r="V23" s="48">
        <v>8012</v>
      </c>
      <c r="W23" s="48">
        <v>8221</v>
      </c>
      <c r="X23" s="48">
        <v>8429</v>
      </c>
      <c r="Y23" s="48">
        <v>8638</v>
      </c>
      <c r="Z23" s="48">
        <v>8849</v>
      </c>
      <c r="AA23" s="48">
        <v>9058</v>
      </c>
      <c r="AB23" s="48">
        <v>9269</v>
      </c>
      <c r="AC23" s="48">
        <v>9463</v>
      </c>
      <c r="AD23" s="48">
        <v>9602</v>
      </c>
      <c r="AE23" s="2" t="s">
        <v>20</v>
      </c>
      <c r="AF23" s="33" t="s">
        <v>95</v>
      </c>
      <c r="AG23" s="2" t="s">
        <v>42</v>
      </c>
      <c r="AH23" s="2"/>
    </row>
    <row r="24" spans="1:34" x14ac:dyDescent="0.25">
      <c r="A24" s="2" t="s">
        <v>64</v>
      </c>
      <c r="B24" s="48">
        <v>4063</v>
      </c>
      <c r="C24" s="48">
        <v>4844</v>
      </c>
      <c r="D24" s="48">
        <v>5284</v>
      </c>
      <c r="E24" s="48">
        <v>6656</v>
      </c>
      <c r="F24" s="48">
        <v>8136</v>
      </c>
      <c r="G24" s="48">
        <v>9756</v>
      </c>
      <c r="H24" s="48">
        <v>11437</v>
      </c>
      <c r="I24" s="48">
        <v>13176</v>
      </c>
      <c r="J24" s="48">
        <v>14953</v>
      </c>
      <c r="K24" s="48">
        <v>16739</v>
      </c>
      <c r="L24" s="48">
        <v>18530</v>
      </c>
      <c r="M24" s="48">
        <v>20301</v>
      </c>
      <c r="N24" s="48">
        <v>21620</v>
      </c>
      <c r="O24" s="48">
        <v>23076</v>
      </c>
      <c r="P24" s="48">
        <v>24582</v>
      </c>
      <c r="Q24" s="48">
        <v>26010</v>
      </c>
      <c r="R24" s="48">
        <v>27039</v>
      </c>
      <c r="S24" s="48">
        <v>28026</v>
      </c>
      <c r="T24" s="48">
        <v>29012</v>
      </c>
      <c r="U24" s="48">
        <v>29999</v>
      </c>
      <c r="V24" s="48">
        <v>30991</v>
      </c>
      <c r="W24" s="48">
        <v>31981</v>
      </c>
      <c r="X24" s="48">
        <v>32956</v>
      </c>
      <c r="Y24" s="48">
        <v>33943</v>
      </c>
      <c r="Z24" s="48">
        <v>34935</v>
      </c>
      <c r="AA24" s="48">
        <v>35931</v>
      </c>
      <c r="AB24" s="48">
        <v>36917</v>
      </c>
      <c r="AC24" s="48">
        <v>37842</v>
      </c>
      <c r="AD24" s="48">
        <v>38477</v>
      </c>
      <c r="AE24" s="2" t="s">
        <v>64</v>
      </c>
      <c r="AF24" s="33" t="s">
        <v>96</v>
      </c>
      <c r="AG24" s="2" t="s">
        <v>47</v>
      </c>
      <c r="AH24" s="2"/>
    </row>
    <row r="25" spans="1:34" x14ac:dyDescent="0.25">
      <c r="A25" s="2" t="s">
        <v>21</v>
      </c>
      <c r="B25" s="48">
        <v>2004</v>
      </c>
      <c r="C25" s="48">
        <v>2341</v>
      </c>
      <c r="D25" s="48">
        <v>2535</v>
      </c>
      <c r="E25" s="48">
        <v>3186</v>
      </c>
      <c r="F25" s="48">
        <v>3885</v>
      </c>
      <c r="G25" s="48">
        <v>4648</v>
      </c>
      <c r="H25" s="48">
        <v>5438</v>
      </c>
      <c r="I25" s="48">
        <v>6251</v>
      </c>
      <c r="J25" s="48">
        <v>7090</v>
      </c>
      <c r="K25" s="48">
        <v>7933</v>
      </c>
      <c r="L25" s="48">
        <v>8777</v>
      </c>
      <c r="M25" s="48">
        <v>9607</v>
      </c>
      <c r="N25" s="48">
        <v>10063</v>
      </c>
      <c r="O25" s="48">
        <v>10439</v>
      </c>
      <c r="P25" s="48">
        <v>10817</v>
      </c>
      <c r="Q25" s="48">
        <v>11196</v>
      </c>
      <c r="R25" s="48">
        <v>11517</v>
      </c>
      <c r="S25" s="48">
        <v>11873</v>
      </c>
      <c r="T25" s="48">
        <v>12232</v>
      </c>
      <c r="U25" s="48">
        <v>12591</v>
      </c>
      <c r="V25" s="48">
        <v>12954</v>
      </c>
      <c r="W25" s="48">
        <v>13313</v>
      </c>
      <c r="X25" s="48">
        <v>13671</v>
      </c>
      <c r="Y25" s="48">
        <v>14029</v>
      </c>
      <c r="Z25" s="48">
        <v>14390</v>
      </c>
      <c r="AA25" s="48">
        <v>14750</v>
      </c>
      <c r="AB25" s="48">
        <v>15114</v>
      </c>
      <c r="AC25" s="48">
        <v>15446</v>
      </c>
      <c r="AD25" s="48">
        <v>15669</v>
      </c>
      <c r="AE25" s="2" t="s">
        <v>21</v>
      </c>
      <c r="AF25" s="33" t="s">
        <v>97</v>
      </c>
      <c r="AG25" s="2" t="s">
        <v>42</v>
      </c>
      <c r="AH25" s="2"/>
    </row>
    <row r="26" spans="1:34" x14ac:dyDescent="0.25">
      <c r="A26" s="2" t="s">
        <v>22</v>
      </c>
      <c r="B26" s="48">
        <v>25</v>
      </c>
      <c r="C26" s="48">
        <v>34</v>
      </c>
      <c r="D26" s="48">
        <v>41</v>
      </c>
      <c r="E26" s="48">
        <v>58</v>
      </c>
      <c r="F26" s="48">
        <v>77</v>
      </c>
      <c r="G26" s="48">
        <v>97</v>
      </c>
      <c r="H26" s="48">
        <v>119</v>
      </c>
      <c r="I26" s="48">
        <v>140</v>
      </c>
      <c r="J26" s="48">
        <v>162</v>
      </c>
      <c r="K26" s="48">
        <v>184</v>
      </c>
      <c r="L26" s="48">
        <v>206</v>
      </c>
      <c r="M26" s="48">
        <v>228</v>
      </c>
      <c r="N26" s="48">
        <v>251</v>
      </c>
      <c r="O26" s="48">
        <v>277</v>
      </c>
      <c r="P26" s="48">
        <v>305</v>
      </c>
      <c r="Q26" s="48">
        <v>331</v>
      </c>
      <c r="R26" s="48">
        <v>346</v>
      </c>
      <c r="S26" s="48">
        <v>357</v>
      </c>
      <c r="T26" s="48">
        <v>369</v>
      </c>
      <c r="U26" s="48">
        <v>381</v>
      </c>
      <c r="V26" s="48">
        <v>392</v>
      </c>
      <c r="W26" s="48">
        <v>405</v>
      </c>
      <c r="X26" s="48">
        <v>415</v>
      </c>
      <c r="Y26" s="48">
        <v>427</v>
      </c>
      <c r="Z26" s="48">
        <v>439</v>
      </c>
      <c r="AA26" s="48">
        <v>450</v>
      </c>
      <c r="AB26" s="48">
        <v>462</v>
      </c>
      <c r="AC26" s="48">
        <v>474</v>
      </c>
      <c r="AD26" s="48">
        <v>484</v>
      </c>
      <c r="AE26" s="2" t="s">
        <v>22</v>
      </c>
      <c r="AF26" s="33" t="s">
        <v>98</v>
      </c>
      <c r="AG26" s="2" t="s">
        <v>49</v>
      </c>
      <c r="AH26" s="2"/>
    </row>
    <row r="27" spans="1:34" x14ac:dyDescent="0.25">
      <c r="A27" s="2" t="s">
        <v>23</v>
      </c>
      <c r="B27" s="48">
        <v>569</v>
      </c>
      <c r="C27" s="48">
        <v>762</v>
      </c>
      <c r="D27" s="48">
        <v>853</v>
      </c>
      <c r="E27" s="48">
        <v>1172</v>
      </c>
      <c r="F27" s="48">
        <v>1511</v>
      </c>
      <c r="G27" s="48">
        <v>1873</v>
      </c>
      <c r="H27" s="48">
        <v>2248</v>
      </c>
      <c r="I27" s="48">
        <v>2634</v>
      </c>
      <c r="J27" s="48">
        <v>3031</v>
      </c>
      <c r="K27" s="48">
        <v>3430</v>
      </c>
      <c r="L27" s="48">
        <v>3832</v>
      </c>
      <c r="M27" s="48">
        <v>4226</v>
      </c>
      <c r="N27" s="48">
        <v>4448</v>
      </c>
      <c r="O27" s="48">
        <v>4659</v>
      </c>
      <c r="P27" s="48">
        <v>4870</v>
      </c>
      <c r="Q27" s="48">
        <v>5075</v>
      </c>
      <c r="R27" s="48">
        <v>5263</v>
      </c>
      <c r="S27" s="48">
        <v>5464</v>
      </c>
      <c r="T27" s="48">
        <v>5665</v>
      </c>
      <c r="U27" s="48">
        <v>5870</v>
      </c>
      <c r="V27" s="48">
        <v>6076</v>
      </c>
      <c r="W27" s="48">
        <v>6280</v>
      </c>
      <c r="X27" s="48">
        <v>6483</v>
      </c>
      <c r="Y27" s="48">
        <v>6688</v>
      </c>
      <c r="Z27" s="48">
        <v>6892</v>
      </c>
      <c r="AA27" s="48">
        <v>7098</v>
      </c>
      <c r="AB27" s="48">
        <v>7303</v>
      </c>
      <c r="AC27" s="48">
        <v>7484</v>
      </c>
      <c r="AD27" s="48">
        <v>7590</v>
      </c>
      <c r="AE27" s="2" t="s">
        <v>23</v>
      </c>
      <c r="AF27" s="33" t="s">
        <v>99</v>
      </c>
      <c r="AG27" s="2" t="s">
        <v>43</v>
      </c>
      <c r="AH27" s="2"/>
    </row>
    <row r="28" spans="1:34" x14ac:dyDescent="0.25">
      <c r="A28" s="2" t="s">
        <v>65</v>
      </c>
      <c r="B28" s="48">
        <v>0</v>
      </c>
      <c r="C28" s="48">
        <v>0</v>
      </c>
      <c r="D28" s="48">
        <v>0</v>
      </c>
      <c r="E28" s="48">
        <v>1</v>
      </c>
      <c r="F28" s="48">
        <v>1</v>
      </c>
      <c r="G28" s="48">
        <v>1</v>
      </c>
      <c r="H28" s="48">
        <v>1</v>
      </c>
      <c r="I28" s="48">
        <v>2</v>
      </c>
      <c r="J28" s="48">
        <v>2</v>
      </c>
      <c r="K28" s="48">
        <v>2</v>
      </c>
      <c r="L28" s="48">
        <v>2</v>
      </c>
      <c r="M28" s="48">
        <v>3</v>
      </c>
      <c r="N28" s="48">
        <v>3</v>
      </c>
      <c r="O28" s="48">
        <v>3</v>
      </c>
      <c r="P28" s="48">
        <v>4</v>
      </c>
      <c r="Q28" s="48">
        <v>4</v>
      </c>
      <c r="R28" s="48">
        <v>4</v>
      </c>
      <c r="S28" s="48">
        <v>4</v>
      </c>
      <c r="T28" s="48">
        <v>4</v>
      </c>
      <c r="U28" s="48">
        <v>5</v>
      </c>
      <c r="V28" s="48">
        <v>5</v>
      </c>
      <c r="W28" s="48">
        <v>5</v>
      </c>
      <c r="X28" s="48">
        <v>5</v>
      </c>
      <c r="Y28" s="48">
        <v>5</v>
      </c>
      <c r="Z28" s="48">
        <v>5</v>
      </c>
      <c r="AA28" s="48">
        <v>5</v>
      </c>
      <c r="AB28" s="48">
        <v>6</v>
      </c>
      <c r="AC28" s="48">
        <v>6</v>
      </c>
      <c r="AD28" s="48">
        <v>6</v>
      </c>
      <c r="AE28" s="2" t="s">
        <v>65</v>
      </c>
      <c r="AF28" s="33" t="s">
        <v>100</v>
      </c>
      <c r="AG28" s="2" t="s">
        <v>78</v>
      </c>
      <c r="AH28" s="2"/>
    </row>
    <row r="29" spans="1:34" x14ac:dyDescent="0.25">
      <c r="A29" s="2" t="s">
        <v>66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1</v>
      </c>
      <c r="J29" s="48">
        <v>1</v>
      </c>
      <c r="K29" s="48">
        <v>1</v>
      </c>
      <c r="L29" s="48">
        <v>1</v>
      </c>
      <c r="M29" s="48">
        <v>1</v>
      </c>
      <c r="N29" s="48">
        <v>1</v>
      </c>
      <c r="O29" s="48">
        <v>1</v>
      </c>
      <c r="P29" s="48">
        <v>1</v>
      </c>
      <c r="Q29" s="48">
        <v>1</v>
      </c>
      <c r="R29" s="48">
        <v>1</v>
      </c>
      <c r="S29" s="48">
        <v>1</v>
      </c>
      <c r="T29" s="48">
        <v>2</v>
      </c>
      <c r="U29" s="48">
        <v>2</v>
      </c>
      <c r="V29" s="48">
        <v>2</v>
      </c>
      <c r="W29" s="48">
        <v>2</v>
      </c>
      <c r="X29" s="48">
        <v>2</v>
      </c>
      <c r="Y29" s="48">
        <v>2</v>
      </c>
      <c r="Z29" s="48">
        <v>2</v>
      </c>
      <c r="AA29" s="48">
        <v>2</v>
      </c>
      <c r="AB29" s="48">
        <v>2</v>
      </c>
      <c r="AC29" s="48">
        <v>2</v>
      </c>
      <c r="AD29" s="48">
        <v>2</v>
      </c>
      <c r="AE29" s="2" t="s">
        <v>66</v>
      </c>
      <c r="AF29" s="33" t="s">
        <v>101</v>
      </c>
      <c r="AG29" s="2" t="s">
        <v>78</v>
      </c>
      <c r="AH29" s="2"/>
    </row>
    <row r="30" spans="1:34" x14ac:dyDescent="0.25">
      <c r="A30" s="2" t="s">
        <v>24</v>
      </c>
      <c r="B30" s="48">
        <v>1983</v>
      </c>
      <c r="C30" s="48">
        <v>2424</v>
      </c>
      <c r="D30" s="48">
        <v>2590</v>
      </c>
      <c r="E30" s="48">
        <v>3178</v>
      </c>
      <c r="F30" s="48">
        <v>3819</v>
      </c>
      <c r="G30" s="48">
        <v>4512</v>
      </c>
      <c r="H30" s="48">
        <v>5240</v>
      </c>
      <c r="I30" s="48">
        <v>5995</v>
      </c>
      <c r="J30" s="48">
        <v>6767</v>
      </c>
      <c r="K30" s="48">
        <v>7549</v>
      </c>
      <c r="L30" s="48">
        <v>8339</v>
      </c>
      <c r="M30" s="48">
        <v>9119</v>
      </c>
      <c r="N30" s="48">
        <v>9951</v>
      </c>
      <c r="O30" s="48">
        <v>10994</v>
      </c>
      <c r="P30" s="48">
        <v>12132</v>
      </c>
      <c r="Q30" s="48">
        <v>13155</v>
      </c>
      <c r="R30" s="48">
        <v>13770</v>
      </c>
      <c r="S30" s="48">
        <v>14338</v>
      </c>
      <c r="T30" s="48">
        <v>14906</v>
      </c>
      <c r="U30" s="48">
        <v>15472</v>
      </c>
      <c r="V30" s="48">
        <v>16043</v>
      </c>
      <c r="W30" s="48">
        <v>16608</v>
      </c>
      <c r="X30" s="48">
        <v>17174</v>
      </c>
      <c r="Y30" s="48">
        <v>17740</v>
      </c>
      <c r="Z30" s="48">
        <v>18311</v>
      </c>
      <c r="AA30" s="48">
        <v>18883</v>
      </c>
      <c r="AB30" s="48">
        <v>19455</v>
      </c>
      <c r="AC30" s="48">
        <v>19992</v>
      </c>
      <c r="AD30" s="48">
        <v>20421</v>
      </c>
      <c r="AE30" s="2" t="s">
        <v>24</v>
      </c>
      <c r="AF30" s="33" t="s">
        <v>102</v>
      </c>
      <c r="AG30" s="2" t="s">
        <v>44</v>
      </c>
      <c r="AH30" s="2"/>
    </row>
    <row r="31" spans="1:34" x14ac:dyDescent="0.25">
      <c r="A31" s="2" t="s">
        <v>25</v>
      </c>
      <c r="B31" s="48">
        <v>3565</v>
      </c>
      <c r="C31" s="48">
        <v>4268</v>
      </c>
      <c r="D31" s="48">
        <v>4536</v>
      </c>
      <c r="E31" s="48">
        <v>5450</v>
      </c>
      <c r="F31" s="48">
        <v>6451</v>
      </c>
      <c r="G31" s="48">
        <v>7542</v>
      </c>
      <c r="H31" s="48">
        <v>8682</v>
      </c>
      <c r="I31" s="48">
        <v>9862</v>
      </c>
      <c r="J31" s="48">
        <v>11078</v>
      </c>
      <c r="K31" s="48">
        <v>12301</v>
      </c>
      <c r="L31" s="48">
        <v>13526</v>
      </c>
      <c r="M31" s="48">
        <v>14737</v>
      </c>
      <c r="N31" s="48">
        <v>16020</v>
      </c>
      <c r="O31" s="48">
        <v>17628</v>
      </c>
      <c r="P31" s="48">
        <v>19370</v>
      </c>
      <c r="Q31" s="48">
        <v>20943</v>
      </c>
      <c r="R31" s="48">
        <v>21890</v>
      </c>
      <c r="S31" s="48">
        <v>22727</v>
      </c>
      <c r="T31" s="48">
        <v>23564</v>
      </c>
      <c r="U31" s="48">
        <v>24399</v>
      </c>
      <c r="V31" s="48">
        <v>25238</v>
      </c>
      <c r="W31" s="48">
        <v>26071</v>
      </c>
      <c r="X31" s="48">
        <v>26899</v>
      </c>
      <c r="Y31" s="48">
        <v>27732</v>
      </c>
      <c r="Z31" s="48">
        <v>28568</v>
      </c>
      <c r="AA31" s="48">
        <v>29404</v>
      </c>
      <c r="AB31" s="48">
        <v>30239</v>
      </c>
      <c r="AC31" s="48">
        <v>31032</v>
      </c>
      <c r="AD31" s="48">
        <v>31664</v>
      </c>
      <c r="AE31" s="2" t="s">
        <v>25</v>
      </c>
      <c r="AF31" s="33" t="s">
        <v>103</v>
      </c>
      <c r="AG31" s="2" t="s">
        <v>44</v>
      </c>
      <c r="AH31" s="2"/>
    </row>
    <row r="32" spans="1:34" x14ac:dyDescent="0.25">
      <c r="A32" s="2" t="s">
        <v>26</v>
      </c>
      <c r="B32" s="48">
        <v>1045</v>
      </c>
      <c r="C32" s="48">
        <v>1188</v>
      </c>
      <c r="D32" s="48">
        <v>1278</v>
      </c>
      <c r="E32" s="48">
        <v>1595</v>
      </c>
      <c r="F32" s="48">
        <v>1937</v>
      </c>
      <c r="G32" s="48">
        <v>2308</v>
      </c>
      <c r="H32" s="48">
        <v>2694</v>
      </c>
      <c r="I32" s="48">
        <v>3094</v>
      </c>
      <c r="J32" s="48">
        <v>3503</v>
      </c>
      <c r="K32" s="48">
        <v>3917</v>
      </c>
      <c r="L32" s="48">
        <v>4331</v>
      </c>
      <c r="M32" s="48">
        <v>4743</v>
      </c>
      <c r="N32" s="48">
        <v>4964</v>
      </c>
      <c r="O32" s="48">
        <v>5154</v>
      </c>
      <c r="P32" s="48">
        <v>5353</v>
      </c>
      <c r="Q32" s="48">
        <v>5545</v>
      </c>
      <c r="R32" s="48">
        <v>5715</v>
      </c>
      <c r="S32" s="48">
        <v>5905</v>
      </c>
      <c r="T32" s="48">
        <v>6098</v>
      </c>
      <c r="U32" s="48">
        <v>6290</v>
      </c>
      <c r="V32" s="48">
        <v>6488</v>
      </c>
      <c r="W32" s="48">
        <v>6681</v>
      </c>
      <c r="X32" s="48">
        <v>6875</v>
      </c>
      <c r="Y32" s="48">
        <v>7069</v>
      </c>
      <c r="Z32" s="48">
        <v>7263</v>
      </c>
      <c r="AA32" s="48">
        <v>7459</v>
      </c>
      <c r="AB32" s="48">
        <v>7654</v>
      </c>
      <c r="AC32" s="48">
        <v>7830</v>
      </c>
      <c r="AD32" s="48">
        <v>7942</v>
      </c>
      <c r="AE32" s="2" t="s">
        <v>26</v>
      </c>
      <c r="AF32" s="33" t="s">
        <v>104</v>
      </c>
      <c r="AG32" s="2" t="s">
        <v>42</v>
      </c>
      <c r="AH32" s="2"/>
    </row>
    <row r="33" spans="1:34" x14ac:dyDescent="0.25">
      <c r="A33" s="2" t="s">
        <v>27</v>
      </c>
      <c r="B33" s="48">
        <v>1102</v>
      </c>
      <c r="C33" s="48">
        <v>1343</v>
      </c>
      <c r="D33" s="48">
        <v>1476</v>
      </c>
      <c r="E33" s="48">
        <v>1948</v>
      </c>
      <c r="F33" s="48">
        <v>2450</v>
      </c>
      <c r="G33" s="48">
        <v>2989</v>
      </c>
      <c r="H33" s="48">
        <v>3550</v>
      </c>
      <c r="I33" s="48">
        <v>4131</v>
      </c>
      <c r="J33" s="48">
        <v>4725</v>
      </c>
      <c r="K33" s="48">
        <v>5326</v>
      </c>
      <c r="L33" s="48">
        <v>5932</v>
      </c>
      <c r="M33" s="48">
        <v>6525</v>
      </c>
      <c r="N33" s="48">
        <v>6858</v>
      </c>
      <c r="O33" s="48">
        <v>7188</v>
      </c>
      <c r="P33" s="48">
        <v>7547</v>
      </c>
      <c r="Q33" s="48">
        <v>7904</v>
      </c>
      <c r="R33" s="48">
        <v>8225</v>
      </c>
      <c r="S33" s="48">
        <v>8577</v>
      </c>
      <c r="T33" s="48">
        <v>8931</v>
      </c>
      <c r="U33" s="48">
        <v>9287</v>
      </c>
      <c r="V33" s="48">
        <v>9646</v>
      </c>
      <c r="W33" s="48">
        <v>10000</v>
      </c>
      <c r="X33" s="48">
        <v>10358</v>
      </c>
      <c r="Y33" s="48">
        <v>10712</v>
      </c>
      <c r="Z33" s="48">
        <v>11070</v>
      </c>
      <c r="AA33" s="48">
        <v>11430</v>
      </c>
      <c r="AB33" s="48">
        <v>11790</v>
      </c>
      <c r="AC33" s="48">
        <v>12104</v>
      </c>
      <c r="AD33" s="48">
        <v>12274</v>
      </c>
      <c r="AE33" s="2" t="s">
        <v>27</v>
      </c>
      <c r="AF33" s="33" t="s">
        <v>105</v>
      </c>
      <c r="AG33" s="2" t="s">
        <v>43</v>
      </c>
      <c r="AH33" s="2"/>
    </row>
    <row r="34" spans="1:34" x14ac:dyDescent="0.25">
      <c r="A34" s="2" t="s">
        <v>28</v>
      </c>
      <c r="B34" s="48">
        <v>1370</v>
      </c>
      <c r="C34" s="48">
        <v>1682</v>
      </c>
      <c r="D34" s="48">
        <v>1832</v>
      </c>
      <c r="E34" s="48">
        <v>2346</v>
      </c>
      <c r="F34" s="48">
        <v>2894</v>
      </c>
      <c r="G34" s="48">
        <v>3483</v>
      </c>
      <c r="H34" s="48">
        <v>4098</v>
      </c>
      <c r="I34" s="48">
        <v>4732</v>
      </c>
      <c r="J34" s="48">
        <v>5384</v>
      </c>
      <c r="K34" s="48">
        <v>6040</v>
      </c>
      <c r="L34" s="48">
        <v>6697</v>
      </c>
      <c r="M34" s="48">
        <v>7347</v>
      </c>
      <c r="N34" s="48">
        <v>7718</v>
      </c>
      <c r="O34" s="48">
        <v>8100</v>
      </c>
      <c r="P34" s="48">
        <v>8483</v>
      </c>
      <c r="Q34" s="48">
        <v>8859</v>
      </c>
      <c r="R34" s="48">
        <v>9201</v>
      </c>
      <c r="S34" s="48">
        <v>9565</v>
      </c>
      <c r="T34" s="48">
        <v>9931</v>
      </c>
      <c r="U34" s="48">
        <v>10300</v>
      </c>
      <c r="V34" s="48">
        <v>10672</v>
      </c>
      <c r="W34" s="48">
        <v>11040</v>
      </c>
      <c r="X34" s="48">
        <v>11408</v>
      </c>
      <c r="Y34" s="48">
        <v>11775</v>
      </c>
      <c r="Z34" s="48">
        <v>12146</v>
      </c>
      <c r="AA34" s="48">
        <v>12515</v>
      </c>
      <c r="AB34" s="48">
        <v>12886</v>
      </c>
      <c r="AC34" s="48">
        <v>13208</v>
      </c>
      <c r="AD34" s="48">
        <v>13380</v>
      </c>
      <c r="AE34" s="2" t="s">
        <v>28</v>
      </c>
      <c r="AF34" s="33" t="s">
        <v>106</v>
      </c>
      <c r="AG34" s="2" t="s">
        <v>42</v>
      </c>
      <c r="AH34" s="2"/>
    </row>
    <row r="35" spans="1:34" x14ac:dyDescent="0.25">
      <c r="A35" s="2" t="s">
        <v>29</v>
      </c>
      <c r="B35" s="48">
        <v>2376</v>
      </c>
      <c r="C35" s="48">
        <v>2853</v>
      </c>
      <c r="D35" s="48">
        <v>3088</v>
      </c>
      <c r="E35" s="48">
        <v>3922</v>
      </c>
      <c r="F35" s="48">
        <v>4828</v>
      </c>
      <c r="G35" s="48">
        <v>5799</v>
      </c>
      <c r="H35" s="48">
        <v>6813</v>
      </c>
      <c r="I35" s="48">
        <v>7867</v>
      </c>
      <c r="J35" s="48">
        <v>8949</v>
      </c>
      <c r="K35" s="48">
        <v>10041</v>
      </c>
      <c r="L35" s="48">
        <v>11139</v>
      </c>
      <c r="M35" s="48">
        <v>12222</v>
      </c>
      <c r="N35" s="48">
        <v>13406</v>
      </c>
      <c r="O35" s="48">
        <v>14924</v>
      </c>
      <c r="P35" s="48">
        <v>16553</v>
      </c>
      <c r="Q35" s="48">
        <v>18021</v>
      </c>
      <c r="R35" s="48">
        <v>18922</v>
      </c>
      <c r="S35" s="48">
        <v>19754</v>
      </c>
      <c r="T35" s="48">
        <v>20588</v>
      </c>
      <c r="U35" s="48">
        <v>21416</v>
      </c>
      <c r="V35" s="48">
        <v>22253</v>
      </c>
      <c r="W35" s="48">
        <v>23084</v>
      </c>
      <c r="X35" s="48">
        <v>23913</v>
      </c>
      <c r="Y35" s="48">
        <v>24744</v>
      </c>
      <c r="Z35" s="48">
        <v>25580</v>
      </c>
      <c r="AA35" s="48">
        <v>26419</v>
      </c>
      <c r="AB35" s="48">
        <v>27256</v>
      </c>
      <c r="AC35" s="48">
        <v>28039</v>
      </c>
      <c r="AD35" s="48">
        <v>28637</v>
      </c>
      <c r="AE35" s="2" t="s">
        <v>29</v>
      </c>
      <c r="AF35" s="33" t="s">
        <v>107</v>
      </c>
      <c r="AG35" s="2" t="s">
        <v>41</v>
      </c>
      <c r="AH35" s="2"/>
    </row>
    <row r="36" spans="1:34" x14ac:dyDescent="0.25">
      <c r="A36" s="2" t="s">
        <v>30</v>
      </c>
      <c r="B36" s="48">
        <v>390</v>
      </c>
      <c r="C36" s="48">
        <v>474</v>
      </c>
      <c r="D36" s="48">
        <v>525</v>
      </c>
      <c r="E36" s="48">
        <v>687</v>
      </c>
      <c r="F36" s="48">
        <v>859</v>
      </c>
      <c r="G36" s="48">
        <v>1046</v>
      </c>
      <c r="H36" s="48">
        <v>1239</v>
      </c>
      <c r="I36" s="48">
        <v>1440</v>
      </c>
      <c r="J36" s="48">
        <v>1646</v>
      </c>
      <c r="K36" s="48">
        <v>1853</v>
      </c>
      <c r="L36" s="48">
        <v>2060</v>
      </c>
      <c r="M36" s="48">
        <v>2264</v>
      </c>
      <c r="N36" s="48">
        <v>2480</v>
      </c>
      <c r="O36" s="48">
        <v>2745</v>
      </c>
      <c r="P36" s="48">
        <v>3026</v>
      </c>
      <c r="Q36" s="48">
        <v>3276</v>
      </c>
      <c r="R36" s="48">
        <v>3427</v>
      </c>
      <c r="S36" s="48">
        <v>3553</v>
      </c>
      <c r="T36" s="48">
        <v>3679</v>
      </c>
      <c r="U36" s="48">
        <v>3805</v>
      </c>
      <c r="V36" s="48">
        <v>3931</v>
      </c>
      <c r="W36" s="48">
        <v>4057</v>
      </c>
      <c r="X36" s="48">
        <v>4184</v>
      </c>
      <c r="Y36" s="48">
        <v>4309</v>
      </c>
      <c r="Z36" s="48">
        <v>4436</v>
      </c>
      <c r="AA36" s="48">
        <v>4563</v>
      </c>
      <c r="AB36" s="48">
        <v>4690</v>
      </c>
      <c r="AC36" s="48">
        <v>4816</v>
      </c>
      <c r="AD36" s="48">
        <v>4922</v>
      </c>
      <c r="AE36" s="2" t="s">
        <v>30</v>
      </c>
      <c r="AF36" s="33" t="s">
        <v>108</v>
      </c>
      <c r="AG36" s="2" t="s">
        <v>45</v>
      </c>
      <c r="AH36" s="2"/>
    </row>
    <row r="37" spans="1:34" x14ac:dyDescent="0.25">
      <c r="A37" s="2" t="s">
        <v>67</v>
      </c>
      <c r="B37" s="48">
        <v>0</v>
      </c>
      <c r="C37" s="48">
        <v>0</v>
      </c>
      <c r="D37" s="48">
        <v>0</v>
      </c>
      <c r="E37" s="48">
        <v>0</v>
      </c>
      <c r="F37" s="48"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1</v>
      </c>
      <c r="M37" s="48">
        <v>1</v>
      </c>
      <c r="N37" s="48">
        <v>1</v>
      </c>
      <c r="O37" s="48">
        <v>1</v>
      </c>
      <c r="P37" s="48">
        <v>1</v>
      </c>
      <c r="Q37" s="48">
        <v>1</v>
      </c>
      <c r="R37" s="48">
        <v>1</v>
      </c>
      <c r="S37" s="48">
        <v>1</v>
      </c>
      <c r="T37" s="48">
        <v>1</v>
      </c>
      <c r="U37" s="48">
        <v>1</v>
      </c>
      <c r="V37" s="48">
        <v>1</v>
      </c>
      <c r="W37" s="48">
        <v>1</v>
      </c>
      <c r="X37" s="48">
        <v>1</v>
      </c>
      <c r="Y37" s="48">
        <v>1</v>
      </c>
      <c r="Z37" s="48">
        <v>1</v>
      </c>
      <c r="AA37" s="48">
        <v>1</v>
      </c>
      <c r="AB37" s="48">
        <v>1</v>
      </c>
      <c r="AC37" s="48">
        <v>1</v>
      </c>
      <c r="AD37" s="48">
        <v>1</v>
      </c>
      <c r="AE37" s="2" t="s">
        <v>67</v>
      </c>
      <c r="AF37" s="33" t="s">
        <v>109</v>
      </c>
      <c r="AG37" s="2" t="s">
        <v>78</v>
      </c>
      <c r="AH37" s="2"/>
    </row>
    <row r="38" spans="1:34" x14ac:dyDescent="0.25">
      <c r="A38" s="2" t="s">
        <v>31</v>
      </c>
      <c r="B38" s="48">
        <v>1701</v>
      </c>
      <c r="C38" s="48">
        <v>2036</v>
      </c>
      <c r="D38" s="48">
        <v>2159</v>
      </c>
      <c r="E38" s="48">
        <v>2577</v>
      </c>
      <c r="F38" s="48">
        <v>3038</v>
      </c>
      <c r="G38" s="48">
        <v>3539</v>
      </c>
      <c r="H38" s="48">
        <v>4065</v>
      </c>
      <c r="I38" s="48">
        <v>4609</v>
      </c>
      <c r="J38" s="48">
        <v>5166</v>
      </c>
      <c r="K38" s="48">
        <v>5730</v>
      </c>
      <c r="L38" s="48">
        <v>6294</v>
      </c>
      <c r="M38" s="48">
        <v>6853</v>
      </c>
      <c r="N38" s="48">
        <v>7148</v>
      </c>
      <c r="O38" s="48">
        <v>7381</v>
      </c>
      <c r="P38" s="48">
        <v>7624</v>
      </c>
      <c r="Q38" s="48">
        <v>7864</v>
      </c>
      <c r="R38" s="48">
        <v>8072</v>
      </c>
      <c r="S38" s="48">
        <v>8299</v>
      </c>
      <c r="T38" s="48">
        <v>8533</v>
      </c>
      <c r="U38" s="48">
        <v>8763</v>
      </c>
      <c r="V38" s="48">
        <v>8999</v>
      </c>
      <c r="W38" s="48">
        <v>9231</v>
      </c>
      <c r="X38" s="48">
        <v>9462</v>
      </c>
      <c r="Y38" s="48">
        <v>9695</v>
      </c>
      <c r="Z38" s="48">
        <v>9927</v>
      </c>
      <c r="AA38" s="48">
        <v>10161</v>
      </c>
      <c r="AB38" s="48">
        <v>10394</v>
      </c>
      <c r="AC38" s="48">
        <v>10610</v>
      </c>
      <c r="AD38" s="48">
        <v>10762</v>
      </c>
      <c r="AE38" s="2" t="s">
        <v>31</v>
      </c>
      <c r="AF38" s="33" t="s">
        <v>110</v>
      </c>
      <c r="AG38" s="2" t="s">
        <v>47</v>
      </c>
      <c r="AH38" s="2"/>
    </row>
    <row r="39" spans="1:34" x14ac:dyDescent="0.25">
      <c r="A39" s="2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2"/>
      <c r="AF39" s="33"/>
      <c r="AG39" s="2"/>
      <c r="AH39" s="2"/>
    </row>
    <row r="40" spans="1:34" x14ac:dyDescent="0.25">
      <c r="A40" s="2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2"/>
      <c r="AF40" s="33"/>
      <c r="AG40" s="2"/>
      <c r="AH40" s="2"/>
    </row>
  </sheetData>
  <autoFilter ref="A1:AH40" xr:uid="{00000000-0009-0000-0000-000007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tabColor rgb="FFC00000"/>
  </sheetPr>
  <dimension ref="B1:AG52"/>
  <sheetViews>
    <sheetView topLeftCell="A2" zoomScale="70" zoomScaleNormal="70" workbookViewId="0">
      <selection activeCell="A2" sqref="A2"/>
    </sheetView>
  </sheetViews>
  <sheetFormatPr defaultRowHeight="15" x14ac:dyDescent="0.25"/>
  <cols>
    <col min="1" max="1" width="4.7109375" customWidth="1"/>
    <col min="2" max="2" width="28.42578125" customWidth="1"/>
    <col min="3" max="6" width="11.85546875" customWidth="1"/>
  </cols>
  <sheetData>
    <row r="1" spans="2:18" ht="21" x14ac:dyDescent="0.35">
      <c r="B1" s="72" t="s">
        <v>125</v>
      </c>
      <c r="C1" s="73"/>
      <c r="D1" s="73"/>
      <c r="E1" s="73"/>
      <c r="F1" s="73"/>
      <c r="G1" s="73"/>
      <c r="H1" s="73"/>
      <c r="I1" s="73"/>
      <c r="J1" s="73"/>
      <c r="N1" s="74" t="s">
        <v>124</v>
      </c>
      <c r="O1" s="75"/>
      <c r="P1" s="75"/>
      <c r="Q1" s="76"/>
      <c r="R1" s="76"/>
    </row>
    <row r="34" spans="2:33" ht="21" x14ac:dyDescent="0.35">
      <c r="O34" s="77" t="s">
        <v>123</v>
      </c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79"/>
      <c r="AG34" s="79"/>
    </row>
    <row r="36" spans="2:33" ht="18.75" x14ac:dyDescent="0.3">
      <c r="O36" s="46" t="s">
        <v>122</v>
      </c>
      <c r="P36" s="45"/>
      <c r="Q36" s="45"/>
      <c r="R36" s="45"/>
      <c r="S36" s="45"/>
      <c r="T36" s="45"/>
      <c r="U36" s="45"/>
      <c r="V36" s="45"/>
    </row>
    <row r="38" spans="2:33" ht="18.75" x14ac:dyDescent="0.3">
      <c r="O38" s="45"/>
    </row>
    <row r="45" spans="2:33" ht="18.75" x14ac:dyDescent="0.3">
      <c r="B45" s="83" t="s">
        <v>126</v>
      </c>
      <c r="C45" s="82"/>
      <c r="D45" s="82"/>
    </row>
    <row r="47" spans="2:33" ht="25.5" x14ac:dyDescent="0.25">
      <c r="B47" s="69" t="s">
        <v>115</v>
      </c>
      <c r="C47" s="9">
        <v>2025</v>
      </c>
      <c r="D47" s="9">
        <v>2030</v>
      </c>
      <c r="E47" s="9">
        <v>2040</v>
      </c>
      <c r="F47" s="9">
        <v>2050</v>
      </c>
    </row>
    <row r="48" spans="2:33" ht="38.25" x14ac:dyDescent="0.25">
      <c r="B48" s="84" t="s">
        <v>116</v>
      </c>
      <c r="C48" s="11">
        <v>131735</v>
      </c>
      <c r="D48" s="11">
        <v>349942</v>
      </c>
      <c r="E48" s="11">
        <v>1430085</v>
      </c>
      <c r="F48" s="11">
        <v>3126136</v>
      </c>
    </row>
    <row r="49" spans="2:6" ht="38.25" x14ac:dyDescent="0.25">
      <c r="B49" s="84" t="s">
        <v>117</v>
      </c>
      <c r="C49" s="11">
        <v>92793</v>
      </c>
      <c r="D49" s="11">
        <v>200303</v>
      </c>
      <c r="E49" s="67">
        <v>662282</v>
      </c>
      <c r="F49" s="11">
        <v>2153549</v>
      </c>
    </row>
    <row r="50" spans="2:6" ht="25.5" x14ac:dyDescent="0.25">
      <c r="B50" s="84" t="s">
        <v>118</v>
      </c>
      <c r="C50" s="11">
        <v>152241</v>
      </c>
      <c r="D50" s="11">
        <v>454906</v>
      </c>
      <c r="E50" s="11">
        <v>2410792</v>
      </c>
      <c r="F50" s="67">
        <v>3240100</v>
      </c>
    </row>
    <row r="51" spans="2:6" ht="25.5" x14ac:dyDescent="0.25">
      <c r="B51" s="84" t="s">
        <v>119</v>
      </c>
      <c r="C51" s="68">
        <v>131735</v>
      </c>
      <c r="D51" s="11">
        <v>349942</v>
      </c>
      <c r="E51" s="11">
        <v>1430085</v>
      </c>
      <c r="F51" s="67">
        <v>3126136</v>
      </c>
    </row>
    <row r="52" spans="2:6" ht="25.5" x14ac:dyDescent="0.25">
      <c r="B52" s="84" t="s">
        <v>120</v>
      </c>
      <c r="C52" s="11">
        <v>80868</v>
      </c>
      <c r="D52" s="11">
        <v>182353</v>
      </c>
      <c r="E52" s="11">
        <v>371302</v>
      </c>
      <c r="F52" s="11">
        <v>497660</v>
      </c>
    </row>
  </sheetData>
  <hyperlinks>
    <hyperlink ref="O36" r:id="rId1" xr:uid="{AC59A44D-B775-44E5-A5AA-A52ECD1F7C1B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rgb="FF00B050"/>
  </sheetPr>
  <dimension ref="A1"/>
  <sheetViews>
    <sheetView zoomScale="70" zoomScaleNormal="70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P73"/>
  <sheetViews>
    <sheetView topLeftCell="A37" workbookViewId="0">
      <selection activeCell="A68" sqref="A68:E73"/>
    </sheetView>
  </sheetViews>
  <sheetFormatPr defaultRowHeight="15" x14ac:dyDescent="0.25"/>
  <cols>
    <col min="1" max="1" width="33.140625" customWidth="1"/>
    <col min="2" max="13" width="10.85546875" customWidth="1"/>
    <col min="14" max="16" width="26.42578125" customWidth="1"/>
  </cols>
  <sheetData>
    <row r="1" spans="1:16" x14ac:dyDescent="0.25">
      <c r="A1" s="66" t="s">
        <v>113</v>
      </c>
    </row>
    <row r="2" spans="1:16" x14ac:dyDescent="0.25">
      <c r="A2" s="44" t="s">
        <v>60</v>
      </c>
      <c r="B2" s="63">
        <v>2025</v>
      </c>
      <c r="C2" s="63"/>
      <c r="D2" s="63"/>
      <c r="E2" s="63">
        <v>2030</v>
      </c>
      <c r="F2" s="63"/>
      <c r="G2" s="63"/>
      <c r="H2" s="63">
        <v>2040</v>
      </c>
      <c r="I2" s="63"/>
      <c r="J2" s="63"/>
      <c r="K2" s="63">
        <v>2050</v>
      </c>
      <c r="L2" s="63"/>
      <c r="M2" s="63"/>
    </row>
    <row r="3" spans="1:16" x14ac:dyDescent="0.25">
      <c r="A3" s="47" t="s">
        <v>32</v>
      </c>
      <c r="B3" s="4" t="s">
        <v>33</v>
      </c>
      <c r="C3" s="4" t="s">
        <v>34</v>
      </c>
      <c r="D3" s="4" t="s">
        <v>40</v>
      </c>
      <c r="E3" s="4" t="s">
        <v>33</v>
      </c>
      <c r="F3" s="4" t="s">
        <v>34</v>
      </c>
      <c r="G3" s="4" t="s">
        <v>40</v>
      </c>
      <c r="H3" s="4" t="s">
        <v>33</v>
      </c>
      <c r="I3" s="4" t="s">
        <v>34</v>
      </c>
      <c r="J3" s="4" t="s">
        <v>40</v>
      </c>
      <c r="K3" s="4" t="s">
        <v>35</v>
      </c>
      <c r="L3" s="4" t="s">
        <v>34</v>
      </c>
      <c r="M3" s="4" t="s">
        <v>40</v>
      </c>
      <c r="N3" s="1" t="s">
        <v>32</v>
      </c>
      <c r="O3" s="1" t="s">
        <v>68</v>
      </c>
      <c r="P3" s="1" t="s">
        <v>53</v>
      </c>
    </row>
    <row r="4" spans="1:16" x14ac:dyDescent="0.25">
      <c r="A4" s="2" t="s">
        <v>0</v>
      </c>
      <c r="B4" s="3">
        <f>MIN('DECADE VIEW BY YEAR'!B4:F4)</f>
        <v>3337</v>
      </c>
      <c r="C4" s="3">
        <f>MAX('DECADE VIEW BY YEAR'!B4:F4)</f>
        <v>4986</v>
      </c>
      <c r="D4" s="3">
        <f>C4-B4</f>
        <v>1649</v>
      </c>
      <c r="E4" s="3">
        <f>MIN('DECADE VIEW BY YEAR'!G4:K4)</f>
        <v>7082</v>
      </c>
      <c r="F4" s="3">
        <f>MAX('DECADE VIEW BY YEAR'!G4:K4)</f>
        <v>14034</v>
      </c>
      <c r="G4" s="3">
        <f>F4-E4</f>
        <v>6952</v>
      </c>
      <c r="H4" s="3">
        <f>MIN('DECADE VIEW BY YEAR'!L4:P4)</f>
        <v>19410</v>
      </c>
      <c r="I4" s="3">
        <f>MAX('DECADE VIEW BY YEAR'!L4:P4)</f>
        <v>70238</v>
      </c>
      <c r="J4" s="3">
        <f>I4-H4</f>
        <v>50828</v>
      </c>
      <c r="K4" s="3">
        <f>MIN('DECADE VIEW BY YEAR'!Q4:U4)</f>
        <v>26714</v>
      </c>
      <c r="L4" s="3">
        <f>MAX('DECADE VIEW BY YEAR'!Q4:U4)</f>
        <v>95816</v>
      </c>
      <c r="M4" s="3">
        <f>L4-K4</f>
        <v>69102</v>
      </c>
      <c r="N4" s="2" t="s">
        <v>0</v>
      </c>
      <c r="O4" s="2" t="s">
        <v>69</v>
      </c>
      <c r="P4" s="2" t="s">
        <v>70</v>
      </c>
    </row>
    <row r="5" spans="1:16" x14ac:dyDescent="0.25">
      <c r="A5" s="2" t="s">
        <v>1</v>
      </c>
      <c r="B5" s="3">
        <f>MIN('DECADE VIEW BY YEAR'!B5:F5)</f>
        <v>196</v>
      </c>
      <c r="C5" s="3">
        <f>MAX('DECADE VIEW BY YEAR'!B5:F5)</f>
        <v>409</v>
      </c>
      <c r="D5" s="3">
        <f t="shared" ref="D5:D42" si="0">C5-B5</f>
        <v>213</v>
      </c>
      <c r="E5" s="3">
        <f>MIN('DECADE VIEW BY YEAR'!G5:K5)</f>
        <v>439</v>
      </c>
      <c r="F5" s="3">
        <f>MAX('DECADE VIEW BY YEAR'!G5:K5)</f>
        <v>1100</v>
      </c>
      <c r="G5" s="3">
        <f t="shared" ref="G5:G42" si="1">F5-E5</f>
        <v>661</v>
      </c>
      <c r="H5" s="3">
        <f>MIN('DECADE VIEW BY YEAR'!L5:P5)</f>
        <v>959</v>
      </c>
      <c r="I5" s="3">
        <f>MAX('DECADE VIEW BY YEAR'!L5:P5)</f>
        <v>5458</v>
      </c>
      <c r="J5" s="3">
        <f t="shared" ref="J5:J42" si="2">I5-H5</f>
        <v>4499</v>
      </c>
      <c r="K5" s="3">
        <f>MIN('DECADE VIEW BY YEAR'!Q5:U5)</f>
        <v>1280</v>
      </c>
      <c r="L5" s="3">
        <f>MAX('DECADE VIEW BY YEAR'!Q5:U5)</f>
        <v>7356</v>
      </c>
      <c r="M5" s="3">
        <f t="shared" ref="M5:M42" si="3">L5-K5</f>
        <v>6076</v>
      </c>
      <c r="N5" s="2" t="s">
        <v>1</v>
      </c>
      <c r="O5" s="2" t="s">
        <v>71</v>
      </c>
      <c r="P5" s="2" t="s">
        <v>72</v>
      </c>
    </row>
    <row r="6" spans="1:16" x14ac:dyDescent="0.25">
      <c r="A6" s="2" t="s">
        <v>2</v>
      </c>
      <c r="B6" s="3">
        <f>MIN('DECADE VIEW BY YEAR'!B6:F6)</f>
        <v>4274</v>
      </c>
      <c r="C6" s="3">
        <f>MAX('DECADE VIEW BY YEAR'!B6:F6)</f>
        <v>7727</v>
      </c>
      <c r="D6" s="3">
        <f t="shared" si="0"/>
        <v>3453</v>
      </c>
      <c r="E6" s="3">
        <f>MIN('DECADE VIEW BY YEAR'!G6:K6)</f>
        <v>8937</v>
      </c>
      <c r="F6" s="3">
        <f>MAX('DECADE VIEW BY YEAR'!G6:K6)</f>
        <v>22723</v>
      </c>
      <c r="G6" s="3">
        <f t="shared" si="1"/>
        <v>13786</v>
      </c>
      <c r="H6" s="3">
        <f>MIN('DECADE VIEW BY YEAR'!L6:P6)</f>
        <v>19377</v>
      </c>
      <c r="I6" s="3">
        <f>MAX('DECADE VIEW BY YEAR'!L6:P6)</f>
        <v>139145</v>
      </c>
      <c r="J6" s="3">
        <f t="shared" si="2"/>
        <v>119768</v>
      </c>
      <c r="K6" s="3">
        <f>MIN('DECADE VIEW BY YEAR'!Q6:U6)</f>
        <v>26301</v>
      </c>
      <c r="L6" s="3">
        <f>MAX('DECADE VIEW BY YEAR'!Q6:U6)</f>
        <v>188979</v>
      </c>
      <c r="M6" s="3">
        <f t="shared" si="3"/>
        <v>162678</v>
      </c>
      <c r="N6" s="2" t="s">
        <v>2</v>
      </c>
      <c r="O6" s="2" t="s">
        <v>73</v>
      </c>
      <c r="P6" s="2" t="s">
        <v>41</v>
      </c>
    </row>
    <row r="7" spans="1:16" x14ac:dyDescent="0.25">
      <c r="A7" s="2" t="s">
        <v>3</v>
      </c>
      <c r="B7" s="3">
        <f>MIN('DECADE VIEW BY YEAR'!B7:F7)</f>
        <v>1677</v>
      </c>
      <c r="C7" s="3">
        <f>MAX('DECADE VIEW BY YEAR'!B7:F7)</f>
        <v>3123</v>
      </c>
      <c r="D7" s="3">
        <f t="shared" si="0"/>
        <v>1446</v>
      </c>
      <c r="E7" s="3">
        <f>MIN('DECADE VIEW BY YEAR'!G7:K7)</f>
        <v>3364</v>
      </c>
      <c r="F7" s="3">
        <f>MAX('DECADE VIEW BY YEAR'!G7:K7)</f>
        <v>9174</v>
      </c>
      <c r="G7" s="3">
        <f t="shared" si="1"/>
        <v>5810</v>
      </c>
      <c r="H7" s="3">
        <f>MIN('DECADE VIEW BY YEAR'!L7:P7)</f>
        <v>7107</v>
      </c>
      <c r="I7" s="3">
        <f>MAX('DECADE VIEW BY YEAR'!L7:P7)</f>
        <v>61314</v>
      </c>
      <c r="J7" s="3">
        <f t="shared" si="2"/>
        <v>54207</v>
      </c>
      <c r="K7" s="3">
        <f>MIN('DECADE VIEW BY YEAR'!Q7:U7)</f>
        <v>9542</v>
      </c>
      <c r="L7" s="3">
        <f>MAX('DECADE VIEW BY YEAR'!Q7:U7)</f>
        <v>83893</v>
      </c>
      <c r="M7" s="3">
        <f t="shared" si="3"/>
        <v>74351</v>
      </c>
      <c r="N7" s="2" t="s">
        <v>3</v>
      </c>
      <c r="O7" s="2" t="s">
        <v>74</v>
      </c>
      <c r="P7" s="2" t="s">
        <v>41</v>
      </c>
    </row>
    <row r="8" spans="1:16" x14ac:dyDescent="0.25">
      <c r="A8" s="2" t="s">
        <v>4</v>
      </c>
      <c r="B8" s="3">
        <f>MIN('DECADE VIEW BY YEAR'!B8:F8)</f>
        <v>5960</v>
      </c>
      <c r="C8" s="3">
        <f>MAX('DECADE VIEW BY YEAR'!B8:F8)</f>
        <v>13140</v>
      </c>
      <c r="D8" s="3">
        <f t="shared" si="0"/>
        <v>7180</v>
      </c>
      <c r="E8" s="3">
        <f>MIN('DECADE VIEW BY YEAR'!G8:K8)</f>
        <v>12869</v>
      </c>
      <c r="F8" s="3">
        <f>MAX('DECADE VIEW BY YEAR'!G8:K8)</f>
        <v>39015</v>
      </c>
      <c r="G8" s="3">
        <f t="shared" si="1"/>
        <v>26146</v>
      </c>
      <c r="H8" s="3">
        <f>MIN('DECADE VIEW BY YEAR'!L8:P8)</f>
        <v>23751</v>
      </c>
      <c r="I8" s="3">
        <f>MAX('DECADE VIEW BY YEAR'!L8:P8)</f>
        <v>157614</v>
      </c>
      <c r="J8" s="3">
        <f t="shared" si="2"/>
        <v>133863</v>
      </c>
      <c r="K8" s="3">
        <f>MIN('DECADE VIEW BY YEAR'!Q8:U8)</f>
        <v>32475</v>
      </c>
      <c r="L8" s="3">
        <f>MAX('DECADE VIEW BY YEAR'!Q8:U8)</f>
        <v>203919</v>
      </c>
      <c r="M8" s="3">
        <f t="shared" si="3"/>
        <v>171444</v>
      </c>
      <c r="N8" s="2" t="s">
        <v>4</v>
      </c>
      <c r="O8" s="2" t="s">
        <v>75</v>
      </c>
      <c r="P8" s="2" t="s">
        <v>42</v>
      </c>
    </row>
    <row r="9" spans="1:16" x14ac:dyDescent="0.25">
      <c r="A9" s="2" t="s">
        <v>5</v>
      </c>
      <c r="B9" s="3">
        <f>MIN('DECADE VIEW BY YEAR'!B9:F9)</f>
        <v>1092</v>
      </c>
      <c r="C9" s="3">
        <f>MAX('DECADE VIEW BY YEAR'!B9:F9)</f>
        <v>2335</v>
      </c>
      <c r="D9" s="3">
        <f t="shared" si="0"/>
        <v>1243</v>
      </c>
      <c r="E9" s="3">
        <f>MIN('DECADE VIEW BY YEAR'!G9:K9)</f>
        <v>2376</v>
      </c>
      <c r="F9" s="3">
        <f>MAX('DECADE VIEW BY YEAR'!G9:K9)</f>
        <v>7113</v>
      </c>
      <c r="G9" s="3">
        <f t="shared" si="1"/>
        <v>4737</v>
      </c>
      <c r="H9" s="3">
        <f>MIN('DECADE VIEW BY YEAR'!L9:P9)</f>
        <v>4133</v>
      </c>
      <c r="I9" s="3">
        <f>MAX('DECADE VIEW BY YEAR'!L9:P9)</f>
        <v>32678</v>
      </c>
      <c r="J9" s="3">
        <f t="shared" si="2"/>
        <v>28545</v>
      </c>
      <c r="K9" s="3">
        <f>MIN('DECADE VIEW BY YEAR'!Q9:U9)</f>
        <v>5390</v>
      </c>
      <c r="L9" s="3">
        <f>MAX('DECADE VIEW BY YEAR'!Q9:U9)</f>
        <v>42766</v>
      </c>
      <c r="M9" s="3">
        <f t="shared" si="3"/>
        <v>37376</v>
      </c>
      <c r="N9" s="2" t="s">
        <v>5</v>
      </c>
      <c r="O9" s="2" t="s">
        <v>76</v>
      </c>
      <c r="P9" s="2" t="s">
        <v>43</v>
      </c>
    </row>
    <row r="10" spans="1:16" x14ac:dyDescent="0.25">
      <c r="A10" s="2" t="s">
        <v>63</v>
      </c>
      <c r="B10" s="3">
        <f>MIN('DECADE VIEW BY YEAR'!B10:F10)</f>
        <v>3</v>
      </c>
      <c r="C10" s="3">
        <f>MAX('DECADE VIEW BY YEAR'!B10:F10)</f>
        <v>5</v>
      </c>
      <c r="D10" s="3">
        <f t="shared" si="0"/>
        <v>2</v>
      </c>
      <c r="E10" s="3">
        <f>MIN('DECADE VIEW BY YEAR'!G10:K10)</f>
        <v>7</v>
      </c>
      <c r="F10" s="3">
        <f>MAX('DECADE VIEW BY YEAR'!G10:K10)</f>
        <v>13</v>
      </c>
      <c r="G10" s="3">
        <f t="shared" si="1"/>
        <v>6</v>
      </c>
      <c r="H10" s="3">
        <f>MIN('DECADE VIEW BY YEAR'!L10:P10)</f>
        <v>14</v>
      </c>
      <c r="I10" s="3">
        <f>MAX('DECADE VIEW BY YEAR'!L10:P10)</f>
        <v>77</v>
      </c>
      <c r="J10" s="3">
        <f t="shared" si="2"/>
        <v>63</v>
      </c>
      <c r="K10" s="3">
        <f>MIN('DECADE VIEW BY YEAR'!Q10:U10)</f>
        <v>18</v>
      </c>
      <c r="L10" s="3">
        <f>MAX('DECADE VIEW BY YEAR'!Q10:U10)</f>
        <v>105</v>
      </c>
      <c r="M10" s="3">
        <f t="shared" si="3"/>
        <v>87</v>
      </c>
      <c r="N10" s="2" t="s">
        <v>63</v>
      </c>
      <c r="O10" s="2" t="s">
        <v>77</v>
      </c>
      <c r="P10" s="2" t="s">
        <v>78</v>
      </c>
    </row>
    <row r="11" spans="1:16" x14ac:dyDescent="0.25">
      <c r="A11" s="2" t="s">
        <v>6</v>
      </c>
      <c r="B11" s="3">
        <f>MIN('DECADE VIEW BY YEAR'!B11:F11)</f>
        <v>2784</v>
      </c>
      <c r="C11" s="3">
        <f>MAX('DECADE VIEW BY YEAR'!B11:F11)</f>
        <v>4821</v>
      </c>
      <c r="D11" s="3">
        <f t="shared" si="0"/>
        <v>2037</v>
      </c>
      <c r="E11" s="3">
        <f>MIN('DECADE VIEW BY YEAR'!G11:K11)</f>
        <v>6470</v>
      </c>
      <c r="F11" s="3">
        <f>MAX('DECADE VIEW BY YEAR'!G11:K11)</f>
        <v>14440</v>
      </c>
      <c r="G11" s="3">
        <f t="shared" si="1"/>
        <v>7970</v>
      </c>
      <c r="H11" s="3">
        <f>MIN('DECADE VIEW BY YEAR'!L11:P11)</f>
        <v>14345</v>
      </c>
      <c r="I11" s="3">
        <f>MAX('DECADE VIEW BY YEAR'!L11:P11)</f>
        <v>91030</v>
      </c>
      <c r="J11" s="3">
        <f t="shared" si="2"/>
        <v>76685</v>
      </c>
      <c r="K11" s="3">
        <f>MIN('DECADE VIEW BY YEAR'!Q11:U11)</f>
        <v>19227</v>
      </c>
      <c r="L11" s="3">
        <f>MAX('DECADE VIEW BY YEAR'!Q11:U11)</f>
        <v>125162</v>
      </c>
      <c r="M11" s="3">
        <f t="shared" si="3"/>
        <v>105935</v>
      </c>
      <c r="N11" s="2" t="s">
        <v>6</v>
      </c>
      <c r="O11" s="2" t="s">
        <v>79</v>
      </c>
      <c r="P11" s="2" t="s">
        <v>44</v>
      </c>
    </row>
    <row r="12" spans="1:16" x14ac:dyDescent="0.25">
      <c r="A12" s="2" t="s">
        <v>7</v>
      </c>
      <c r="B12" s="3">
        <f>MIN('DECADE VIEW BY YEAR'!B12:F12)</f>
        <v>387</v>
      </c>
      <c r="C12" s="3">
        <f>MAX('DECADE VIEW BY YEAR'!B12:F12)</f>
        <v>632</v>
      </c>
      <c r="D12" s="3">
        <f t="shared" si="0"/>
        <v>245</v>
      </c>
      <c r="E12" s="3">
        <f>MIN('DECADE VIEW BY YEAR'!G12:K12)</f>
        <v>944</v>
      </c>
      <c r="F12" s="3">
        <f>MAX('DECADE VIEW BY YEAR'!G12:K12)</f>
        <v>1996</v>
      </c>
      <c r="G12" s="3">
        <f t="shared" si="1"/>
        <v>1052</v>
      </c>
      <c r="H12" s="3">
        <f>MIN('DECADE VIEW BY YEAR'!L12:P12)</f>
        <v>2139</v>
      </c>
      <c r="I12" s="3">
        <f>MAX('DECADE VIEW BY YEAR'!L12:P12)</f>
        <v>13533</v>
      </c>
      <c r="J12" s="3">
        <f t="shared" si="2"/>
        <v>11394</v>
      </c>
      <c r="K12" s="3">
        <f>MIN('DECADE VIEW BY YEAR'!Q12:U12)</f>
        <v>2889</v>
      </c>
      <c r="L12" s="3">
        <f>MAX('DECADE VIEW BY YEAR'!Q12:U12)</f>
        <v>18868</v>
      </c>
      <c r="M12" s="3">
        <f t="shared" si="3"/>
        <v>15979</v>
      </c>
      <c r="N12" s="2" t="s">
        <v>7</v>
      </c>
      <c r="O12" s="2" t="s">
        <v>80</v>
      </c>
      <c r="P12" s="2" t="s">
        <v>45</v>
      </c>
    </row>
    <row r="13" spans="1:16" x14ac:dyDescent="0.25">
      <c r="A13" s="2" t="s">
        <v>8</v>
      </c>
      <c r="B13" s="3">
        <f>MIN('DECADE VIEW BY YEAR'!B13:F13)</f>
        <v>3152</v>
      </c>
      <c r="C13" s="3">
        <f>MAX('DECADE VIEW BY YEAR'!B13:F13)</f>
        <v>5402</v>
      </c>
      <c r="D13" s="3">
        <f t="shared" si="0"/>
        <v>2250</v>
      </c>
      <c r="E13" s="3">
        <f>MIN('DECADE VIEW BY YEAR'!G13:K13)</f>
        <v>7058</v>
      </c>
      <c r="F13" s="3">
        <f>MAX('DECADE VIEW BY YEAR'!G13:K13)</f>
        <v>16187</v>
      </c>
      <c r="G13" s="3">
        <f t="shared" si="1"/>
        <v>9129</v>
      </c>
      <c r="H13" s="3">
        <f>MIN('DECADE VIEW BY YEAR'!L13:P13)</f>
        <v>15515</v>
      </c>
      <c r="I13" s="3">
        <f>MAX('DECADE VIEW BY YEAR'!L13:P13)</f>
        <v>106044</v>
      </c>
      <c r="J13" s="3">
        <f t="shared" si="2"/>
        <v>90529</v>
      </c>
      <c r="K13" s="3">
        <f>MIN('DECADE VIEW BY YEAR'!Q13:U13)</f>
        <v>20964</v>
      </c>
      <c r="L13" s="3">
        <f>MAX('DECADE VIEW BY YEAR'!Q13:U13)</f>
        <v>146533</v>
      </c>
      <c r="M13" s="3">
        <f t="shared" si="3"/>
        <v>125569</v>
      </c>
      <c r="N13" s="2" t="s">
        <v>8</v>
      </c>
      <c r="O13" s="2" t="s">
        <v>81</v>
      </c>
      <c r="P13" s="2" t="s">
        <v>82</v>
      </c>
    </row>
    <row r="14" spans="1:16" x14ac:dyDescent="0.25">
      <c r="A14" s="2" t="s">
        <v>9</v>
      </c>
      <c r="B14" s="3">
        <f>MIN('DECADE VIEW BY YEAR'!B14:F14)</f>
        <v>1851</v>
      </c>
      <c r="C14" s="3">
        <f>MAX('DECADE VIEW BY YEAR'!B14:F14)</f>
        <v>3876</v>
      </c>
      <c r="D14" s="3">
        <f t="shared" si="0"/>
        <v>2025</v>
      </c>
      <c r="E14" s="3">
        <f>MIN('DECADE VIEW BY YEAR'!G14:K14)</f>
        <v>4436</v>
      </c>
      <c r="F14" s="3">
        <f>MAX('DECADE VIEW BY YEAR'!G14:K14)</f>
        <v>12582</v>
      </c>
      <c r="G14" s="3">
        <f t="shared" si="1"/>
        <v>8146</v>
      </c>
      <c r="H14" s="3">
        <f>MIN('DECADE VIEW BY YEAR'!L14:P14)</f>
        <v>8190</v>
      </c>
      <c r="I14" s="3">
        <f>MAX('DECADE VIEW BY YEAR'!L14:P14)</f>
        <v>60811</v>
      </c>
      <c r="J14" s="3">
        <f t="shared" si="2"/>
        <v>52621</v>
      </c>
      <c r="K14" s="3">
        <f>MIN('DECADE VIEW BY YEAR'!Q14:U14)</f>
        <v>10972</v>
      </c>
      <c r="L14" s="3">
        <f>MAX('DECADE VIEW BY YEAR'!Q14:U14)</f>
        <v>79983</v>
      </c>
      <c r="M14" s="3">
        <f t="shared" si="3"/>
        <v>69011</v>
      </c>
      <c r="N14" s="2" t="s">
        <v>9</v>
      </c>
      <c r="O14" s="2" t="s">
        <v>83</v>
      </c>
      <c r="P14" s="2" t="s">
        <v>42</v>
      </c>
    </row>
    <row r="15" spans="1:16" x14ac:dyDescent="0.25">
      <c r="A15" s="2" t="s">
        <v>10</v>
      </c>
      <c r="B15" s="3">
        <f>MIN('DECADE VIEW BY YEAR'!B15:F15)</f>
        <v>1399</v>
      </c>
      <c r="C15" s="3">
        <f>MAX('DECADE VIEW BY YEAR'!B15:F15)</f>
        <v>2876</v>
      </c>
      <c r="D15" s="3">
        <f t="shared" si="0"/>
        <v>1477</v>
      </c>
      <c r="E15" s="3">
        <f>MIN('DECADE VIEW BY YEAR'!G15:K15)</f>
        <v>2597</v>
      </c>
      <c r="F15" s="3">
        <f>MAX('DECADE VIEW BY YEAR'!G15:K15)</f>
        <v>7716</v>
      </c>
      <c r="G15" s="3">
        <f t="shared" si="1"/>
        <v>5119</v>
      </c>
      <c r="H15" s="3">
        <f>MIN('DECADE VIEW BY YEAR'!L15:P15)</f>
        <v>4168</v>
      </c>
      <c r="I15" s="3">
        <f>MAX('DECADE VIEW BY YEAR'!L15:P15)</f>
        <v>28873</v>
      </c>
      <c r="J15" s="3">
        <f t="shared" si="2"/>
        <v>24705</v>
      </c>
      <c r="K15" s="3">
        <f>MIN('DECADE VIEW BY YEAR'!Q15:U15)</f>
        <v>5219</v>
      </c>
      <c r="L15" s="3">
        <f>MAX('DECADE VIEW BY YEAR'!Q15:U15)</f>
        <v>37004</v>
      </c>
      <c r="M15" s="3">
        <f t="shared" si="3"/>
        <v>31785</v>
      </c>
      <c r="N15" s="2" t="s">
        <v>10</v>
      </c>
      <c r="O15" s="2" t="s">
        <v>84</v>
      </c>
      <c r="P15" s="2" t="s">
        <v>43</v>
      </c>
    </row>
    <row r="16" spans="1:16" x14ac:dyDescent="0.25">
      <c r="A16" s="2" t="s">
        <v>11</v>
      </c>
      <c r="B16" s="3">
        <f>MIN('DECADE VIEW BY YEAR'!B16:F16)</f>
        <v>45</v>
      </c>
      <c r="C16" s="3">
        <f>MAX('DECADE VIEW BY YEAR'!B16:F16)</f>
        <v>80</v>
      </c>
      <c r="D16" s="3">
        <f t="shared" si="0"/>
        <v>35</v>
      </c>
      <c r="E16" s="3">
        <f>MIN('DECADE VIEW BY YEAR'!G16:K16)</f>
        <v>82</v>
      </c>
      <c r="F16" s="3">
        <f>MAX('DECADE VIEW BY YEAR'!G16:K16)</f>
        <v>177</v>
      </c>
      <c r="G16" s="3">
        <f t="shared" si="1"/>
        <v>95</v>
      </c>
      <c r="H16" s="3">
        <f>MIN('DECADE VIEW BY YEAR'!L16:P16)</f>
        <v>155</v>
      </c>
      <c r="I16" s="3">
        <f>MAX('DECADE VIEW BY YEAR'!L16:P16)</f>
        <v>1007</v>
      </c>
      <c r="J16" s="3">
        <f t="shared" si="2"/>
        <v>852</v>
      </c>
      <c r="K16" s="3">
        <f>MIN('DECADE VIEW BY YEAR'!Q16:U16)</f>
        <v>197</v>
      </c>
      <c r="L16" s="3">
        <f>MAX('DECADE VIEW BY YEAR'!Q16:U16)</f>
        <v>1367</v>
      </c>
      <c r="M16" s="3">
        <f t="shared" si="3"/>
        <v>1170</v>
      </c>
      <c r="N16" s="2" t="s">
        <v>11</v>
      </c>
      <c r="O16" s="2" t="s">
        <v>85</v>
      </c>
      <c r="P16" s="2" t="s">
        <v>48</v>
      </c>
    </row>
    <row r="17" spans="1:16" x14ac:dyDescent="0.25">
      <c r="A17" s="2" t="s">
        <v>12</v>
      </c>
      <c r="B17" s="3">
        <f>MIN('DECADE VIEW BY YEAR'!B17:F17)</f>
        <v>1842</v>
      </c>
      <c r="C17" s="3">
        <f>MAX('DECADE VIEW BY YEAR'!B17:F17)</f>
        <v>3134</v>
      </c>
      <c r="D17" s="3">
        <f t="shared" si="0"/>
        <v>1292</v>
      </c>
      <c r="E17" s="3">
        <f>MIN('DECADE VIEW BY YEAR'!G17:K17)</f>
        <v>4614</v>
      </c>
      <c r="F17" s="3">
        <f>MAX('DECADE VIEW BY YEAR'!G17:K17)</f>
        <v>10487</v>
      </c>
      <c r="G17" s="3">
        <f t="shared" si="1"/>
        <v>5873</v>
      </c>
      <c r="H17" s="3">
        <f>MIN('DECADE VIEW BY YEAR'!L17:P17)</f>
        <v>10312</v>
      </c>
      <c r="I17" s="3">
        <f>MAX('DECADE VIEW BY YEAR'!L17:P17)</f>
        <v>77149</v>
      </c>
      <c r="J17" s="3">
        <f t="shared" si="2"/>
        <v>66837</v>
      </c>
      <c r="K17" s="3">
        <f>MIN('DECADE VIEW BY YEAR'!Q17:U17)</f>
        <v>13659</v>
      </c>
      <c r="L17" s="3">
        <f>MAX('DECADE VIEW BY YEAR'!Q17:U17)</f>
        <v>106542</v>
      </c>
      <c r="M17" s="3">
        <f t="shared" si="3"/>
        <v>92883</v>
      </c>
      <c r="N17" s="2" t="s">
        <v>12</v>
      </c>
      <c r="O17" s="2" t="s">
        <v>86</v>
      </c>
      <c r="P17" s="2" t="s">
        <v>46</v>
      </c>
    </row>
    <row r="18" spans="1:16" x14ac:dyDescent="0.25">
      <c r="A18" s="2" t="s">
        <v>13</v>
      </c>
      <c r="B18" s="3">
        <f>MIN('DECADE VIEW BY YEAR'!B18:F18)</f>
        <v>4311</v>
      </c>
      <c r="C18" s="3">
        <f>MAX('DECADE VIEW BY YEAR'!B18:F18)</f>
        <v>7566</v>
      </c>
      <c r="D18" s="3">
        <f t="shared" si="0"/>
        <v>3255</v>
      </c>
      <c r="E18" s="3">
        <f>MIN('DECADE VIEW BY YEAR'!G18:K18)</f>
        <v>8612</v>
      </c>
      <c r="F18" s="3">
        <f>MAX('DECADE VIEW BY YEAR'!G18:K18)</f>
        <v>21414</v>
      </c>
      <c r="G18" s="3">
        <f t="shared" si="1"/>
        <v>12802</v>
      </c>
      <c r="H18" s="3">
        <f>MIN('DECADE VIEW BY YEAR'!L18:P18)</f>
        <v>18997</v>
      </c>
      <c r="I18" s="3">
        <f>MAX('DECADE VIEW BY YEAR'!L18:P18)</f>
        <v>121857</v>
      </c>
      <c r="J18" s="3">
        <f t="shared" si="2"/>
        <v>102860</v>
      </c>
      <c r="K18" s="3">
        <f>MIN('DECADE VIEW BY YEAR'!Q18:U18)</f>
        <v>26504</v>
      </c>
      <c r="L18" s="3">
        <f>MAX('DECADE VIEW BY YEAR'!Q18:U18)</f>
        <v>164643</v>
      </c>
      <c r="M18" s="3">
        <f t="shared" si="3"/>
        <v>138139</v>
      </c>
      <c r="N18" s="2" t="s">
        <v>13</v>
      </c>
      <c r="O18" s="2" t="s">
        <v>87</v>
      </c>
      <c r="P18" s="2" t="s">
        <v>41</v>
      </c>
    </row>
    <row r="19" spans="1:16" x14ac:dyDescent="0.25">
      <c r="A19" s="2" t="s">
        <v>14</v>
      </c>
      <c r="B19" s="3">
        <f>MIN('DECADE VIEW BY YEAR'!B19:F19)</f>
        <v>6513</v>
      </c>
      <c r="C19" s="3">
        <f>MAX('DECADE VIEW BY YEAR'!B19:F19)</f>
        <v>11195</v>
      </c>
      <c r="D19" s="3">
        <f t="shared" si="0"/>
        <v>4682</v>
      </c>
      <c r="E19" s="3">
        <f>MIN('DECADE VIEW BY YEAR'!G19:K19)</f>
        <v>16003</v>
      </c>
      <c r="F19" s="3">
        <f>MAX('DECADE VIEW BY YEAR'!G19:K19)</f>
        <v>34877</v>
      </c>
      <c r="G19" s="3">
        <f t="shared" si="1"/>
        <v>18874</v>
      </c>
      <c r="H19" s="3">
        <f>MIN('DECADE VIEW BY YEAR'!L19:P19)</f>
        <v>36369</v>
      </c>
      <c r="I19" s="3">
        <f>MAX('DECADE VIEW BY YEAR'!L19:P19)</f>
        <v>226570</v>
      </c>
      <c r="J19" s="3">
        <f t="shared" si="2"/>
        <v>190201</v>
      </c>
      <c r="K19" s="3">
        <f>MIN('DECADE VIEW BY YEAR'!Q19:U19)</f>
        <v>49204</v>
      </c>
      <c r="L19" s="3">
        <f>MAX('DECADE VIEW BY YEAR'!Q19:U19)</f>
        <v>310665</v>
      </c>
      <c r="M19" s="3">
        <f t="shared" si="3"/>
        <v>261461</v>
      </c>
      <c r="N19" s="2" t="s">
        <v>14</v>
      </c>
      <c r="O19" s="2" t="s">
        <v>88</v>
      </c>
      <c r="P19" s="2" t="s">
        <v>41</v>
      </c>
    </row>
    <row r="20" spans="1:16" x14ac:dyDescent="0.25">
      <c r="A20" s="2" t="s">
        <v>15</v>
      </c>
      <c r="B20" s="3">
        <f>MIN('DECADE VIEW BY YEAR'!B20:F20)</f>
        <v>1592</v>
      </c>
      <c r="C20" s="3">
        <f>MAX('DECADE VIEW BY YEAR'!B20:F20)</f>
        <v>3491</v>
      </c>
      <c r="D20" s="3">
        <f t="shared" si="0"/>
        <v>1899</v>
      </c>
      <c r="E20" s="3">
        <f>MIN('DECADE VIEW BY YEAR'!G20:K20)</f>
        <v>3630</v>
      </c>
      <c r="F20" s="3">
        <f>MAX('DECADE VIEW BY YEAR'!G20:K20)</f>
        <v>10475</v>
      </c>
      <c r="G20" s="3">
        <f t="shared" si="1"/>
        <v>6845</v>
      </c>
      <c r="H20" s="3">
        <f>MIN('DECADE VIEW BY YEAR'!L20:P20)</f>
        <v>6649</v>
      </c>
      <c r="I20" s="3">
        <f>MAX('DECADE VIEW BY YEAR'!L20:P20)</f>
        <v>41693</v>
      </c>
      <c r="J20" s="3">
        <f t="shared" si="2"/>
        <v>35044</v>
      </c>
      <c r="K20" s="3">
        <f>MIN('DECADE VIEW BY YEAR'!Q20:U20)</f>
        <v>8967</v>
      </c>
      <c r="L20" s="3">
        <f>MAX('DECADE VIEW BY YEAR'!Q20:U20)</f>
        <v>53911</v>
      </c>
      <c r="M20" s="3">
        <f t="shared" si="3"/>
        <v>44944</v>
      </c>
      <c r="N20" s="2" t="s">
        <v>15</v>
      </c>
      <c r="O20" s="2" t="s">
        <v>89</v>
      </c>
      <c r="P20" s="2" t="s">
        <v>43</v>
      </c>
    </row>
    <row r="21" spans="1:16" x14ac:dyDescent="0.25">
      <c r="A21" s="2" t="s">
        <v>16</v>
      </c>
      <c r="B21" s="3">
        <f>MIN('DECADE VIEW BY YEAR'!B21:F21)</f>
        <v>3090</v>
      </c>
      <c r="C21" s="3">
        <f>MAX('DECADE VIEW BY YEAR'!B21:F21)</f>
        <v>5952</v>
      </c>
      <c r="D21" s="3">
        <f t="shared" si="0"/>
        <v>2862</v>
      </c>
      <c r="E21" s="3">
        <f>MIN('DECADE VIEW BY YEAR'!G21:K21)</f>
        <v>7687</v>
      </c>
      <c r="F21" s="3">
        <f>MAX('DECADE VIEW BY YEAR'!G21:K21)</f>
        <v>18538</v>
      </c>
      <c r="G21" s="3">
        <f t="shared" si="1"/>
        <v>10851</v>
      </c>
      <c r="H21" s="3">
        <f>MIN('DECADE VIEW BY YEAR'!L21:P21)</f>
        <v>13077</v>
      </c>
      <c r="I21" s="3">
        <f>MAX('DECADE VIEW BY YEAR'!L21:P21)</f>
        <v>83373</v>
      </c>
      <c r="J21" s="3">
        <f t="shared" si="2"/>
        <v>70296</v>
      </c>
      <c r="K21" s="3">
        <f>MIN('DECADE VIEW BY YEAR'!Q21:U21)</f>
        <v>16234</v>
      </c>
      <c r="L21" s="3">
        <f>MAX('DECADE VIEW BY YEAR'!Q21:U21)</f>
        <v>109734</v>
      </c>
      <c r="M21" s="3">
        <f t="shared" si="3"/>
        <v>93500</v>
      </c>
      <c r="N21" s="2" t="s">
        <v>16</v>
      </c>
      <c r="O21" s="2" t="s">
        <v>90</v>
      </c>
      <c r="P21" s="2" t="s">
        <v>42</v>
      </c>
    </row>
    <row r="22" spans="1:16" x14ac:dyDescent="0.25">
      <c r="A22" s="2" t="s">
        <v>17</v>
      </c>
      <c r="B22" s="3">
        <f>MIN('DECADE VIEW BY YEAR'!B22:F22)</f>
        <v>313</v>
      </c>
      <c r="C22" s="3">
        <f>MAX('DECADE VIEW BY YEAR'!B22:F22)</f>
        <v>483</v>
      </c>
      <c r="D22" s="3">
        <f t="shared" si="0"/>
        <v>170</v>
      </c>
      <c r="E22" s="3">
        <f>MIN('DECADE VIEW BY YEAR'!G22:K22)</f>
        <v>558</v>
      </c>
      <c r="F22" s="3">
        <f>MAX('DECADE VIEW BY YEAR'!G22:K22)</f>
        <v>1186</v>
      </c>
      <c r="G22" s="3">
        <f t="shared" si="1"/>
        <v>628</v>
      </c>
      <c r="H22" s="3">
        <f>MIN('DECADE VIEW BY YEAR'!L22:P22)</f>
        <v>1103</v>
      </c>
      <c r="I22" s="3">
        <f>MAX('DECADE VIEW BY YEAR'!L22:P22)</f>
        <v>5828</v>
      </c>
      <c r="J22" s="3">
        <f t="shared" si="2"/>
        <v>4725</v>
      </c>
      <c r="K22" s="3">
        <f>MIN('DECADE VIEW BY YEAR'!Q22:U22)</f>
        <v>1461</v>
      </c>
      <c r="L22" s="3">
        <f>MAX('DECADE VIEW BY YEAR'!Q22:U22)</f>
        <v>7861</v>
      </c>
      <c r="M22" s="3">
        <f t="shared" si="3"/>
        <v>6400</v>
      </c>
      <c r="N22" s="2" t="s">
        <v>17</v>
      </c>
      <c r="O22" s="2" t="s">
        <v>91</v>
      </c>
      <c r="P22" s="2" t="s">
        <v>72</v>
      </c>
    </row>
    <row r="23" spans="1:16" x14ac:dyDescent="0.25">
      <c r="A23" s="2" t="s">
        <v>18</v>
      </c>
      <c r="B23" s="3">
        <f>MIN('DECADE VIEW BY YEAR'!B23:F23)</f>
        <v>1114</v>
      </c>
      <c r="C23" s="3">
        <f>MAX('DECADE VIEW BY YEAR'!B23:F23)</f>
        <v>1769</v>
      </c>
      <c r="D23" s="3">
        <f t="shared" si="0"/>
        <v>655</v>
      </c>
      <c r="E23" s="3">
        <f>MIN('DECADE VIEW BY YEAR'!G23:K23)</f>
        <v>2793</v>
      </c>
      <c r="F23" s="3">
        <f>MAX('DECADE VIEW BY YEAR'!G23:K23)</f>
        <v>5989</v>
      </c>
      <c r="G23" s="3">
        <f t="shared" si="1"/>
        <v>3196</v>
      </c>
      <c r="H23" s="3">
        <f>MIN('DECADE VIEW BY YEAR'!L23:P23)</f>
        <v>6736</v>
      </c>
      <c r="I23" s="3">
        <f>MAX('DECADE VIEW BY YEAR'!L23:P23)</f>
        <v>46924</v>
      </c>
      <c r="J23" s="3">
        <f t="shared" si="2"/>
        <v>40188</v>
      </c>
      <c r="K23" s="3">
        <f>MIN('DECADE VIEW BY YEAR'!Q23:U23)</f>
        <v>8897</v>
      </c>
      <c r="L23" s="3">
        <f>MAX('DECADE VIEW BY YEAR'!Q23:U23)</f>
        <v>65405</v>
      </c>
      <c r="M23" s="3">
        <f t="shared" si="3"/>
        <v>56508</v>
      </c>
      <c r="N23" s="2" t="s">
        <v>18</v>
      </c>
      <c r="O23" s="2" t="s">
        <v>92</v>
      </c>
      <c r="P23" s="2" t="s">
        <v>93</v>
      </c>
    </row>
    <row r="24" spans="1:16" x14ac:dyDescent="0.25">
      <c r="A24" s="2" t="s">
        <v>19</v>
      </c>
      <c r="B24" s="3">
        <f>MIN('DECADE VIEW BY YEAR'!B24:F24)</f>
        <v>1203</v>
      </c>
      <c r="C24" s="3">
        <f>MAX('DECADE VIEW BY YEAR'!B24:F24)</f>
        <v>1960</v>
      </c>
      <c r="D24" s="3">
        <f t="shared" si="0"/>
        <v>757</v>
      </c>
      <c r="E24" s="3">
        <f>MIN('DECADE VIEW BY YEAR'!G24:K24)</f>
        <v>3183</v>
      </c>
      <c r="F24" s="3">
        <f>MAX('DECADE VIEW BY YEAR'!G24:K24)</f>
        <v>6719</v>
      </c>
      <c r="G24" s="3">
        <f t="shared" si="1"/>
        <v>3536</v>
      </c>
      <c r="H24" s="3">
        <f>MIN('DECADE VIEW BY YEAR'!L24:P24)</f>
        <v>7281</v>
      </c>
      <c r="I24" s="3">
        <f>MAX('DECADE VIEW BY YEAR'!L24:P24)</f>
        <v>50959</v>
      </c>
      <c r="J24" s="3">
        <f t="shared" si="2"/>
        <v>43678</v>
      </c>
      <c r="K24" s="3">
        <f>MIN('DECADE VIEW BY YEAR'!Q24:U24)</f>
        <v>9725</v>
      </c>
      <c r="L24" s="3">
        <f>MAX('DECADE VIEW BY YEAR'!Q24:U24)</f>
        <v>71605</v>
      </c>
      <c r="M24" s="3">
        <f t="shared" si="3"/>
        <v>61880</v>
      </c>
      <c r="N24" s="2" t="s">
        <v>19</v>
      </c>
      <c r="O24" s="2" t="s">
        <v>94</v>
      </c>
      <c r="P24" s="2" t="s">
        <v>93</v>
      </c>
    </row>
    <row r="25" spans="1:16" x14ac:dyDescent="0.25">
      <c r="A25" s="2" t="s">
        <v>20</v>
      </c>
      <c r="B25" s="3">
        <f>MIN('DECADE VIEW BY YEAR'!B25:F25)</f>
        <v>1815</v>
      </c>
      <c r="C25" s="3">
        <f>MAX('DECADE VIEW BY YEAR'!B25:F25)</f>
        <v>3754</v>
      </c>
      <c r="D25" s="3">
        <f t="shared" si="0"/>
        <v>1939</v>
      </c>
      <c r="E25" s="3">
        <f>MIN('DECADE VIEW BY YEAR'!G25:K25)</f>
        <v>4397</v>
      </c>
      <c r="F25" s="3">
        <f>MAX('DECADE VIEW BY YEAR'!G25:K25)</f>
        <v>12179</v>
      </c>
      <c r="G25" s="3">
        <f t="shared" si="1"/>
        <v>7782</v>
      </c>
      <c r="H25" s="3">
        <f>MIN('DECADE VIEW BY YEAR'!L25:P25)</f>
        <v>7591</v>
      </c>
      <c r="I25" s="3">
        <f>MAX('DECADE VIEW BY YEAR'!L25:P25)</f>
        <v>63312</v>
      </c>
      <c r="J25" s="3">
        <f t="shared" si="2"/>
        <v>55721</v>
      </c>
      <c r="K25" s="3">
        <f>MIN('DECADE VIEW BY YEAR'!Q25:U25)</f>
        <v>9602</v>
      </c>
      <c r="L25" s="3">
        <f>MAX('DECADE VIEW BY YEAR'!Q25:U25)</f>
        <v>84279</v>
      </c>
      <c r="M25" s="3">
        <f t="shared" si="3"/>
        <v>74677</v>
      </c>
      <c r="N25" s="2" t="s">
        <v>20</v>
      </c>
      <c r="O25" s="2" t="s">
        <v>95</v>
      </c>
      <c r="P25" s="2" t="s">
        <v>42</v>
      </c>
    </row>
    <row r="26" spans="1:16" x14ac:dyDescent="0.25">
      <c r="A26" s="2" t="s">
        <v>64</v>
      </c>
      <c r="B26" s="3">
        <f>MIN('DECADE VIEW BY YEAR'!B26:F26)</f>
        <v>6656</v>
      </c>
      <c r="C26" s="3">
        <f>MAX('DECADE VIEW BY YEAR'!B26:F26)</f>
        <v>13109</v>
      </c>
      <c r="D26" s="3">
        <f t="shared" si="0"/>
        <v>6453</v>
      </c>
      <c r="E26" s="3">
        <f>MIN('DECADE VIEW BY YEAR'!G26:K26)</f>
        <v>14953</v>
      </c>
      <c r="F26" s="3">
        <f>MAX('DECADE VIEW BY YEAR'!G26:K26)</f>
        <v>39222</v>
      </c>
      <c r="G26" s="3">
        <f t="shared" si="1"/>
        <v>24269</v>
      </c>
      <c r="H26" s="3">
        <f>MIN('DECADE VIEW BY YEAR'!L26:P26)</f>
        <v>29012</v>
      </c>
      <c r="I26" s="3">
        <f>MAX('DECADE VIEW BY YEAR'!L26:P26)</f>
        <v>199157</v>
      </c>
      <c r="J26" s="3">
        <f t="shared" si="2"/>
        <v>170145</v>
      </c>
      <c r="K26" s="3">
        <f>MIN('DECADE VIEW BY YEAR'!Q26:U26)</f>
        <v>38477</v>
      </c>
      <c r="L26" s="3">
        <f>MAX('DECADE VIEW BY YEAR'!Q26:U26)</f>
        <v>266505</v>
      </c>
      <c r="M26" s="3">
        <f t="shared" si="3"/>
        <v>228028</v>
      </c>
      <c r="N26" s="2" t="s">
        <v>64</v>
      </c>
      <c r="O26" s="2" t="s">
        <v>96</v>
      </c>
      <c r="P26" s="2" t="s">
        <v>47</v>
      </c>
    </row>
    <row r="27" spans="1:16" x14ac:dyDescent="0.25">
      <c r="A27" s="2" t="s">
        <v>21</v>
      </c>
      <c r="B27" s="3">
        <f>MIN('DECADE VIEW BY YEAR'!B27:F27)</f>
        <v>3186</v>
      </c>
      <c r="C27" s="3">
        <f>MAX('DECADE VIEW BY YEAR'!B27:F27)</f>
        <v>6676</v>
      </c>
      <c r="D27" s="3">
        <f t="shared" si="0"/>
        <v>3490</v>
      </c>
      <c r="E27" s="3">
        <f>MIN('DECADE VIEW BY YEAR'!G27:K27)</f>
        <v>7090</v>
      </c>
      <c r="F27" s="3">
        <f>MAX('DECADE VIEW BY YEAR'!G27:K27)</f>
        <v>20552</v>
      </c>
      <c r="G27" s="3">
        <f t="shared" si="1"/>
        <v>13462</v>
      </c>
      <c r="H27" s="3">
        <f>MIN('DECADE VIEW BY YEAR'!L27:P27)</f>
        <v>12232</v>
      </c>
      <c r="I27" s="3">
        <f>MAX('DECADE VIEW BY YEAR'!L27:P27)</f>
        <v>95953</v>
      </c>
      <c r="J27" s="3">
        <f t="shared" si="2"/>
        <v>83721</v>
      </c>
      <c r="K27" s="3">
        <f>MIN('DECADE VIEW BY YEAR'!Q27:U27)</f>
        <v>15669</v>
      </c>
      <c r="L27" s="3">
        <f>MAX('DECADE VIEW BY YEAR'!Q27:U27)</f>
        <v>125779</v>
      </c>
      <c r="M27" s="3">
        <f t="shared" si="3"/>
        <v>110110</v>
      </c>
      <c r="N27" s="2" t="s">
        <v>21</v>
      </c>
      <c r="O27" s="2" t="s">
        <v>97</v>
      </c>
      <c r="P27" s="2" t="s">
        <v>42</v>
      </c>
    </row>
    <row r="28" spans="1:16" x14ac:dyDescent="0.25">
      <c r="A28" s="2" t="s">
        <v>22</v>
      </c>
      <c r="B28" s="3">
        <f>MIN('DECADE VIEW BY YEAR'!B28:F28)</f>
        <v>58</v>
      </c>
      <c r="C28" s="3">
        <f>MAX('DECADE VIEW BY YEAR'!B28:F28)</f>
        <v>98</v>
      </c>
      <c r="D28" s="3">
        <f t="shared" si="0"/>
        <v>40</v>
      </c>
      <c r="E28" s="3">
        <f>MIN('DECADE VIEW BY YEAR'!G28:K28)</f>
        <v>162</v>
      </c>
      <c r="F28" s="3">
        <f>MAX('DECADE VIEW BY YEAR'!G28:K28)</f>
        <v>396</v>
      </c>
      <c r="G28" s="3">
        <f t="shared" si="1"/>
        <v>234</v>
      </c>
      <c r="H28" s="3">
        <f>MIN('DECADE VIEW BY YEAR'!L28:P28)</f>
        <v>369</v>
      </c>
      <c r="I28" s="3">
        <f>MAX('DECADE VIEW BY YEAR'!L28:P28)</f>
        <v>4324</v>
      </c>
      <c r="J28" s="3">
        <f t="shared" si="2"/>
        <v>3955</v>
      </c>
      <c r="K28" s="3">
        <f>MIN('DECADE VIEW BY YEAR'!Q28:U28)</f>
        <v>484</v>
      </c>
      <c r="L28" s="3">
        <f>MAX('DECADE VIEW BY YEAR'!Q28:U28)</f>
        <v>6092</v>
      </c>
      <c r="M28" s="3">
        <f t="shared" si="3"/>
        <v>5608</v>
      </c>
      <c r="N28" s="2" t="s">
        <v>22</v>
      </c>
      <c r="O28" s="2" t="s">
        <v>98</v>
      </c>
      <c r="P28" s="2" t="s">
        <v>49</v>
      </c>
    </row>
    <row r="29" spans="1:16" x14ac:dyDescent="0.25">
      <c r="A29" s="2" t="s">
        <v>23</v>
      </c>
      <c r="B29" s="3">
        <f>MIN('DECADE VIEW BY YEAR'!B29:F29)</f>
        <v>1172</v>
      </c>
      <c r="C29" s="3">
        <f>MAX('DECADE VIEW BY YEAR'!B29:F29)</f>
        <v>2671</v>
      </c>
      <c r="D29" s="3">
        <f t="shared" si="0"/>
        <v>1499</v>
      </c>
      <c r="E29" s="3">
        <f>MIN('DECADE VIEW BY YEAR'!G29:K29)</f>
        <v>3031</v>
      </c>
      <c r="F29" s="3">
        <f>MAX('DECADE VIEW BY YEAR'!G29:K29)</f>
        <v>8469</v>
      </c>
      <c r="G29" s="3">
        <f t="shared" si="1"/>
        <v>5438</v>
      </c>
      <c r="H29" s="3">
        <f>MIN('DECADE VIEW BY YEAR'!L29:P29)</f>
        <v>5665</v>
      </c>
      <c r="I29" s="3">
        <f>MAX('DECADE VIEW BY YEAR'!L29:P29)</f>
        <v>39319</v>
      </c>
      <c r="J29" s="3">
        <f t="shared" si="2"/>
        <v>33654</v>
      </c>
      <c r="K29" s="3">
        <f>MIN('DECADE VIEW BY YEAR'!Q29:U29)</f>
        <v>7590</v>
      </c>
      <c r="L29" s="3">
        <f>MAX('DECADE VIEW BY YEAR'!Q29:U29)</f>
        <v>51797</v>
      </c>
      <c r="M29" s="3">
        <f t="shared" si="3"/>
        <v>44207</v>
      </c>
      <c r="N29" s="2" t="s">
        <v>23</v>
      </c>
      <c r="O29" s="2" t="s">
        <v>99</v>
      </c>
      <c r="P29" s="2" t="s">
        <v>43</v>
      </c>
    </row>
    <row r="30" spans="1:16" x14ac:dyDescent="0.25">
      <c r="A30" s="2" t="s">
        <v>65</v>
      </c>
      <c r="B30" s="3">
        <f>MIN('DECADE VIEW BY YEAR'!B30:F30)</f>
        <v>1</v>
      </c>
      <c r="C30" s="3">
        <f>MAX('DECADE VIEW BY YEAR'!B30:F30)</f>
        <v>1</v>
      </c>
      <c r="D30" s="3">
        <f t="shared" si="0"/>
        <v>0</v>
      </c>
      <c r="E30" s="3">
        <f>MIN('DECADE VIEW BY YEAR'!G30:K30)</f>
        <v>2</v>
      </c>
      <c r="F30" s="3">
        <f>MAX('DECADE VIEW BY YEAR'!G30:K30)</f>
        <v>4</v>
      </c>
      <c r="G30" s="3">
        <f t="shared" si="1"/>
        <v>2</v>
      </c>
      <c r="H30" s="3">
        <f>MIN('DECADE VIEW BY YEAR'!L30:P30)</f>
        <v>4</v>
      </c>
      <c r="I30" s="3">
        <f>MAX('DECADE VIEW BY YEAR'!L30:P30)</f>
        <v>42</v>
      </c>
      <c r="J30" s="3">
        <f t="shared" si="2"/>
        <v>38</v>
      </c>
      <c r="K30" s="3">
        <f>MIN('DECADE VIEW BY YEAR'!Q30:U30)</f>
        <v>6</v>
      </c>
      <c r="L30" s="3">
        <f>MAX('DECADE VIEW BY YEAR'!Q30:U30)</f>
        <v>59</v>
      </c>
      <c r="M30" s="3">
        <f t="shared" si="3"/>
        <v>53</v>
      </c>
      <c r="N30" s="2" t="s">
        <v>65</v>
      </c>
      <c r="O30" s="2" t="s">
        <v>100</v>
      </c>
      <c r="P30" s="2" t="s">
        <v>78</v>
      </c>
    </row>
    <row r="31" spans="1:16" x14ac:dyDescent="0.25">
      <c r="A31" s="2" t="s">
        <v>66</v>
      </c>
      <c r="B31" s="3">
        <f>MIN('DECADE VIEW BY YEAR'!B31:F31)</f>
        <v>0</v>
      </c>
      <c r="C31" s="3">
        <f>MAX('DECADE VIEW BY YEAR'!B31:F31)</f>
        <v>0</v>
      </c>
      <c r="D31" s="3">
        <f t="shared" si="0"/>
        <v>0</v>
      </c>
      <c r="E31" s="3">
        <f>MIN('DECADE VIEW BY YEAR'!G31:K31)</f>
        <v>0</v>
      </c>
      <c r="F31" s="3">
        <f>MAX('DECADE VIEW BY YEAR'!G31:K31)</f>
        <v>1</v>
      </c>
      <c r="G31" s="3">
        <f t="shared" si="1"/>
        <v>1</v>
      </c>
      <c r="H31" s="3">
        <f>MIN('DECADE VIEW BY YEAR'!L31:P31)</f>
        <v>2</v>
      </c>
      <c r="I31" s="3">
        <f>MAX('DECADE VIEW BY YEAR'!L31:P31)</f>
        <v>10</v>
      </c>
      <c r="J31" s="3">
        <f t="shared" si="2"/>
        <v>8</v>
      </c>
      <c r="K31" s="3">
        <f>MIN('DECADE VIEW BY YEAR'!Q31:U31)</f>
        <v>2</v>
      </c>
      <c r="L31" s="3">
        <f>MAX('DECADE VIEW BY YEAR'!Q31:U31)</f>
        <v>15</v>
      </c>
      <c r="M31" s="3">
        <f t="shared" si="3"/>
        <v>13</v>
      </c>
      <c r="N31" s="2" t="s">
        <v>66</v>
      </c>
      <c r="O31" s="2" t="s">
        <v>101</v>
      </c>
      <c r="P31" s="2" t="s">
        <v>78</v>
      </c>
    </row>
    <row r="32" spans="1:16" x14ac:dyDescent="0.25">
      <c r="A32" s="2" t="s">
        <v>24</v>
      </c>
      <c r="B32" s="3">
        <f>MIN('DECADE VIEW BY YEAR'!B32:F32)</f>
        <v>3178</v>
      </c>
      <c r="C32" s="3">
        <f>MAX('DECADE VIEW BY YEAR'!B32:F32)</f>
        <v>5308</v>
      </c>
      <c r="D32" s="3">
        <f t="shared" si="0"/>
        <v>2130</v>
      </c>
      <c r="E32" s="3">
        <f>MIN('DECADE VIEW BY YEAR'!G32:K32)</f>
        <v>6767</v>
      </c>
      <c r="F32" s="3">
        <f>MAX('DECADE VIEW BY YEAR'!G32:K32)</f>
        <v>14467</v>
      </c>
      <c r="G32" s="3">
        <f t="shared" si="1"/>
        <v>7700</v>
      </c>
      <c r="H32" s="3">
        <f>MIN('DECADE VIEW BY YEAR'!L32:P32)</f>
        <v>14906</v>
      </c>
      <c r="I32" s="3">
        <f>MAX('DECADE VIEW BY YEAR'!L32:P32)</f>
        <v>74576</v>
      </c>
      <c r="J32" s="3">
        <f t="shared" si="2"/>
        <v>59670</v>
      </c>
      <c r="K32" s="3">
        <f>MIN('DECADE VIEW BY YEAR'!Q32:U32)</f>
        <v>20421</v>
      </c>
      <c r="L32" s="3">
        <f>MAX('DECADE VIEW BY YEAR'!Q32:U32)</f>
        <v>100879</v>
      </c>
      <c r="M32" s="3">
        <f t="shared" si="3"/>
        <v>80458</v>
      </c>
      <c r="N32" s="2" t="s">
        <v>24</v>
      </c>
      <c r="O32" s="2" t="s">
        <v>102</v>
      </c>
      <c r="P32" s="2" t="s">
        <v>44</v>
      </c>
    </row>
    <row r="33" spans="1:16" x14ac:dyDescent="0.25">
      <c r="A33" s="2" t="s">
        <v>25</v>
      </c>
      <c r="B33" s="3">
        <f>MIN('DECADE VIEW BY YEAR'!B33:F33)</f>
        <v>5450</v>
      </c>
      <c r="C33" s="3">
        <f>MAX('DECADE VIEW BY YEAR'!B33:F33)</f>
        <v>9300</v>
      </c>
      <c r="D33" s="3">
        <f t="shared" si="0"/>
        <v>3850</v>
      </c>
      <c r="E33" s="3">
        <f>MIN('DECADE VIEW BY YEAR'!G33:K33)</f>
        <v>11078</v>
      </c>
      <c r="F33" s="3">
        <f>MAX('DECADE VIEW BY YEAR'!G33:K33)</f>
        <v>25648</v>
      </c>
      <c r="G33" s="3">
        <f t="shared" si="1"/>
        <v>14570</v>
      </c>
      <c r="H33" s="3">
        <f>MIN('DECADE VIEW BY YEAR'!L33:P33)</f>
        <v>23564</v>
      </c>
      <c r="I33" s="3">
        <f>MAX('DECADE VIEW BY YEAR'!L33:P33)</f>
        <v>147711</v>
      </c>
      <c r="J33" s="3">
        <f t="shared" si="2"/>
        <v>124147</v>
      </c>
      <c r="K33" s="3">
        <f>MIN('DECADE VIEW BY YEAR'!Q33:U33)</f>
        <v>31664</v>
      </c>
      <c r="L33" s="3">
        <f>MAX('DECADE VIEW BY YEAR'!Q33:U33)</f>
        <v>200198</v>
      </c>
      <c r="M33" s="3">
        <f t="shared" si="3"/>
        <v>168534</v>
      </c>
      <c r="N33" s="2" t="s">
        <v>25</v>
      </c>
      <c r="O33" s="2" t="s">
        <v>103</v>
      </c>
      <c r="P33" s="2" t="s">
        <v>44</v>
      </c>
    </row>
    <row r="34" spans="1:16" x14ac:dyDescent="0.25">
      <c r="A34" s="2" t="s">
        <v>26</v>
      </c>
      <c r="B34" s="3">
        <f>MIN('DECADE VIEW BY YEAR'!B34:F34)</f>
        <v>1595</v>
      </c>
      <c r="C34" s="3">
        <f>MAX('DECADE VIEW BY YEAR'!B34:F34)</f>
        <v>3298</v>
      </c>
      <c r="D34" s="3">
        <f t="shared" si="0"/>
        <v>1703</v>
      </c>
      <c r="E34" s="3">
        <f>MIN('DECADE VIEW BY YEAR'!G34:K34)</f>
        <v>3503</v>
      </c>
      <c r="F34" s="3">
        <f>MAX('DECADE VIEW BY YEAR'!G34:K34)</f>
        <v>10128</v>
      </c>
      <c r="G34" s="3">
        <f t="shared" si="1"/>
        <v>6625</v>
      </c>
      <c r="H34" s="3">
        <f>MIN('DECADE VIEW BY YEAR'!L34:P34)</f>
        <v>6098</v>
      </c>
      <c r="I34" s="3">
        <f>MAX('DECADE VIEW BY YEAR'!L34:P34)</f>
        <v>46881</v>
      </c>
      <c r="J34" s="3">
        <f t="shared" si="2"/>
        <v>40783</v>
      </c>
      <c r="K34" s="3">
        <f>MIN('DECADE VIEW BY YEAR'!Q34:U34)</f>
        <v>7942</v>
      </c>
      <c r="L34" s="3">
        <f>MAX('DECADE VIEW BY YEAR'!Q34:U34)</f>
        <v>61473</v>
      </c>
      <c r="M34" s="3">
        <f t="shared" si="3"/>
        <v>53531</v>
      </c>
      <c r="N34" s="2" t="s">
        <v>26</v>
      </c>
      <c r="O34" s="2" t="s">
        <v>104</v>
      </c>
      <c r="P34" s="2" t="s">
        <v>42</v>
      </c>
    </row>
    <row r="35" spans="1:16" x14ac:dyDescent="0.25">
      <c r="A35" s="2" t="s">
        <v>27</v>
      </c>
      <c r="B35" s="3">
        <f>MIN('DECADE VIEW BY YEAR'!B35:F35)</f>
        <v>1948</v>
      </c>
      <c r="C35" s="3">
        <f>MAX('DECADE VIEW BY YEAR'!B35:F35)</f>
        <v>4390</v>
      </c>
      <c r="D35" s="3">
        <f t="shared" si="0"/>
        <v>2442</v>
      </c>
      <c r="E35" s="3">
        <f>MIN('DECADE VIEW BY YEAR'!G35:K35)</f>
        <v>4725</v>
      </c>
      <c r="F35" s="3">
        <f>MAX('DECADE VIEW BY YEAR'!G35:K35)</f>
        <v>13553</v>
      </c>
      <c r="G35" s="3">
        <f t="shared" si="1"/>
        <v>8828</v>
      </c>
      <c r="H35" s="3">
        <f>MIN('DECADE VIEW BY YEAR'!L35:P35)</f>
        <v>8931</v>
      </c>
      <c r="I35" s="3">
        <f>MAX('DECADE VIEW BY YEAR'!L35:P35)</f>
        <v>57473</v>
      </c>
      <c r="J35" s="3">
        <f t="shared" si="2"/>
        <v>48542</v>
      </c>
      <c r="K35" s="3">
        <f>MIN('DECADE VIEW BY YEAR'!Q35:U35)</f>
        <v>12274</v>
      </c>
      <c r="L35" s="3">
        <f>MAX('DECADE VIEW BY YEAR'!Q35:U35)</f>
        <v>75354</v>
      </c>
      <c r="M35" s="3">
        <f t="shared" si="3"/>
        <v>63080</v>
      </c>
      <c r="N35" s="2" t="s">
        <v>27</v>
      </c>
      <c r="O35" s="2" t="s">
        <v>105</v>
      </c>
      <c r="P35" s="2" t="s">
        <v>43</v>
      </c>
    </row>
    <row r="36" spans="1:16" x14ac:dyDescent="0.25">
      <c r="A36" s="2" t="s">
        <v>28</v>
      </c>
      <c r="B36" s="3">
        <f>MIN('DECADE VIEW BY YEAR'!B36:F36)</f>
        <v>2346</v>
      </c>
      <c r="C36" s="3">
        <f>MAX('DECADE VIEW BY YEAR'!B36:F36)</f>
        <v>5399</v>
      </c>
      <c r="D36" s="3">
        <f t="shared" si="0"/>
        <v>3053</v>
      </c>
      <c r="E36" s="3">
        <f>MIN('DECADE VIEW BY YEAR'!G36:K36)</f>
        <v>5384</v>
      </c>
      <c r="F36" s="3">
        <f>MAX('DECADE VIEW BY YEAR'!G36:K36)</f>
        <v>17083</v>
      </c>
      <c r="G36" s="3">
        <f t="shared" si="1"/>
        <v>11699</v>
      </c>
      <c r="H36" s="3">
        <f>MIN('DECADE VIEW BY YEAR'!L36:P36)</f>
        <v>9931</v>
      </c>
      <c r="I36" s="3">
        <f>MAX('DECADE VIEW BY YEAR'!L36:P36)</f>
        <v>81076</v>
      </c>
      <c r="J36" s="3">
        <f t="shared" si="2"/>
        <v>71145</v>
      </c>
      <c r="K36" s="3">
        <f>MIN('DECADE VIEW BY YEAR'!Q36:U36)</f>
        <v>13380</v>
      </c>
      <c r="L36" s="3">
        <f>MAX('DECADE VIEW BY YEAR'!Q36:U36)</f>
        <v>106164</v>
      </c>
      <c r="M36" s="3">
        <f t="shared" si="3"/>
        <v>92784</v>
      </c>
      <c r="N36" s="2" t="s">
        <v>28</v>
      </c>
      <c r="O36" s="2" t="s">
        <v>106</v>
      </c>
      <c r="P36" s="2" t="s">
        <v>42</v>
      </c>
    </row>
    <row r="37" spans="1:16" x14ac:dyDescent="0.25">
      <c r="A37" s="2" t="s">
        <v>29</v>
      </c>
      <c r="B37" s="3">
        <f>MIN('DECADE VIEW BY YEAR'!B37:F37)</f>
        <v>3922</v>
      </c>
      <c r="C37" s="3">
        <f>MAX('DECADE VIEW BY YEAR'!B37:F37)</f>
        <v>6861</v>
      </c>
      <c r="D37" s="3">
        <f t="shared" si="0"/>
        <v>2939</v>
      </c>
      <c r="E37" s="3">
        <f>MIN('DECADE VIEW BY YEAR'!G37:K37)</f>
        <v>8949</v>
      </c>
      <c r="F37" s="3">
        <f>MAX('DECADE VIEW BY YEAR'!G37:K37)</f>
        <v>19776</v>
      </c>
      <c r="G37" s="3">
        <f t="shared" si="1"/>
        <v>10827</v>
      </c>
      <c r="H37" s="3">
        <f>MIN('DECADE VIEW BY YEAR'!L37:P37)</f>
        <v>20588</v>
      </c>
      <c r="I37" s="3">
        <f>MAX('DECADE VIEW BY YEAR'!L37:P37)</f>
        <v>103456</v>
      </c>
      <c r="J37" s="3">
        <f t="shared" si="2"/>
        <v>82868</v>
      </c>
      <c r="K37" s="3">
        <f>MIN('DECADE VIEW BY YEAR'!Q37:U37)</f>
        <v>28637</v>
      </c>
      <c r="L37" s="3">
        <f>MAX('DECADE VIEW BY YEAR'!Q37:U37)</f>
        <v>140195</v>
      </c>
      <c r="M37" s="3">
        <f t="shared" si="3"/>
        <v>111558</v>
      </c>
      <c r="N37" s="2" t="s">
        <v>29</v>
      </c>
      <c r="O37" s="2" t="s">
        <v>107</v>
      </c>
      <c r="P37" s="2" t="s">
        <v>41</v>
      </c>
    </row>
    <row r="38" spans="1:16" x14ac:dyDescent="0.25">
      <c r="A38" s="2" t="s">
        <v>30</v>
      </c>
      <c r="B38" s="3">
        <f>MIN('DECADE VIEW BY YEAR'!B38:F38)</f>
        <v>687</v>
      </c>
      <c r="C38" s="3">
        <f>MAX('DECADE VIEW BY YEAR'!B38:F38)</f>
        <v>1133</v>
      </c>
      <c r="D38" s="3">
        <f t="shared" si="0"/>
        <v>446</v>
      </c>
      <c r="E38" s="3">
        <f>MIN('DECADE VIEW BY YEAR'!G38:K38)</f>
        <v>1646</v>
      </c>
      <c r="F38" s="3">
        <f>MAX('DECADE VIEW BY YEAR'!G38:K38)</f>
        <v>3363</v>
      </c>
      <c r="G38" s="3">
        <f t="shared" si="1"/>
        <v>1717</v>
      </c>
      <c r="H38" s="3">
        <f>MIN('DECADE VIEW BY YEAR'!L38:P38)</f>
        <v>3679</v>
      </c>
      <c r="I38" s="3">
        <f>MAX('DECADE VIEW BY YEAR'!L38:P38)</f>
        <v>20432</v>
      </c>
      <c r="J38" s="3">
        <f t="shared" si="2"/>
        <v>16753</v>
      </c>
      <c r="K38" s="3">
        <f>MIN('DECADE VIEW BY YEAR'!Q38:U38)</f>
        <v>4922</v>
      </c>
      <c r="L38" s="3">
        <f>MAX('DECADE VIEW BY YEAR'!Q38:U38)</f>
        <v>28268</v>
      </c>
      <c r="M38" s="3">
        <f t="shared" si="3"/>
        <v>23346</v>
      </c>
      <c r="N38" s="2" t="s">
        <v>30</v>
      </c>
      <c r="O38" s="2" t="s">
        <v>108</v>
      </c>
      <c r="P38" s="2" t="s">
        <v>45</v>
      </c>
    </row>
    <row r="39" spans="1:16" x14ac:dyDescent="0.25">
      <c r="A39" s="2" t="s">
        <v>67</v>
      </c>
      <c r="B39" s="3">
        <f>MIN('DECADE VIEW BY YEAR'!B39:F39)</f>
        <v>0</v>
      </c>
      <c r="C39" s="3">
        <f>MAX('DECADE VIEW BY YEAR'!B39:F39)</f>
        <v>0</v>
      </c>
      <c r="D39" s="3">
        <f t="shared" si="0"/>
        <v>0</v>
      </c>
      <c r="E39" s="3">
        <f>MIN('DECADE VIEW BY YEAR'!G39:K39)</f>
        <v>0</v>
      </c>
      <c r="F39" s="3">
        <f>MAX('DECADE VIEW BY YEAR'!G39:K39)</f>
        <v>1</v>
      </c>
      <c r="G39" s="3">
        <f t="shared" si="1"/>
        <v>1</v>
      </c>
      <c r="H39" s="3">
        <f>MIN('DECADE VIEW BY YEAR'!L39:P39)</f>
        <v>1</v>
      </c>
      <c r="I39" s="3">
        <f>MAX('DECADE VIEW BY YEAR'!L39:P39)</f>
        <v>7</v>
      </c>
      <c r="J39" s="3">
        <f t="shared" si="2"/>
        <v>6</v>
      </c>
      <c r="K39" s="3">
        <f>MIN('DECADE VIEW BY YEAR'!Q39:U39)</f>
        <v>1</v>
      </c>
      <c r="L39" s="3">
        <f>MAX('DECADE VIEW BY YEAR'!Q39:U39)</f>
        <v>9</v>
      </c>
      <c r="M39" s="3">
        <f t="shared" si="3"/>
        <v>8</v>
      </c>
      <c r="N39" s="2" t="s">
        <v>67</v>
      </c>
      <c r="O39" s="2" t="s">
        <v>109</v>
      </c>
      <c r="P39" s="2" t="s">
        <v>78</v>
      </c>
    </row>
    <row r="40" spans="1:16" x14ac:dyDescent="0.25">
      <c r="A40" s="2" t="s">
        <v>31</v>
      </c>
      <c r="B40" s="3">
        <f>MIN('DECADE VIEW BY YEAR'!B40:F40)</f>
        <v>2577</v>
      </c>
      <c r="C40" s="3">
        <f>MAX('DECADE VIEW BY YEAR'!B40:F40)</f>
        <v>5280</v>
      </c>
      <c r="D40" s="3">
        <f t="shared" si="0"/>
        <v>2703</v>
      </c>
      <c r="E40" s="3">
        <f>MIN('DECADE VIEW BY YEAR'!G40:K40)</f>
        <v>5166</v>
      </c>
      <c r="F40" s="3">
        <f>MAX('DECADE VIEW BY YEAR'!G40:K40)</f>
        <v>14117</v>
      </c>
      <c r="G40" s="3">
        <f t="shared" si="1"/>
        <v>8951</v>
      </c>
      <c r="H40" s="3">
        <f>MIN('DECADE VIEW BY YEAR'!L40:P40)</f>
        <v>8533</v>
      </c>
      <c r="I40" s="3">
        <f>MAX('DECADE VIEW BY YEAR'!L40:P40)</f>
        <v>54888</v>
      </c>
      <c r="J40" s="3">
        <f t="shared" si="2"/>
        <v>46355</v>
      </c>
      <c r="K40" s="3">
        <f>MIN('DECADE VIEW BY YEAR'!Q40:U40)</f>
        <v>10762</v>
      </c>
      <c r="L40" s="3">
        <f>MAX('DECADE VIEW BY YEAR'!Q40:U40)</f>
        <v>70920</v>
      </c>
      <c r="M40" s="3">
        <f t="shared" si="3"/>
        <v>60158</v>
      </c>
      <c r="N40" s="2" t="s">
        <v>31</v>
      </c>
      <c r="O40" s="2" t="s">
        <v>110</v>
      </c>
      <c r="P40" s="2" t="s">
        <v>47</v>
      </c>
    </row>
    <row r="41" spans="1:16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"/>
      <c r="O41" s="2"/>
      <c r="P41" s="2"/>
    </row>
    <row r="42" spans="1:16" x14ac:dyDescent="0.2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2"/>
      <c r="O42" s="2"/>
      <c r="P42" s="2"/>
    </row>
    <row r="43" spans="1:16" x14ac:dyDescent="0.25">
      <c r="A43" s="60" t="s">
        <v>36</v>
      </c>
      <c r="B43" s="63">
        <v>2023</v>
      </c>
      <c r="C43" s="63"/>
      <c r="D43" s="63"/>
      <c r="E43" s="63">
        <v>2030</v>
      </c>
      <c r="F43" s="63"/>
      <c r="G43" s="63"/>
      <c r="H43" s="63">
        <v>2040</v>
      </c>
      <c r="I43" s="63"/>
      <c r="J43" s="63"/>
      <c r="K43" s="63">
        <v>2050</v>
      </c>
      <c r="L43" s="63"/>
      <c r="M43" s="63"/>
    </row>
    <row r="44" spans="1:16" x14ac:dyDescent="0.25">
      <c r="A44" s="61"/>
      <c r="B44" s="4" t="s">
        <v>33</v>
      </c>
      <c r="C44" s="4" t="s">
        <v>34</v>
      </c>
      <c r="D44" s="4" t="s">
        <v>40</v>
      </c>
      <c r="E44" s="4" t="s">
        <v>33</v>
      </c>
      <c r="F44" s="4" t="s">
        <v>34</v>
      </c>
      <c r="G44" s="4" t="s">
        <v>40</v>
      </c>
      <c r="H44" s="4" t="s">
        <v>33</v>
      </c>
      <c r="I44" s="4" t="s">
        <v>34</v>
      </c>
      <c r="J44" s="4" t="s">
        <v>40</v>
      </c>
      <c r="K44" s="4" t="s">
        <v>35</v>
      </c>
      <c r="L44" s="4" t="s">
        <v>34</v>
      </c>
      <c r="M44" s="4" t="s">
        <v>40</v>
      </c>
    </row>
    <row r="45" spans="1:16" x14ac:dyDescent="0.25">
      <c r="A45" s="62"/>
      <c r="B45" s="6">
        <f>SUM(B4:B42)</f>
        <v>80726</v>
      </c>
      <c r="C45" s="6">
        <f t="shared" ref="C45:M45" si="4">SUM(C4:C42)</f>
        <v>152240</v>
      </c>
      <c r="D45" s="6">
        <f t="shared" si="4"/>
        <v>71514</v>
      </c>
      <c r="E45" s="6">
        <f t="shared" si="4"/>
        <v>180594</v>
      </c>
      <c r="F45" s="6">
        <f t="shared" si="4"/>
        <v>454914</v>
      </c>
      <c r="G45" s="6">
        <f t="shared" si="4"/>
        <v>274320</v>
      </c>
      <c r="H45" s="6">
        <f t="shared" si="4"/>
        <v>370893</v>
      </c>
      <c r="I45" s="6">
        <f t="shared" si="4"/>
        <v>2410792</v>
      </c>
      <c r="J45" s="6">
        <f t="shared" si="4"/>
        <v>2039899</v>
      </c>
      <c r="K45" s="6">
        <f t="shared" si="4"/>
        <v>497672</v>
      </c>
      <c r="L45" s="6">
        <f t="shared" si="4"/>
        <v>3240103</v>
      </c>
      <c r="M45" s="6">
        <f t="shared" si="4"/>
        <v>2742431</v>
      </c>
    </row>
    <row r="47" spans="1:16" x14ac:dyDescent="0.25">
      <c r="A47" s="2"/>
      <c r="B47" s="1">
        <v>2025</v>
      </c>
      <c r="C47" s="1">
        <v>2030</v>
      </c>
      <c r="D47" s="1">
        <v>2040</v>
      </c>
      <c r="E47" s="1">
        <v>2050</v>
      </c>
    </row>
    <row r="48" spans="1:16" x14ac:dyDescent="0.25">
      <c r="A48" s="2" t="s">
        <v>37</v>
      </c>
      <c r="B48" s="5">
        <f>'LA MIN MAX Chart data'!$B$45</f>
        <v>80726</v>
      </c>
      <c r="C48" s="5">
        <f>'LA MIN MAX Chart data'!$E$45</f>
        <v>180594</v>
      </c>
      <c r="D48" s="5">
        <f>'LA MIN MAX Chart data'!$H$45</f>
        <v>370893</v>
      </c>
      <c r="E48" s="5">
        <f>'LA MIN MAX Chart data'!$K$45</f>
        <v>497672</v>
      </c>
    </row>
    <row r="49" spans="1:5" x14ac:dyDescent="0.25">
      <c r="A49" s="2" t="s">
        <v>39</v>
      </c>
      <c r="B49" s="5">
        <f>B50-B48</f>
        <v>71514</v>
      </c>
      <c r="C49" s="5">
        <f t="shared" ref="C49:E49" si="5">C50-C48</f>
        <v>274320</v>
      </c>
      <c r="D49" s="5">
        <f t="shared" si="5"/>
        <v>2039899</v>
      </c>
      <c r="E49" s="5">
        <f t="shared" si="5"/>
        <v>2742431</v>
      </c>
    </row>
    <row r="50" spans="1:5" x14ac:dyDescent="0.25">
      <c r="A50" s="2" t="s">
        <v>38</v>
      </c>
      <c r="B50" s="5">
        <f>'LA MIN MAX Chart data'!$C$45</f>
        <v>152240</v>
      </c>
      <c r="C50" s="5">
        <f>'LA MIN MAX Chart data'!$F$45</f>
        <v>454914</v>
      </c>
      <c r="D50" s="5">
        <f>'LA MIN MAX Chart data'!$I$45</f>
        <v>2410792</v>
      </c>
      <c r="E50" s="5">
        <f>'LA MIN MAX Chart data'!$L$45</f>
        <v>3240103</v>
      </c>
    </row>
    <row r="51" spans="1:5" x14ac:dyDescent="0.25">
      <c r="A51" s="81"/>
      <c r="B51" s="82"/>
      <c r="C51" s="82"/>
      <c r="D51" s="82"/>
      <c r="E51" s="82"/>
    </row>
    <row r="52" spans="1:5" ht="18.75" x14ac:dyDescent="0.3">
      <c r="A52" s="83" t="s">
        <v>126</v>
      </c>
      <c r="B52" s="82"/>
      <c r="C52" s="82"/>
      <c r="D52" s="82"/>
      <c r="E52" s="82"/>
    </row>
    <row r="68" spans="1:5" x14ac:dyDescent="0.25">
      <c r="A68" s="69" t="s">
        <v>115</v>
      </c>
      <c r="B68" s="9">
        <v>2025</v>
      </c>
      <c r="C68" s="9">
        <v>2030</v>
      </c>
      <c r="D68" s="9">
        <v>2040</v>
      </c>
      <c r="E68" s="9">
        <v>2050</v>
      </c>
    </row>
    <row r="69" spans="1:5" x14ac:dyDescent="0.25">
      <c r="A69" s="10" t="s">
        <v>116</v>
      </c>
      <c r="B69" s="11">
        <v>131735</v>
      </c>
      <c r="C69" s="11">
        <v>349942</v>
      </c>
      <c r="D69" s="11">
        <v>1430085</v>
      </c>
      <c r="E69" s="11">
        <v>3126136</v>
      </c>
    </row>
    <row r="70" spans="1:5" x14ac:dyDescent="0.25">
      <c r="A70" s="10" t="s">
        <v>117</v>
      </c>
      <c r="B70" s="11">
        <v>92793</v>
      </c>
      <c r="C70" s="11">
        <v>200303</v>
      </c>
      <c r="D70" s="67">
        <v>662282</v>
      </c>
      <c r="E70" s="11">
        <v>2153549</v>
      </c>
    </row>
    <row r="71" spans="1:5" x14ac:dyDescent="0.25">
      <c r="A71" s="10" t="s">
        <v>118</v>
      </c>
      <c r="B71" s="11">
        <v>152241</v>
      </c>
      <c r="C71" s="11">
        <v>454906</v>
      </c>
      <c r="D71" s="11">
        <v>2410792</v>
      </c>
      <c r="E71" s="67">
        <v>3240100</v>
      </c>
    </row>
    <row r="72" spans="1:5" x14ac:dyDescent="0.25">
      <c r="A72" s="10" t="s">
        <v>119</v>
      </c>
      <c r="B72" s="68">
        <v>131735</v>
      </c>
      <c r="C72" s="11">
        <v>349942</v>
      </c>
      <c r="D72" s="11">
        <v>1430085</v>
      </c>
      <c r="E72" s="67">
        <v>3126136</v>
      </c>
    </row>
    <row r="73" spans="1:5" x14ac:dyDescent="0.25">
      <c r="A73" s="10" t="s">
        <v>120</v>
      </c>
      <c r="B73" s="11">
        <v>80868</v>
      </c>
      <c r="C73" s="11">
        <v>182353</v>
      </c>
      <c r="D73" s="11">
        <v>371302</v>
      </c>
      <c r="E73" s="11">
        <v>497660</v>
      </c>
    </row>
  </sheetData>
  <autoFilter ref="A3:P42" xr:uid="{00000000-0009-0000-0000-00000A000000}"/>
  <mergeCells count="9">
    <mergeCell ref="A43:A45"/>
    <mergeCell ref="E2:G2"/>
    <mergeCell ref="H2:J2"/>
    <mergeCell ref="K2:M2"/>
    <mergeCell ref="B2:D2"/>
    <mergeCell ref="B43:D43"/>
    <mergeCell ref="E43:G43"/>
    <mergeCell ref="H43:J43"/>
    <mergeCell ref="K43:M4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Y42"/>
  <sheetViews>
    <sheetView zoomScale="90" zoomScaleNormal="90" workbookViewId="0">
      <selection activeCell="C37" sqref="C37"/>
    </sheetView>
  </sheetViews>
  <sheetFormatPr defaultRowHeight="15" x14ac:dyDescent="0.25"/>
  <cols>
    <col min="1" max="1" width="21.85546875" customWidth="1"/>
    <col min="2" max="5" width="10.42578125" customWidth="1"/>
    <col min="22" max="22" width="74" customWidth="1"/>
    <col min="23" max="24" width="26.42578125" customWidth="1"/>
    <col min="25" max="25" width="9.140625" customWidth="1"/>
  </cols>
  <sheetData>
    <row r="1" spans="1:25" x14ac:dyDescent="0.25">
      <c r="A1" s="65" t="s">
        <v>113</v>
      </c>
      <c r="B1">
        <v>5</v>
      </c>
      <c r="C1">
        <v>10</v>
      </c>
      <c r="D1">
        <v>20</v>
      </c>
      <c r="E1">
        <v>30</v>
      </c>
      <c r="F1">
        <v>5</v>
      </c>
      <c r="G1">
        <v>10</v>
      </c>
      <c r="H1">
        <v>20</v>
      </c>
      <c r="I1">
        <v>30</v>
      </c>
      <c r="J1">
        <v>3</v>
      </c>
      <c r="K1">
        <v>10</v>
      </c>
      <c r="L1">
        <v>20</v>
      </c>
      <c r="M1">
        <v>30</v>
      </c>
      <c r="N1">
        <v>5</v>
      </c>
      <c r="O1">
        <v>10</v>
      </c>
      <c r="P1">
        <v>20</v>
      </c>
      <c r="Q1">
        <v>30</v>
      </c>
      <c r="R1">
        <v>5</v>
      </c>
      <c r="S1">
        <v>10</v>
      </c>
      <c r="T1">
        <v>20</v>
      </c>
      <c r="U1">
        <v>30</v>
      </c>
    </row>
    <row r="2" spans="1:25" x14ac:dyDescent="0.25">
      <c r="A2" s="24"/>
      <c r="B2" s="50" t="s">
        <v>112</v>
      </c>
      <c r="C2" s="50"/>
      <c r="D2" s="50"/>
      <c r="E2" s="50"/>
      <c r="F2" s="51" t="s">
        <v>54</v>
      </c>
      <c r="G2" s="51"/>
      <c r="H2" s="51"/>
      <c r="I2" s="51"/>
      <c r="J2" s="52" t="s">
        <v>55</v>
      </c>
      <c r="K2" s="52"/>
      <c r="L2" s="52"/>
      <c r="M2" s="52"/>
      <c r="N2" s="54" t="s">
        <v>56</v>
      </c>
      <c r="O2" s="55"/>
      <c r="P2" s="55"/>
      <c r="Q2" s="56"/>
      <c r="R2" s="53" t="s">
        <v>62</v>
      </c>
      <c r="S2" s="53"/>
      <c r="T2" s="53"/>
      <c r="U2" s="53"/>
    </row>
    <row r="3" spans="1:25" s="21" customFormat="1" x14ac:dyDescent="0.25">
      <c r="A3" s="25" t="s">
        <v>32</v>
      </c>
      <c r="B3" s="19">
        <v>2025</v>
      </c>
      <c r="C3" s="19">
        <v>2030</v>
      </c>
      <c r="D3" s="19">
        <v>2040</v>
      </c>
      <c r="E3" s="19">
        <v>2050</v>
      </c>
      <c r="F3" s="19">
        <v>2025</v>
      </c>
      <c r="G3" s="19">
        <v>2030</v>
      </c>
      <c r="H3" s="19">
        <v>2040</v>
      </c>
      <c r="I3" s="19">
        <v>2050</v>
      </c>
      <c r="J3" s="19">
        <v>2025</v>
      </c>
      <c r="K3" s="19">
        <v>2030</v>
      </c>
      <c r="L3" s="19">
        <v>2040</v>
      </c>
      <c r="M3" s="19">
        <v>2050</v>
      </c>
      <c r="N3" s="19">
        <v>2025</v>
      </c>
      <c r="O3" s="19">
        <v>2030</v>
      </c>
      <c r="P3" s="19">
        <v>2040</v>
      </c>
      <c r="Q3" s="19">
        <v>2050</v>
      </c>
      <c r="R3" s="19">
        <v>2025</v>
      </c>
      <c r="S3" s="19">
        <v>2030</v>
      </c>
      <c r="T3" s="19">
        <v>2040</v>
      </c>
      <c r="U3" s="19">
        <v>2050</v>
      </c>
      <c r="V3" s="32" t="s">
        <v>32</v>
      </c>
      <c r="W3" s="20" t="s">
        <v>68</v>
      </c>
      <c r="X3" s="32" t="s">
        <v>53</v>
      </c>
      <c r="Y3" s="20"/>
    </row>
    <row r="4" spans="1:25" ht="30" x14ac:dyDescent="0.25">
      <c r="A4" s="2" t="s">
        <v>0</v>
      </c>
      <c r="B4" s="3">
        <f>VLOOKUP($A4,'BV Annual LA Forecasts'!$A$2:$AD$42,B$1,0)</f>
        <v>4797</v>
      </c>
      <c r="C4" s="3">
        <f>VLOOKUP($A4,'BV Annual LA Forecasts'!$A$2:$AD$42,C$1,0)</f>
        <v>12364</v>
      </c>
      <c r="D4" s="3">
        <f>VLOOKUP($A4,'BV Annual LA Forecasts'!$A$2:$AD$42,D$1,0)</f>
        <v>46063</v>
      </c>
      <c r="E4" s="3">
        <f>VLOOKUP($A4,'BV Annual LA Forecasts'!$A$2:$AD$42,E$1,0)</f>
        <v>92498</v>
      </c>
      <c r="F4" s="3">
        <f>VLOOKUP($A4,'CT Annual LA Forecasts'!$A$2:$AD$42,F$1,0)</f>
        <v>4797</v>
      </c>
      <c r="G4" s="3">
        <f>VLOOKUP($A4,'CT Annual LA Forecasts'!$A$2:$AD$42,G$1,0)</f>
        <v>12364</v>
      </c>
      <c r="H4" s="3">
        <f>VLOOKUP($A4,'CT Annual LA Forecasts'!$A$2:$AD$42,H$1,0)</f>
        <v>46063</v>
      </c>
      <c r="I4" s="3">
        <f>VLOOKUP($A4,'CT Annual LA Forecasts'!$A$2:$AD$42,I$1,0)</f>
        <v>92498</v>
      </c>
      <c r="J4" s="3">
        <f>VLOOKUP($A4,'LTW Annual LA Forecasts'!$A$2:$AD$42,J$1,0)</f>
        <v>2568</v>
      </c>
      <c r="K4" s="3">
        <f>VLOOKUP($A4,'LTW Annual LA Forecasts'!$A$2:$AD$42,K$1,0)</f>
        <v>14034</v>
      </c>
      <c r="L4" s="3">
        <f>VLOOKUP($A4,'LTW Annual LA Forecasts'!$A$2:$AD$42,L$1,0)</f>
        <v>70238</v>
      </c>
      <c r="M4" s="3">
        <f>VLOOKUP($A4,'LTW Annual LA Forecasts'!$A$2:$AD$42,M$1,0)</f>
        <v>95816</v>
      </c>
      <c r="N4" s="3">
        <f>VLOOKUP($A4,'ST Annual LA Forecasts'!$A$2:$AD$42,N$1,0)</f>
        <v>3337</v>
      </c>
      <c r="O4" s="3">
        <f>VLOOKUP($A4,'ST Annual LA Forecasts'!$A$2:$AD$42,O$1,0)</f>
        <v>7082</v>
      </c>
      <c r="P4" s="3">
        <f>VLOOKUP($A4,'ST Annual LA Forecasts'!$A$2:$AD$42,P$1,0)</f>
        <v>19410</v>
      </c>
      <c r="Q4" s="3">
        <f>VLOOKUP($A4,'ST Annual LA Forecasts'!$A$2:$AD$42,Q$1,0)</f>
        <v>59625</v>
      </c>
      <c r="R4" s="3">
        <f>VLOOKUP($A4,'FS Annual LA Forecasts'!$A$2:$AD$42,R$1,0)</f>
        <v>3479</v>
      </c>
      <c r="S4" s="3">
        <f>VLOOKUP($A4,'FS Annual LA Forecasts'!$A$2:$AD$42,S$1,0)</f>
        <v>8667</v>
      </c>
      <c r="T4" s="3">
        <f>VLOOKUP($A4,'FS Annual LA Forecasts'!$A$2:$AD$42,T$1,0)</f>
        <v>19824</v>
      </c>
      <c r="U4" s="3">
        <f>VLOOKUP($A4,'FS Annual LA Forecasts'!$A$2:$AD$42,U$1,0)</f>
        <v>26714</v>
      </c>
      <c r="V4" s="33" t="s">
        <v>0</v>
      </c>
      <c r="W4" s="2" t="s">
        <v>69</v>
      </c>
      <c r="X4" s="33" t="s">
        <v>70</v>
      </c>
      <c r="Y4" s="2"/>
    </row>
    <row r="5" spans="1:25" ht="60" x14ac:dyDescent="0.25">
      <c r="A5" s="2" t="s">
        <v>1</v>
      </c>
      <c r="B5" s="3">
        <f>VLOOKUP($A5,'BV Annual LA Forecasts'!$A$2:$AD$42,B$1,0)</f>
        <v>398</v>
      </c>
      <c r="C5" s="3">
        <f>VLOOKUP($A5,'BV Annual LA Forecasts'!$A$2:$AD$42,C$1,0)</f>
        <v>968</v>
      </c>
      <c r="D5" s="3">
        <f>VLOOKUP($A5,'BV Annual LA Forecasts'!$A$2:$AD$42,D$1,0)</f>
        <v>3339</v>
      </c>
      <c r="E5" s="3">
        <f>VLOOKUP($A5,'BV Annual LA Forecasts'!$A$2:$AD$42,E$1,0)</f>
        <v>7080</v>
      </c>
      <c r="F5" s="3">
        <f>VLOOKUP($A5,'CT Annual LA Forecasts'!$A$2:$AD$42,F$1,0)</f>
        <v>398</v>
      </c>
      <c r="G5" s="3">
        <f>VLOOKUP($A5,'CT Annual LA Forecasts'!$A$2:$AD$42,G$1,0)</f>
        <v>968</v>
      </c>
      <c r="H5" s="3">
        <f>VLOOKUP($A5,'CT Annual LA Forecasts'!$A$2:$AD$42,H$1,0)</f>
        <v>3339</v>
      </c>
      <c r="I5" s="3">
        <f>VLOOKUP($A5,'CT Annual LA Forecasts'!$A$2:$AD$42,I$1,0)</f>
        <v>7080</v>
      </c>
      <c r="J5" s="3">
        <f>VLOOKUP($A5,'LTW Annual LA Forecasts'!$A$2:$AD$42,J$1,0)</f>
        <v>164</v>
      </c>
      <c r="K5" s="3">
        <f>VLOOKUP($A5,'LTW Annual LA Forecasts'!$A$2:$AD$42,K$1,0)</f>
        <v>1100</v>
      </c>
      <c r="L5" s="3">
        <f>VLOOKUP($A5,'LTW Annual LA Forecasts'!$A$2:$AD$42,L$1,0)</f>
        <v>5458</v>
      </c>
      <c r="M5" s="3">
        <f>VLOOKUP($A5,'LTW Annual LA Forecasts'!$A$2:$AD$42,M$1,0)</f>
        <v>7356</v>
      </c>
      <c r="N5" s="3">
        <f>VLOOKUP($A5,'ST Annual LA Forecasts'!$A$2:$AD$42,N$1,0)</f>
        <v>277</v>
      </c>
      <c r="O5" s="3">
        <f>VLOOKUP($A5,'ST Annual LA Forecasts'!$A$2:$AD$42,O$1,0)</f>
        <v>566</v>
      </c>
      <c r="P5" s="3">
        <f>VLOOKUP($A5,'ST Annual LA Forecasts'!$A$2:$AD$42,P$1,0)</f>
        <v>1498</v>
      </c>
      <c r="Q5" s="3">
        <f>VLOOKUP($A5,'ST Annual LA Forecasts'!$A$2:$AD$42,Q$1,0)</f>
        <v>4766</v>
      </c>
      <c r="R5" s="3">
        <f>VLOOKUP($A5,'FS Annual LA Forecasts'!$A$2:$AD$42,R$1,0)</f>
        <v>196</v>
      </c>
      <c r="S5" s="3">
        <f>VLOOKUP($A5,'FS Annual LA Forecasts'!$A$2:$AD$42,S$1,0)</f>
        <v>439</v>
      </c>
      <c r="T5" s="3">
        <f>VLOOKUP($A5,'FS Annual LA Forecasts'!$A$2:$AD$42,T$1,0)</f>
        <v>959</v>
      </c>
      <c r="U5" s="3">
        <f>VLOOKUP($A5,'FS Annual LA Forecasts'!$A$2:$AD$42,U$1,0)</f>
        <v>1280</v>
      </c>
      <c r="V5" s="33" t="s">
        <v>1</v>
      </c>
      <c r="W5" s="2" t="s">
        <v>71</v>
      </c>
      <c r="X5" s="33" t="s">
        <v>72</v>
      </c>
      <c r="Y5" s="2"/>
    </row>
    <row r="6" spans="1:25" x14ac:dyDescent="0.25">
      <c r="A6" s="2" t="s">
        <v>2</v>
      </c>
      <c r="B6" s="3">
        <f>VLOOKUP($A6,'BV Annual LA Forecasts'!$A$2:$AD$42,B$1,0)</f>
        <v>7487</v>
      </c>
      <c r="C6" s="3">
        <f>VLOOKUP($A6,'BV Annual LA Forecasts'!$A$2:$AD$42,C$1,0)</f>
        <v>19360</v>
      </c>
      <c r="D6" s="3">
        <f>VLOOKUP($A6,'BV Annual LA Forecasts'!$A$2:$AD$42,D$1,0)</f>
        <v>82331</v>
      </c>
      <c r="E6" s="3">
        <f>VLOOKUP($A6,'BV Annual LA Forecasts'!$A$2:$AD$42,E$1,0)</f>
        <v>181981</v>
      </c>
      <c r="F6" s="3">
        <f>VLOOKUP($A6,'CT Annual LA Forecasts'!$A$2:$AD$42,F$1,0)</f>
        <v>7487</v>
      </c>
      <c r="G6" s="3">
        <f>VLOOKUP($A6,'CT Annual LA Forecasts'!$A$2:$AD$42,G$1,0)</f>
        <v>19360</v>
      </c>
      <c r="H6" s="3">
        <f>VLOOKUP($A6,'CT Annual LA Forecasts'!$A$2:$AD$42,H$1,0)</f>
        <v>82331</v>
      </c>
      <c r="I6" s="3">
        <f>VLOOKUP($A6,'CT Annual LA Forecasts'!$A$2:$AD$42,I$1,0)</f>
        <v>181981</v>
      </c>
      <c r="J6" s="3">
        <f>VLOOKUP($A6,'LTW Annual LA Forecasts'!$A$2:$AD$42,J$1,0)</f>
        <v>3593</v>
      </c>
      <c r="K6" s="3">
        <f>VLOOKUP($A6,'LTW Annual LA Forecasts'!$A$2:$AD$42,K$1,0)</f>
        <v>22723</v>
      </c>
      <c r="L6" s="3">
        <f>VLOOKUP($A6,'LTW Annual LA Forecasts'!$A$2:$AD$42,L$1,0)</f>
        <v>139145</v>
      </c>
      <c r="M6" s="3">
        <f>VLOOKUP($A6,'LTW Annual LA Forecasts'!$A$2:$AD$42,M$1,0)</f>
        <v>188979</v>
      </c>
      <c r="N6" s="3">
        <f>VLOOKUP($A6,'ST Annual LA Forecasts'!$A$2:$AD$42,N$1,0)</f>
        <v>5261</v>
      </c>
      <c r="O6" s="3">
        <f>VLOOKUP($A6,'ST Annual LA Forecasts'!$A$2:$AD$42,O$1,0)</f>
        <v>11352</v>
      </c>
      <c r="P6" s="3">
        <f>VLOOKUP($A6,'ST Annual LA Forecasts'!$A$2:$AD$42,P$1,0)</f>
        <v>37427</v>
      </c>
      <c r="Q6" s="3">
        <f>VLOOKUP($A6,'ST Annual LA Forecasts'!$A$2:$AD$42,Q$1,0)</f>
        <v>123507</v>
      </c>
      <c r="R6" s="3">
        <f>VLOOKUP($A6,'FS Annual LA Forecasts'!$A$2:$AD$42,R$1,0)</f>
        <v>4274</v>
      </c>
      <c r="S6" s="3">
        <f>VLOOKUP($A6,'FS Annual LA Forecasts'!$A$2:$AD$42,S$1,0)</f>
        <v>8937</v>
      </c>
      <c r="T6" s="3">
        <f>VLOOKUP($A6,'FS Annual LA Forecasts'!$A$2:$AD$42,T$1,0)</f>
        <v>19377</v>
      </c>
      <c r="U6" s="3">
        <f>VLOOKUP($A6,'FS Annual LA Forecasts'!$A$2:$AD$42,U$1,0)</f>
        <v>26301</v>
      </c>
      <c r="V6" s="33" t="s">
        <v>2</v>
      </c>
      <c r="W6" s="2" t="s">
        <v>73</v>
      </c>
      <c r="X6" s="33" t="s">
        <v>41</v>
      </c>
      <c r="Y6" s="2"/>
    </row>
    <row r="7" spans="1:25" x14ac:dyDescent="0.25">
      <c r="A7" s="2" t="s">
        <v>3</v>
      </c>
      <c r="B7" s="3">
        <f>VLOOKUP($A7,'BV Annual LA Forecasts'!$A$2:$AD$42,B$1,0)</f>
        <v>2989</v>
      </c>
      <c r="C7" s="3">
        <f>VLOOKUP($A7,'BV Annual LA Forecasts'!$A$2:$AD$42,C$1,0)</f>
        <v>7594</v>
      </c>
      <c r="D7" s="3">
        <f>VLOOKUP($A7,'BV Annual LA Forecasts'!$A$2:$AD$42,D$1,0)</f>
        <v>35367</v>
      </c>
      <c r="E7" s="3">
        <f>VLOOKUP($A7,'BV Annual LA Forecasts'!$A$2:$AD$42,E$1,0)</f>
        <v>80785</v>
      </c>
      <c r="F7" s="3">
        <f>VLOOKUP($A7,'CT Annual LA Forecasts'!$A$2:$AD$42,F$1,0)</f>
        <v>2989</v>
      </c>
      <c r="G7" s="3">
        <f>VLOOKUP($A7,'CT Annual LA Forecasts'!$A$2:$AD$42,G$1,0)</f>
        <v>7594</v>
      </c>
      <c r="H7" s="3">
        <f>VLOOKUP($A7,'CT Annual LA Forecasts'!$A$2:$AD$42,H$1,0)</f>
        <v>35367</v>
      </c>
      <c r="I7" s="3">
        <f>VLOOKUP($A7,'CT Annual LA Forecasts'!$A$2:$AD$42,I$1,0)</f>
        <v>80785</v>
      </c>
      <c r="J7" s="3">
        <f>VLOOKUP($A7,'LTW Annual LA Forecasts'!$A$2:$AD$42,J$1,0)</f>
        <v>1447</v>
      </c>
      <c r="K7" s="3">
        <f>VLOOKUP($A7,'LTW Annual LA Forecasts'!$A$2:$AD$42,K$1,0)</f>
        <v>9174</v>
      </c>
      <c r="L7" s="3">
        <f>VLOOKUP($A7,'LTW Annual LA Forecasts'!$A$2:$AD$42,L$1,0)</f>
        <v>61314</v>
      </c>
      <c r="M7" s="3">
        <f>VLOOKUP($A7,'LTW Annual LA Forecasts'!$A$2:$AD$42,M$1,0)</f>
        <v>83893</v>
      </c>
      <c r="N7" s="3">
        <f>VLOOKUP($A7,'ST Annual LA Forecasts'!$A$2:$AD$42,N$1,0)</f>
        <v>2110</v>
      </c>
      <c r="O7" s="3">
        <f>VLOOKUP($A7,'ST Annual LA Forecasts'!$A$2:$AD$42,O$1,0)</f>
        <v>4481</v>
      </c>
      <c r="P7" s="3">
        <f>VLOOKUP($A7,'ST Annual LA Forecasts'!$A$2:$AD$42,P$1,0)</f>
        <v>16400</v>
      </c>
      <c r="Q7" s="3">
        <f>VLOOKUP($A7,'ST Annual LA Forecasts'!$A$2:$AD$42,Q$1,0)</f>
        <v>55487</v>
      </c>
      <c r="R7" s="3">
        <f>VLOOKUP($A7,'FS Annual LA Forecasts'!$A$2:$AD$42,R$1,0)</f>
        <v>1677</v>
      </c>
      <c r="S7" s="3">
        <f>VLOOKUP($A7,'FS Annual LA Forecasts'!$A$2:$AD$42,S$1,0)</f>
        <v>3364</v>
      </c>
      <c r="T7" s="3">
        <f>VLOOKUP($A7,'FS Annual LA Forecasts'!$A$2:$AD$42,T$1,0)</f>
        <v>7107</v>
      </c>
      <c r="U7" s="3">
        <f>VLOOKUP($A7,'FS Annual LA Forecasts'!$A$2:$AD$42,U$1,0)</f>
        <v>9542</v>
      </c>
      <c r="V7" s="33" t="s">
        <v>3</v>
      </c>
      <c r="W7" s="2" t="s">
        <v>74</v>
      </c>
      <c r="X7" s="33" t="s">
        <v>41</v>
      </c>
      <c r="Y7" s="2"/>
    </row>
    <row r="8" spans="1:25" x14ac:dyDescent="0.25">
      <c r="A8" s="2" t="s">
        <v>4</v>
      </c>
      <c r="B8" s="3">
        <f>VLOOKUP($A8,'BV Annual LA Forecasts'!$A$2:$AD$42,B$1,0)</f>
        <v>9888</v>
      </c>
      <c r="C8" s="3">
        <f>VLOOKUP($A8,'BV Annual LA Forecasts'!$A$2:$AD$42,C$1,0)</f>
        <v>27085</v>
      </c>
      <c r="D8" s="3">
        <f>VLOOKUP($A8,'BV Annual LA Forecasts'!$A$2:$AD$42,D$1,0)</f>
        <v>93896</v>
      </c>
      <c r="E8" s="3">
        <f>VLOOKUP($A8,'BV Annual LA Forecasts'!$A$2:$AD$42,E$1,0)</f>
        <v>197068</v>
      </c>
      <c r="F8" s="3">
        <f>VLOOKUP($A8,'CT Annual LA Forecasts'!$A$2:$AD$42,F$1,0)</f>
        <v>9888</v>
      </c>
      <c r="G8" s="3">
        <f>VLOOKUP($A8,'CT Annual LA Forecasts'!$A$2:$AD$42,G$1,0)</f>
        <v>27085</v>
      </c>
      <c r="H8" s="3">
        <f>VLOOKUP($A8,'CT Annual LA Forecasts'!$A$2:$AD$42,H$1,0)</f>
        <v>93896</v>
      </c>
      <c r="I8" s="3">
        <f>VLOOKUP($A8,'CT Annual LA Forecasts'!$A$2:$AD$42,I$1,0)</f>
        <v>197068</v>
      </c>
      <c r="J8" s="3">
        <f>VLOOKUP($A8,'LTW Annual LA Forecasts'!$A$2:$AD$42,J$1,0)</f>
        <v>5284</v>
      </c>
      <c r="K8" s="3">
        <f>VLOOKUP($A8,'LTW Annual LA Forecasts'!$A$2:$AD$42,K$1,0)</f>
        <v>39015</v>
      </c>
      <c r="L8" s="3">
        <f>VLOOKUP($A8,'LTW Annual LA Forecasts'!$A$2:$AD$42,L$1,0)</f>
        <v>157614</v>
      </c>
      <c r="M8" s="3">
        <f>VLOOKUP($A8,'LTW Annual LA Forecasts'!$A$2:$AD$42,M$1,0)</f>
        <v>203919</v>
      </c>
      <c r="N8" s="3">
        <f>VLOOKUP($A8,'ST Annual LA Forecasts'!$A$2:$AD$42,N$1,0)</f>
        <v>6883</v>
      </c>
      <c r="O8" s="3">
        <f>VLOOKUP($A8,'ST Annual LA Forecasts'!$A$2:$AD$42,O$1,0)</f>
        <v>14601</v>
      </c>
      <c r="P8" s="3">
        <f>VLOOKUP($A8,'ST Annual LA Forecasts'!$A$2:$AD$42,P$1,0)</f>
        <v>44014</v>
      </c>
      <c r="Q8" s="3">
        <f>VLOOKUP($A8,'ST Annual LA Forecasts'!$A$2:$AD$42,Q$1,0)</f>
        <v>139148</v>
      </c>
      <c r="R8" s="3">
        <f>VLOOKUP($A8,'FS Annual LA Forecasts'!$A$2:$AD$42,R$1,0)</f>
        <v>5960</v>
      </c>
      <c r="S8" s="3">
        <f>VLOOKUP($A8,'FS Annual LA Forecasts'!$A$2:$AD$42,S$1,0)</f>
        <v>12869</v>
      </c>
      <c r="T8" s="3">
        <f>VLOOKUP($A8,'FS Annual LA Forecasts'!$A$2:$AD$42,T$1,0)</f>
        <v>23751</v>
      </c>
      <c r="U8" s="3">
        <f>VLOOKUP($A8,'FS Annual LA Forecasts'!$A$2:$AD$42,U$1,0)</f>
        <v>32475</v>
      </c>
      <c r="V8" s="33" t="s">
        <v>4</v>
      </c>
      <c r="W8" s="2" t="s">
        <v>75</v>
      </c>
      <c r="X8" s="33" t="s">
        <v>42</v>
      </c>
      <c r="Y8" s="2"/>
    </row>
    <row r="9" spans="1:25" x14ac:dyDescent="0.25">
      <c r="A9" s="2" t="s">
        <v>5</v>
      </c>
      <c r="B9" s="3">
        <f>VLOOKUP($A9,'BV Annual LA Forecasts'!$A$2:$AD$42,B$1,0)</f>
        <v>1814</v>
      </c>
      <c r="C9" s="3">
        <f>VLOOKUP($A9,'BV Annual LA Forecasts'!$A$2:$AD$42,C$1,0)</f>
        <v>4923</v>
      </c>
      <c r="D9" s="3">
        <f>VLOOKUP($A9,'BV Annual LA Forecasts'!$A$2:$AD$42,D$1,0)</f>
        <v>18902</v>
      </c>
      <c r="E9" s="3">
        <f>VLOOKUP($A9,'BV Annual LA Forecasts'!$A$2:$AD$42,E$1,0)</f>
        <v>41314</v>
      </c>
      <c r="F9" s="3">
        <f>VLOOKUP($A9,'CT Annual LA Forecasts'!$A$2:$AD$42,F$1,0)</f>
        <v>1814</v>
      </c>
      <c r="G9" s="3">
        <f>VLOOKUP($A9,'CT Annual LA Forecasts'!$A$2:$AD$42,G$1,0)</f>
        <v>4923</v>
      </c>
      <c r="H9" s="3">
        <f>VLOOKUP($A9,'CT Annual LA Forecasts'!$A$2:$AD$42,H$1,0)</f>
        <v>18902</v>
      </c>
      <c r="I9" s="3">
        <f>VLOOKUP($A9,'CT Annual LA Forecasts'!$A$2:$AD$42,I$1,0)</f>
        <v>41314</v>
      </c>
      <c r="J9" s="3">
        <f>VLOOKUP($A9,'LTW Annual LA Forecasts'!$A$2:$AD$42,J$1,0)</f>
        <v>963</v>
      </c>
      <c r="K9" s="3">
        <f>VLOOKUP($A9,'LTW Annual LA Forecasts'!$A$2:$AD$42,K$1,0)</f>
        <v>7113</v>
      </c>
      <c r="L9" s="3">
        <f>VLOOKUP($A9,'LTW Annual LA Forecasts'!$A$2:$AD$42,L$1,0)</f>
        <v>32678</v>
      </c>
      <c r="M9" s="3">
        <f>VLOOKUP($A9,'LTW Annual LA Forecasts'!$A$2:$AD$42,M$1,0)</f>
        <v>42766</v>
      </c>
      <c r="N9" s="3">
        <f>VLOOKUP($A9,'ST Annual LA Forecasts'!$A$2:$AD$42,N$1,0)</f>
        <v>1263</v>
      </c>
      <c r="O9" s="3">
        <f>VLOOKUP($A9,'ST Annual LA Forecasts'!$A$2:$AD$42,O$1,0)</f>
        <v>2651</v>
      </c>
      <c r="P9" s="3">
        <f>VLOOKUP($A9,'ST Annual LA Forecasts'!$A$2:$AD$42,P$1,0)</f>
        <v>8982</v>
      </c>
      <c r="Q9" s="3">
        <f>VLOOKUP($A9,'ST Annual LA Forecasts'!$A$2:$AD$42,Q$1,0)</f>
        <v>29130</v>
      </c>
      <c r="R9" s="3">
        <f>VLOOKUP($A9,'FS Annual LA Forecasts'!$A$2:$AD$42,R$1,0)</f>
        <v>1092</v>
      </c>
      <c r="S9" s="3">
        <f>VLOOKUP($A9,'FS Annual LA Forecasts'!$A$2:$AD$42,S$1,0)</f>
        <v>2376</v>
      </c>
      <c r="T9" s="3">
        <f>VLOOKUP($A9,'FS Annual LA Forecasts'!$A$2:$AD$42,T$1,0)</f>
        <v>4133</v>
      </c>
      <c r="U9" s="3">
        <f>VLOOKUP($A9,'FS Annual LA Forecasts'!$A$2:$AD$42,U$1,0)</f>
        <v>5390</v>
      </c>
      <c r="V9" s="33" t="s">
        <v>5</v>
      </c>
      <c r="W9" s="2" t="s">
        <v>76</v>
      </c>
      <c r="X9" s="33" t="s">
        <v>43</v>
      </c>
      <c r="Y9" s="2"/>
    </row>
    <row r="10" spans="1:25" x14ac:dyDescent="0.25">
      <c r="A10" s="2" t="s">
        <v>63</v>
      </c>
      <c r="B10" s="3">
        <f>VLOOKUP($A10,'BV Annual LA Forecasts'!$A$2:$AD$42,B$1,0)</f>
        <v>5</v>
      </c>
      <c r="C10" s="3">
        <f>VLOOKUP($A10,'BV Annual LA Forecasts'!$A$2:$AD$42,C$1,0)</f>
        <v>11</v>
      </c>
      <c r="D10" s="3">
        <f>VLOOKUP($A10,'BV Annual LA Forecasts'!$A$2:$AD$42,D$1,0)</f>
        <v>47</v>
      </c>
      <c r="E10" s="3">
        <f>VLOOKUP($A10,'BV Annual LA Forecasts'!$A$2:$AD$42,E$1,0)</f>
        <v>101</v>
      </c>
      <c r="F10" s="3">
        <f>VLOOKUP($A10,'CT Annual LA Forecasts'!$A$2:$AD$42,F$1,0)</f>
        <v>5</v>
      </c>
      <c r="G10" s="3">
        <f>VLOOKUP($A10,'CT Annual LA Forecasts'!$A$2:$AD$42,G$1,0)</f>
        <v>11</v>
      </c>
      <c r="H10" s="3">
        <f>VLOOKUP($A10,'CT Annual LA Forecasts'!$A$2:$AD$42,H$1,0)</f>
        <v>47</v>
      </c>
      <c r="I10" s="3">
        <f>VLOOKUP($A10,'CT Annual LA Forecasts'!$A$2:$AD$42,I$1,0)</f>
        <v>101</v>
      </c>
      <c r="J10" s="3">
        <f>VLOOKUP($A10,'LTW Annual LA Forecasts'!$A$2:$AD$42,J$1,0)</f>
        <v>3</v>
      </c>
      <c r="K10" s="3">
        <f>VLOOKUP($A10,'LTW Annual LA Forecasts'!$A$2:$AD$42,K$1,0)</f>
        <v>13</v>
      </c>
      <c r="L10" s="3">
        <f>VLOOKUP($A10,'LTW Annual LA Forecasts'!$A$2:$AD$42,L$1,0)</f>
        <v>77</v>
      </c>
      <c r="M10" s="3">
        <f>VLOOKUP($A10,'LTW Annual LA Forecasts'!$A$2:$AD$42,M$1,0)</f>
        <v>105</v>
      </c>
      <c r="N10" s="3">
        <f>VLOOKUP($A10,'ST Annual LA Forecasts'!$A$2:$AD$42,N$1,0)</f>
        <v>4</v>
      </c>
      <c r="O10" s="3">
        <f>VLOOKUP($A10,'ST Annual LA Forecasts'!$A$2:$AD$42,O$1,0)</f>
        <v>7</v>
      </c>
      <c r="P10" s="3">
        <f>VLOOKUP($A10,'ST Annual LA Forecasts'!$A$2:$AD$42,P$1,0)</f>
        <v>22</v>
      </c>
      <c r="Q10" s="3">
        <f>VLOOKUP($A10,'ST Annual LA Forecasts'!$A$2:$AD$42,Q$1,0)</f>
        <v>69</v>
      </c>
      <c r="R10" s="3">
        <f>VLOOKUP($A10,'FS Annual LA Forecasts'!$A$2:$AD$42,R$1,0)</f>
        <v>3</v>
      </c>
      <c r="S10" s="3">
        <f>VLOOKUP($A10,'FS Annual LA Forecasts'!$A$2:$AD$42,S$1,0)</f>
        <v>7</v>
      </c>
      <c r="T10" s="3">
        <f>VLOOKUP($A10,'FS Annual LA Forecasts'!$A$2:$AD$42,T$1,0)</f>
        <v>14</v>
      </c>
      <c r="U10" s="3">
        <f>VLOOKUP($A10,'FS Annual LA Forecasts'!$A$2:$AD$42,U$1,0)</f>
        <v>18</v>
      </c>
      <c r="V10" s="33" t="s">
        <v>63</v>
      </c>
      <c r="W10" s="2" t="s">
        <v>77</v>
      </c>
      <c r="X10" s="33" t="s">
        <v>78</v>
      </c>
      <c r="Y10" s="2"/>
    </row>
    <row r="11" spans="1:25" x14ac:dyDescent="0.25">
      <c r="A11" s="2" t="s">
        <v>6</v>
      </c>
      <c r="B11" s="3">
        <f>VLOOKUP($A11,'BV Annual LA Forecasts'!$A$2:$AD$42,B$1,0)</f>
        <v>4639</v>
      </c>
      <c r="C11" s="3">
        <f>VLOOKUP($A11,'BV Annual LA Forecasts'!$A$2:$AD$42,C$1,0)</f>
        <v>12171</v>
      </c>
      <c r="D11" s="3">
        <f>VLOOKUP($A11,'BV Annual LA Forecasts'!$A$2:$AD$42,D$1,0)</f>
        <v>54121</v>
      </c>
      <c r="E11" s="3">
        <f>VLOOKUP($A11,'BV Annual LA Forecasts'!$A$2:$AD$42,E$1,0)</f>
        <v>120586</v>
      </c>
      <c r="F11" s="3">
        <f>VLOOKUP($A11,'CT Annual LA Forecasts'!$A$2:$AD$42,F$1,0)</f>
        <v>4639</v>
      </c>
      <c r="G11" s="3">
        <f>VLOOKUP($A11,'CT Annual LA Forecasts'!$A$2:$AD$42,G$1,0)</f>
        <v>12171</v>
      </c>
      <c r="H11" s="3">
        <f>VLOOKUP($A11,'CT Annual LA Forecasts'!$A$2:$AD$42,H$1,0)</f>
        <v>54121</v>
      </c>
      <c r="I11" s="3">
        <f>VLOOKUP($A11,'CT Annual LA Forecasts'!$A$2:$AD$42,I$1,0)</f>
        <v>120586</v>
      </c>
      <c r="J11" s="3">
        <f>VLOOKUP($A11,'LTW Annual LA Forecasts'!$A$2:$AD$42,J$1,0)</f>
        <v>2139</v>
      </c>
      <c r="K11" s="3">
        <f>VLOOKUP($A11,'LTW Annual LA Forecasts'!$A$2:$AD$42,K$1,0)</f>
        <v>14440</v>
      </c>
      <c r="L11" s="3">
        <f>VLOOKUP($A11,'LTW Annual LA Forecasts'!$A$2:$AD$42,L$1,0)</f>
        <v>91030</v>
      </c>
      <c r="M11" s="3">
        <f>VLOOKUP($A11,'LTW Annual LA Forecasts'!$A$2:$AD$42,M$1,0)</f>
        <v>125162</v>
      </c>
      <c r="N11" s="3">
        <f>VLOOKUP($A11,'ST Annual LA Forecasts'!$A$2:$AD$42,N$1,0)</f>
        <v>3257</v>
      </c>
      <c r="O11" s="3">
        <f>VLOOKUP($A11,'ST Annual LA Forecasts'!$A$2:$AD$42,O$1,0)</f>
        <v>7109</v>
      </c>
      <c r="P11" s="3">
        <f>VLOOKUP($A11,'ST Annual LA Forecasts'!$A$2:$AD$42,P$1,0)</f>
        <v>24433</v>
      </c>
      <c r="Q11" s="3">
        <f>VLOOKUP($A11,'ST Annual LA Forecasts'!$A$2:$AD$42,Q$1,0)</f>
        <v>81598</v>
      </c>
      <c r="R11" s="3">
        <f>VLOOKUP($A11,'FS Annual LA Forecasts'!$A$2:$AD$42,R$1,0)</f>
        <v>2784</v>
      </c>
      <c r="S11" s="3">
        <f>VLOOKUP($A11,'FS Annual LA Forecasts'!$A$2:$AD$42,S$1,0)</f>
        <v>6470</v>
      </c>
      <c r="T11" s="3">
        <f>VLOOKUP($A11,'FS Annual LA Forecasts'!$A$2:$AD$42,T$1,0)</f>
        <v>14345</v>
      </c>
      <c r="U11" s="3">
        <f>VLOOKUP($A11,'FS Annual LA Forecasts'!$A$2:$AD$42,U$1,0)</f>
        <v>19227</v>
      </c>
      <c r="V11" s="33" t="s">
        <v>6</v>
      </c>
      <c r="W11" s="2" t="s">
        <v>79</v>
      </c>
      <c r="X11" s="33" t="s">
        <v>44</v>
      </c>
      <c r="Y11" s="2"/>
    </row>
    <row r="12" spans="1:25" x14ac:dyDescent="0.25">
      <c r="A12" s="2" t="s">
        <v>7</v>
      </c>
      <c r="B12" s="3">
        <f>VLOOKUP($A12,'BV Annual LA Forecasts'!$A$2:$AD$42,B$1,0)</f>
        <v>610</v>
      </c>
      <c r="C12" s="3">
        <f>VLOOKUP($A12,'BV Annual LA Forecasts'!$A$2:$AD$42,C$1,0)</f>
        <v>1673</v>
      </c>
      <c r="D12" s="3">
        <f>VLOOKUP($A12,'BV Annual LA Forecasts'!$A$2:$AD$42,D$1,0)</f>
        <v>8036</v>
      </c>
      <c r="E12" s="3">
        <f>VLOOKUP($A12,'BV Annual LA Forecasts'!$A$2:$AD$42,E$1,0)</f>
        <v>18228</v>
      </c>
      <c r="F12" s="3">
        <f>VLOOKUP($A12,'CT Annual LA Forecasts'!$A$2:$AD$42,F$1,0)</f>
        <v>610</v>
      </c>
      <c r="G12" s="3">
        <f>VLOOKUP($A12,'CT Annual LA Forecasts'!$A$2:$AD$42,G$1,0)</f>
        <v>1673</v>
      </c>
      <c r="H12" s="3">
        <f>VLOOKUP($A12,'CT Annual LA Forecasts'!$A$2:$AD$42,H$1,0)</f>
        <v>8036</v>
      </c>
      <c r="I12" s="3">
        <f>VLOOKUP($A12,'CT Annual LA Forecasts'!$A$2:$AD$42,I$1,0)</f>
        <v>18228</v>
      </c>
      <c r="J12" s="3">
        <f>VLOOKUP($A12,'LTW Annual LA Forecasts'!$A$2:$AD$42,J$1,0)</f>
        <v>282</v>
      </c>
      <c r="K12" s="3">
        <f>VLOOKUP($A12,'LTW Annual LA Forecasts'!$A$2:$AD$42,K$1,0)</f>
        <v>1996</v>
      </c>
      <c r="L12" s="3">
        <f>VLOOKUP($A12,'LTW Annual LA Forecasts'!$A$2:$AD$42,L$1,0)</f>
        <v>13533</v>
      </c>
      <c r="M12" s="3">
        <f>VLOOKUP($A12,'LTW Annual LA Forecasts'!$A$2:$AD$42,M$1,0)</f>
        <v>18868</v>
      </c>
      <c r="N12" s="3">
        <f>VLOOKUP($A12,'ST Annual LA Forecasts'!$A$2:$AD$42,N$1,0)</f>
        <v>437</v>
      </c>
      <c r="O12" s="3">
        <f>VLOOKUP($A12,'ST Annual LA Forecasts'!$A$2:$AD$42,O$1,0)</f>
        <v>992</v>
      </c>
      <c r="P12" s="3">
        <f>VLOOKUP($A12,'ST Annual LA Forecasts'!$A$2:$AD$42,P$1,0)</f>
        <v>3826</v>
      </c>
      <c r="Q12" s="3">
        <f>VLOOKUP($A12,'ST Annual LA Forecasts'!$A$2:$AD$42,Q$1,0)</f>
        <v>12630</v>
      </c>
      <c r="R12" s="3">
        <f>VLOOKUP($A12,'FS Annual LA Forecasts'!$A$2:$AD$42,R$1,0)</f>
        <v>387</v>
      </c>
      <c r="S12" s="3">
        <f>VLOOKUP($A12,'FS Annual LA Forecasts'!$A$2:$AD$42,S$1,0)</f>
        <v>944</v>
      </c>
      <c r="T12" s="3">
        <f>VLOOKUP($A12,'FS Annual LA Forecasts'!$A$2:$AD$42,T$1,0)</f>
        <v>2139</v>
      </c>
      <c r="U12" s="3">
        <f>VLOOKUP($A12,'FS Annual LA Forecasts'!$A$2:$AD$42,U$1,0)</f>
        <v>2889</v>
      </c>
      <c r="V12" s="33" t="s">
        <v>7</v>
      </c>
      <c r="W12" s="2" t="s">
        <v>80</v>
      </c>
      <c r="X12" s="33" t="s">
        <v>45</v>
      </c>
      <c r="Y12" s="2"/>
    </row>
    <row r="13" spans="1:25" ht="30" x14ac:dyDescent="0.25">
      <c r="A13" s="2" t="s">
        <v>8</v>
      </c>
      <c r="B13" s="3">
        <f>VLOOKUP($A13,'BV Annual LA Forecasts'!$A$2:$AD$42,B$1,0)</f>
        <v>5182</v>
      </c>
      <c r="C13" s="3">
        <f>VLOOKUP($A13,'BV Annual LA Forecasts'!$A$2:$AD$42,C$1,0)</f>
        <v>13549</v>
      </c>
      <c r="D13" s="3">
        <f>VLOOKUP($A13,'BV Annual LA Forecasts'!$A$2:$AD$42,D$1,0)</f>
        <v>62589</v>
      </c>
      <c r="E13" s="3">
        <f>VLOOKUP($A13,'BV Annual LA Forecasts'!$A$2:$AD$42,E$1,0)</f>
        <v>141275</v>
      </c>
      <c r="F13" s="3">
        <f>VLOOKUP($A13,'CT Annual LA Forecasts'!$A$2:$AD$42,F$1,0)</f>
        <v>5182</v>
      </c>
      <c r="G13" s="3">
        <f>VLOOKUP($A13,'CT Annual LA Forecasts'!$A$2:$AD$42,G$1,0)</f>
        <v>13549</v>
      </c>
      <c r="H13" s="3">
        <f>VLOOKUP($A13,'CT Annual LA Forecasts'!$A$2:$AD$42,H$1,0)</f>
        <v>62589</v>
      </c>
      <c r="I13" s="3">
        <f>VLOOKUP($A13,'CT Annual LA Forecasts'!$A$2:$AD$42,I$1,0)</f>
        <v>141275</v>
      </c>
      <c r="J13" s="3">
        <f>VLOOKUP($A13,'LTW Annual LA Forecasts'!$A$2:$AD$42,J$1,0)</f>
        <v>2501</v>
      </c>
      <c r="K13" s="3">
        <f>VLOOKUP($A13,'LTW Annual LA Forecasts'!$A$2:$AD$42,K$1,0)</f>
        <v>16187</v>
      </c>
      <c r="L13" s="3">
        <f>VLOOKUP($A13,'LTW Annual LA Forecasts'!$A$2:$AD$42,L$1,0)</f>
        <v>106044</v>
      </c>
      <c r="M13" s="3">
        <f>VLOOKUP($A13,'LTW Annual LA Forecasts'!$A$2:$AD$42,M$1,0)</f>
        <v>146533</v>
      </c>
      <c r="N13" s="3">
        <f>VLOOKUP($A13,'ST Annual LA Forecasts'!$A$2:$AD$42,N$1,0)</f>
        <v>3676</v>
      </c>
      <c r="O13" s="3">
        <f>VLOOKUP($A13,'ST Annual LA Forecasts'!$A$2:$AD$42,O$1,0)</f>
        <v>7982</v>
      </c>
      <c r="P13" s="3">
        <f>VLOOKUP($A13,'ST Annual LA Forecasts'!$A$2:$AD$42,P$1,0)</f>
        <v>29035</v>
      </c>
      <c r="Q13" s="3">
        <f>VLOOKUP($A13,'ST Annual LA Forecasts'!$A$2:$AD$42,Q$1,0)</f>
        <v>96870</v>
      </c>
      <c r="R13" s="3">
        <f>VLOOKUP($A13,'FS Annual LA Forecasts'!$A$2:$AD$42,R$1,0)</f>
        <v>3152</v>
      </c>
      <c r="S13" s="3">
        <f>VLOOKUP($A13,'FS Annual LA Forecasts'!$A$2:$AD$42,S$1,0)</f>
        <v>7058</v>
      </c>
      <c r="T13" s="3">
        <f>VLOOKUP($A13,'FS Annual LA Forecasts'!$A$2:$AD$42,T$1,0)</f>
        <v>15515</v>
      </c>
      <c r="U13" s="3">
        <f>VLOOKUP($A13,'FS Annual LA Forecasts'!$A$2:$AD$42,U$1,0)</f>
        <v>20964</v>
      </c>
      <c r="V13" s="33" t="s">
        <v>8</v>
      </c>
      <c r="W13" s="2" t="s">
        <v>81</v>
      </c>
      <c r="X13" s="33" t="s">
        <v>82</v>
      </c>
      <c r="Y13" s="2"/>
    </row>
    <row r="14" spans="1:25" x14ac:dyDescent="0.25">
      <c r="A14" s="2" t="s">
        <v>9</v>
      </c>
      <c r="B14" s="3">
        <f>VLOOKUP($A14,'BV Annual LA Forecasts'!$A$2:$AD$42,B$1,0)</f>
        <v>2893</v>
      </c>
      <c r="C14" s="3">
        <f>VLOOKUP($A14,'BV Annual LA Forecasts'!$A$2:$AD$42,C$1,0)</f>
        <v>8431</v>
      </c>
      <c r="D14" s="3">
        <f>VLOOKUP($A14,'BV Annual LA Forecasts'!$A$2:$AD$42,D$1,0)</f>
        <v>35151</v>
      </c>
      <c r="E14" s="3">
        <f>VLOOKUP($A14,'BV Annual LA Forecasts'!$A$2:$AD$42,E$1,0)</f>
        <v>77239</v>
      </c>
      <c r="F14" s="3">
        <f>VLOOKUP($A14,'CT Annual LA Forecasts'!$A$2:$AD$42,F$1,0)</f>
        <v>2893</v>
      </c>
      <c r="G14" s="3">
        <f>VLOOKUP($A14,'CT Annual LA Forecasts'!$A$2:$AD$42,G$1,0)</f>
        <v>8431</v>
      </c>
      <c r="H14" s="3">
        <f>VLOOKUP($A14,'CT Annual LA Forecasts'!$A$2:$AD$42,H$1,0)</f>
        <v>35151</v>
      </c>
      <c r="I14" s="3">
        <f>VLOOKUP($A14,'CT Annual LA Forecasts'!$A$2:$AD$42,I$1,0)</f>
        <v>77239</v>
      </c>
      <c r="J14" s="3">
        <f>VLOOKUP($A14,'LTW Annual LA Forecasts'!$A$2:$AD$42,J$1,0)</f>
        <v>1493</v>
      </c>
      <c r="K14" s="3">
        <f>VLOOKUP($A14,'LTW Annual LA Forecasts'!$A$2:$AD$42,K$1,0)</f>
        <v>12582</v>
      </c>
      <c r="L14" s="3">
        <f>VLOOKUP($A14,'LTW Annual LA Forecasts'!$A$2:$AD$42,L$1,0)</f>
        <v>60811</v>
      </c>
      <c r="M14" s="3">
        <f>VLOOKUP($A14,'LTW Annual LA Forecasts'!$A$2:$AD$42,M$1,0)</f>
        <v>79983</v>
      </c>
      <c r="N14" s="3">
        <f>VLOOKUP($A14,'ST Annual LA Forecasts'!$A$2:$AD$42,N$1,0)</f>
        <v>2098</v>
      </c>
      <c r="O14" s="3">
        <f>VLOOKUP($A14,'ST Annual LA Forecasts'!$A$2:$AD$42,O$1,0)</f>
        <v>4863</v>
      </c>
      <c r="P14" s="3">
        <f>VLOOKUP($A14,'ST Annual LA Forecasts'!$A$2:$AD$42,P$1,0)</f>
        <v>17016</v>
      </c>
      <c r="Q14" s="3">
        <f>VLOOKUP($A14,'ST Annual LA Forecasts'!$A$2:$AD$42,Q$1,0)</f>
        <v>54696</v>
      </c>
      <c r="R14" s="3">
        <f>VLOOKUP($A14,'FS Annual LA Forecasts'!$A$2:$AD$42,R$1,0)</f>
        <v>1851</v>
      </c>
      <c r="S14" s="3">
        <f>VLOOKUP($A14,'FS Annual LA Forecasts'!$A$2:$AD$42,S$1,0)</f>
        <v>4436</v>
      </c>
      <c r="T14" s="3">
        <f>VLOOKUP($A14,'FS Annual LA Forecasts'!$A$2:$AD$42,T$1,0)</f>
        <v>8190</v>
      </c>
      <c r="U14" s="3">
        <f>VLOOKUP($A14,'FS Annual LA Forecasts'!$A$2:$AD$42,U$1,0)</f>
        <v>10972</v>
      </c>
      <c r="V14" s="33" t="s">
        <v>9</v>
      </c>
      <c r="W14" s="2" t="s">
        <v>83</v>
      </c>
      <c r="X14" s="33" t="s">
        <v>42</v>
      </c>
      <c r="Y14" s="2"/>
    </row>
    <row r="15" spans="1:25" x14ac:dyDescent="0.25">
      <c r="A15" s="2" t="s">
        <v>10</v>
      </c>
      <c r="B15" s="3">
        <f>VLOOKUP($A15,'BV Annual LA Forecasts'!$A$2:$AD$42,B$1,0)</f>
        <v>2248</v>
      </c>
      <c r="C15" s="3">
        <f>VLOOKUP($A15,'BV Annual LA Forecasts'!$A$2:$AD$42,C$1,0)</f>
        <v>5507</v>
      </c>
      <c r="D15" s="3">
        <f>VLOOKUP($A15,'BV Annual LA Forecasts'!$A$2:$AD$42,D$1,0)</f>
        <v>16999</v>
      </c>
      <c r="E15" s="3">
        <f>VLOOKUP($A15,'BV Annual LA Forecasts'!$A$2:$AD$42,E$1,0)</f>
        <v>35723</v>
      </c>
      <c r="F15" s="3">
        <f>VLOOKUP($A15,'CT Annual LA Forecasts'!$A$2:$AD$42,F$1,0)</f>
        <v>2248</v>
      </c>
      <c r="G15" s="3">
        <f>VLOOKUP($A15,'CT Annual LA Forecasts'!$A$2:$AD$42,G$1,0)</f>
        <v>5507</v>
      </c>
      <c r="H15" s="3">
        <f>VLOOKUP($A15,'CT Annual LA Forecasts'!$A$2:$AD$42,H$1,0)</f>
        <v>16999</v>
      </c>
      <c r="I15" s="3">
        <f>VLOOKUP($A15,'CT Annual LA Forecasts'!$A$2:$AD$42,I$1,0)</f>
        <v>35723</v>
      </c>
      <c r="J15" s="3">
        <f>VLOOKUP($A15,'LTW Annual LA Forecasts'!$A$2:$AD$42,J$1,0)</f>
        <v>1300</v>
      </c>
      <c r="K15" s="3">
        <f>VLOOKUP($A15,'LTW Annual LA Forecasts'!$A$2:$AD$42,K$1,0)</f>
        <v>7716</v>
      </c>
      <c r="L15" s="3">
        <f>VLOOKUP($A15,'LTW Annual LA Forecasts'!$A$2:$AD$42,L$1,0)</f>
        <v>28873</v>
      </c>
      <c r="M15" s="3">
        <f>VLOOKUP($A15,'LTW Annual LA Forecasts'!$A$2:$AD$42,M$1,0)</f>
        <v>37004</v>
      </c>
      <c r="N15" s="3">
        <f>VLOOKUP($A15,'ST Annual LA Forecasts'!$A$2:$AD$42,N$1,0)</f>
        <v>1557</v>
      </c>
      <c r="O15" s="3">
        <f>VLOOKUP($A15,'ST Annual LA Forecasts'!$A$2:$AD$42,O$1,0)</f>
        <v>2865</v>
      </c>
      <c r="P15" s="3">
        <f>VLOOKUP($A15,'ST Annual LA Forecasts'!$A$2:$AD$42,P$1,0)</f>
        <v>7871</v>
      </c>
      <c r="Q15" s="3">
        <f>VLOOKUP($A15,'ST Annual LA Forecasts'!$A$2:$AD$42,Q$1,0)</f>
        <v>25284</v>
      </c>
      <c r="R15" s="3">
        <f>VLOOKUP($A15,'FS Annual LA Forecasts'!$A$2:$AD$42,R$1,0)</f>
        <v>1399</v>
      </c>
      <c r="S15" s="3">
        <f>VLOOKUP($A15,'FS Annual LA Forecasts'!$A$2:$AD$42,S$1,0)</f>
        <v>2597</v>
      </c>
      <c r="T15" s="3">
        <f>VLOOKUP($A15,'FS Annual LA Forecasts'!$A$2:$AD$42,T$1,0)</f>
        <v>4168</v>
      </c>
      <c r="U15" s="3">
        <f>VLOOKUP($A15,'FS Annual LA Forecasts'!$A$2:$AD$42,U$1,0)</f>
        <v>5219</v>
      </c>
      <c r="V15" s="33" t="s">
        <v>10</v>
      </c>
      <c r="W15" s="2" t="s">
        <v>84</v>
      </c>
      <c r="X15" s="33" t="s">
        <v>43</v>
      </c>
      <c r="Y15" s="2"/>
    </row>
    <row r="16" spans="1:25" ht="45" x14ac:dyDescent="0.25">
      <c r="A16" s="2" t="s">
        <v>11</v>
      </c>
      <c r="B16" s="3">
        <f>VLOOKUP($A16,'BV Annual LA Forecasts'!$A$2:$AD$42,B$1,0)</f>
        <v>77</v>
      </c>
      <c r="C16" s="3">
        <f>VLOOKUP($A16,'BV Annual LA Forecasts'!$A$2:$AD$42,C$1,0)</f>
        <v>153</v>
      </c>
      <c r="D16" s="3">
        <f>VLOOKUP($A16,'BV Annual LA Forecasts'!$A$2:$AD$42,D$1,0)</f>
        <v>598</v>
      </c>
      <c r="E16" s="3">
        <f>VLOOKUP($A16,'BV Annual LA Forecasts'!$A$2:$AD$42,E$1,0)</f>
        <v>1323</v>
      </c>
      <c r="F16" s="3">
        <f>VLOOKUP($A16,'CT Annual LA Forecasts'!$A$2:$AD$42,F$1,0)</f>
        <v>77</v>
      </c>
      <c r="G16" s="3">
        <f>VLOOKUP($A16,'CT Annual LA Forecasts'!$A$2:$AD$42,G$1,0)</f>
        <v>153</v>
      </c>
      <c r="H16" s="3">
        <f>VLOOKUP($A16,'CT Annual LA Forecasts'!$A$2:$AD$42,H$1,0)</f>
        <v>598</v>
      </c>
      <c r="I16" s="3">
        <f>VLOOKUP($A16,'CT Annual LA Forecasts'!$A$2:$AD$42,I$1,0)</f>
        <v>1323</v>
      </c>
      <c r="J16" s="3">
        <f>VLOOKUP($A16,'LTW Annual LA Forecasts'!$A$2:$AD$42,J$1,0)</f>
        <v>44</v>
      </c>
      <c r="K16" s="3">
        <f>VLOOKUP($A16,'LTW Annual LA Forecasts'!$A$2:$AD$42,K$1,0)</f>
        <v>177</v>
      </c>
      <c r="L16" s="3">
        <f>VLOOKUP($A16,'LTW Annual LA Forecasts'!$A$2:$AD$42,L$1,0)</f>
        <v>1007</v>
      </c>
      <c r="M16" s="3">
        <f>VLOOKUP($A16,'LTW Annual LA Forecasts'!$A$2:$AD$42,M$1,0)</f>
        <v>1367</v>
      </c>
      <c r="N16" s="3">
        <f>VLOOKUP($A16,'ST Annual LA Forecasts'!$A$2:$AD$42,N$1,0)</f>
        <v>56</v>
      </c>
      <c r="O16" s="3">
        <f>VLOOKUP($A16,'ST Annual LA Forecasts'!$A$2:$AD$42,O$1,0)</f>
        <v>92</v>
      </c>
      <c r="P16" s="3">
        <f>VLOOKUP($A16,'ST Annual LA Forecasts'!$A$2:$AD$42,P$1,0)</f>
        <v>305</v>
      </c>
      <c r="Q16" s="3">
        <f>VLOOKUP($A16,'ST Annual LA Forecasts'!$A$2:$AD$42,Q$1,0)</f>
        <v>939</v>
      </c>
      <c r="R16" s="3">
        <f>VLOOKUP($A16,'FS Annual LA Forecasts'!$A$2:$AD$42,R$1,0)</f>
        <v>45</v>
      </c>
      <c r="S16" s="3">
        <f>VLOOKUP($A16,'FS Annual LA Forecasts'!$A$2:$AD$42,S$1,0)</f>
        <v>82</v>
      </c>
      <c r="T16" s="3">
        <f>VLOOKUP($A16,'FS Annual LA Forecasts'!$A$2:$AD$42,T$1,0)</f>
        <v>155</v>
      </c>
      <c r="U16" s="3">
        <f>VLOOKUP($A16,'FS Annual LA Forecasts'!$A$2:$AD$42,U$1,0)</f>
        <v>197</v>
      </c>
      <c r="V16" s="33" t="s">
        <v>11</v>
      </c>
      <c r="W16" s="2" t="s">
        <v>85</v>
      </c>
      <c r="X16" s="33" t="s">
        <v>48</v>
      </c>
      <c r="Y16" s="2"/>
    </row>
    <row r="17" spans="1:25" x14ac:dyDescent="0.25">
      <c r="A17" s="2" t="s">
        <v>12</v>
      </c>
      <c r="B17" s="3">
        <f>VLOOKUP($A17,'BV Annual LA Forecasts'!$A$2:$AD$42,B$1,0)</f>
        <v>3010</v>
      </c>
      <c r="C17" s="3">
        <f>VLOOKUP($A17,'BV Annual LA Forecasts'!$A$2:$AD$42,C$1,0)</f>
        <v>8507</v>
      </c>
      <c r="D17" s="3">
        <f>VLOOKUP($A17,'BV Annual LA Forecasts'!$A$2:$AD$42,D$1,0)</f>
        <v>44649</v>
      </c>
      <c r="E17" s="3">
        <f>VLOOKUP($A17,'BV Annual LA Forecasts'!$A$2:$AD$42,E$1,0)</f>
        <v>102607</v>
      </c>
      <c r="F17" s="3">
        <f>VLOOKUP($A17,'CT Annual LA Forecasts'!$A$2:$AD$42,F$1,0)</f>
        <v>3010</v>
      </c>
      <c r="G17" s="3">
        <f>VLOOKUP($A17,'CT Annual LA Forecasts'!$A$2:$AD$42,G$1,0)</f>
        <v>8507</v>
      </c>
      <c r="H17" s="3">
        <f>VLOOKUP($A17,'CT Annual LA Forecasts'!$A$2:$AD$42,H$1,0)</f>
        <v>44649</v>
      </c>
      <c r="I17" s="3">
        <f>VLOOKUP($A17,'CT Annual LA Forecasts'!$A$2:$AD$42,I$1,0)</f>
        <v>102607</v>
      </c>
      <c r="J17" s="3">
        <f>VLOOKUP($A17,'LTW Annual LA Forecasts'!$A$2:$AD$42,J$1,0)</f>
        <v>1316</v>
      </c>
      <c r="K17" s="3">
        <f>VLOOKUP($A17,'LTW Annual LA Forecasts'!$A$2:$AD$42,K$1,0)</f>
        <v>10487</v>
      </c>
      <c r="L17" s="3">
        <f>VLOOKUP($A17,'LTW Annual LA Forecasts'!$A$2:$AD$42,L$1,0)</f>
        <v>77149</v>
      </c>
      <c r="M17" s="3">
        <f>VLOOKUP($A17,'LTW Annual LA Forecasts'!$A$2:$AD$42,M$1,0)</f>
        <v>106542</v>
      </c>
      <c r="N17" s="3">
        <f>VLOOKUP($A17,'ST Annual LA Forecasts'!$A$2:$AD$42,N$1,0)</f>
        <v>2141</v>
      </c>
      <c r="O17" s="3">
        <f>VLOOKUP($A17,'ST Annual LA Forecasts'!$A$2:$AD$42,O$1,0)</f>
        <v>4996</v>
      </c>
      <c r="P17" s="3">
        <f>VLOOKUP($A17,'ST Annual LA Forecasts'!$A$2:$AD$42,P$1,0)</f>
        <v>20430</v>
      </c>
      <c r="Q17" s="3">
        <f>VLOOKUP($A17,'ST Annual LA Forecasts'!$A$2:$AD$42,Q$1,0)</f>
        <v>69907</v>
      </c>
      <c r="R17" s="3">
        <f>VLOOKUP($A17,'FS Annual LA Forecasts'!$A$2:$AD$42,R$1,0)</f>
        <v>1842</v>
      </c>
      <c r="S17" s="3">
        <f>VLOOKUP($A17,'FS Annual LA Forecasts'!$A$2:$AD$42,S$1,0)</f>
        <v>4614</v>
      </c>
      <c r="T17" s="3">
        <f>VLOOKUP($A17,'FS Annual LA Forecasts'!$A$2:$AD$42,T$1,0)</f>
        <v>10312</v>
      </c>
      <c r="U17" s="3">
        <f>VLOOKUP($A17,'FS Annual LA Forecasts'!$A$2:$AD$42,U$1,0)</f>
        <v>13659</v>
      </c>
      <c r="V17" s="33" t="s">
        <v>12</v>
      </c>
      <c r="W17" s="2" t="s">
        <v>86</v>
      </c>
      <c r="X17" s="33" t="s">
        <v>46</v>
      </c>
      <c r="Y17" s="2"/>
    </row>
    <row r="18" spans="1:25" x14ac:dyDescent="0.25">
      <c r="A18" s="2" t="s">
        <v>13</v>
      </c>
      <c r="B18" s="3">
        <f>VLOOKUP($A18,'BV Annual LA Forecasts'!$A$2:$AD$42,B$1,0)</f>
        <v>7197</v>
      </c>
      <c r="C18" s="3">
        <f>VLOOKUP($A18,'BV Annual LA Forecasts'!$A$2:$AD$42,C$1,0)</f>
        <v>18210</v>
      </c>
      <c r="D18" s="3">
        <f>VLOOKUP($A18,'BV Annual LA Forecasts'!$A$2:$AD$42,D$1,0)</f>
        <v>73366</v>
      </c>
      <c r="E18" s="3">
        <f>VLOOKUP($A18,'BV Annual LA Forecasts'!$A$2:$AD$42,E$1,0)</f>
        <v>158540</v>
      </c>
      <c r="F18" s="3">
        <f>VLOOKUP($A18,'CT Annual LA Forecasts'!$A$2:$AD$42,F$1,0)</f>
        <v>7197</v>
      </c>
      <c r="G18" s="3">
        <f>VLOOKUP($A18,'CT Annual LA Forecasts'!$A$2:$AD$42,G$1,0)</f>
        <v>18210</v>
      </c>
      <c r="H18" s="3">
        <f>VLOOKUP($A18,'CT Annual LA Forecasts'!$A$2:$AD$42,H$1,0)</f>
        <v>73366</v>
      </c>
      <c r="I18" s="3">
        <f>VLOOKUP($A18,'CT Annual LA Forecasts'!$A$2:$AD$42,I$1,0)</f>
        <v>158540</v>
      </c>
      <c r="J18" s="3">
        <f>VLOOKUP($A18,'LTW Annual LA Forecasts'!$A$2:$AD$42,J$1,0)</f>
        <v>3694</v>
      </c>
      <c r="K18" s="3">
        <f>VLOOKUP($A18,'LTW Annual LA Forecasts'!$A$2:$AD$42,K$1,0)</f>
        <v>21414</v>
      </c>
      <c r="L18" s="3">
        <f>VLOOKUP($A18,'LTW Annual LA Forecasts'!$A$2:$AD$42,L$1,0)</f>
        <v>121857</v>
      </c>
      <c r="M18" s="3">
        <f>VLOOKUP($A18,'LTW Annual LA Forecasts'!$A$2:$AD$42,M$1,0)</f>
        <v>164643</v>
      </c>
      <c r="N18" s="3">
        <f>VLOOKUP($A18,'ST Annual LA Forecasts'!$A$2:$AD$42,N$1,0)</f>
        <v>5043</v>
      </c>
      <c r="O18" s="3">
        <f>VLOOKUP($A18,'ST Annual LA Forecasts'!$A$2:$AD$42,O$1,0)</f>
        <v>10642</v>
      </c>
      <c r="P18" s="3">
        <f>VLOOKUP($A18,'ST Annual LA Forecasts'!$A$2:$AD$42,P$1,0)</f>
        <v>32970</v>
      </c>
      <c r="Q18" s="3">
        <f>VLOOKUP($A18,'ST Annual LA Forecasts'!$A$2:$AD$42,Q$1,0)</f>
        <v>106893</v>
      </c>
      <c r="R18" s="3">
        <f>VLOOKUP($A18,'FS Annual LA Forecasts'!$A$2:$AD$42,R$1,0)</f>
        <v>4311</v>
      </c>
      <c r="S18" s="3">
        <f>VLOOKUP($A18,'FS Annual LA Forecasts'!$A$2:$AD$42,S$1,0)</f>
        <v>8612</v>
      </c>
      <c r="T18" s="3">
        <f>VLOOKUP($A18,'FS Annual LA Forecasts'!$A$2:$AD$42,T$1,0)</f>
        <v>18997</v>
      </c>
      <c r="U18" s="3">
        <f>VLOOKUP($A18,'FS Annual LA Forecasts'!$A$2:$AD$42,U$1,0)</f>
        <v>26504</v>
      </c>
      <c r="V18" s="33" t="s">
        <v>13</v>
      </c>
      <c r="W18" s="2" t="s">
        <v>87</v>
      </c>
      <c r="X18" s="33" t="s">
        <v>41</v>
      </c>
      <c r="Y18" s="2"/>
    </row>
    <row r="19" spans="1:25" x14ac:dyDescent="0.25">
      <c r="A19" s="2" t="s">
        <v>14</v>
      </c>
      <c r="B19" s="3">
        <f>VLOOKUP($A19,'BV Annual LA Forecasts'!$A$2:$AD$42,B$1,0)</f>
        <v>10735</v>
      </c>
      <c r="C19" s="3">
        <f>VLOOKUP($A19,'BV Annual LA Forecasts'!$A$2:$AD$42,C$1,0)</f>
        <v>29143</v>
      </c>
      <c r="D19" s="3">
        <f>VLOOKUP($A19,'BV Annual LA Forecasts'!$A$2:$AD$42,D$1,0)</f>
        <v>135143</v>
      </c>
      <c r="E19" s="3">
        <f>VLOOKUP($A19,'BV Annual LA Forecasts'!$A$2:$AD$42,E$1,0)</f>
        <v>299391</v>
      </c>
      <c r="F19" s="3">
        <f>VLOOKUP($A19,'CT Annual LA Forecasts'!$A$2:$AD$42,F$1,0)</f>
        <v>10735</v>
      </c>
      <c r="G19" s="3">
        <f>VLOOKUP($A19,'CT Annual LA Forecasts'!$A$2:$AD$42,G$1,0)</f>
        <v>29143</v>
      </c>
      <c r="H19" s="3">
        <f>VLOOKUP($A19,'CT Annual LA Forecasts'!$A$2:$AD$42,H$1,0)</f>
        <v>135143</v>
      </c>
      <c r="I19" s="3">
        <f>VLOOKUP($A19,'CT Annual LA Forecasts'!$A$2:$AD$42,I$1,0)</f>
        <v>299391</v>
      </c>
      <c r="J19" s="3">
        <f>VLOOKUP($A19,'LTW Annual LA Forecasts'!$A$2:$AD$42,J$1,0)</f>
        <v>4884</v>
      </c>
      <c r="K19" s="3">
        <f>VLOOKUP($A19,'LTW Annual LA Forecasts'!$A$2:$AD$42,K$1,0)</f>
        <v>34877</v>
      </c>
      <c r="L19" s="3">
        <f>VLOOKUP($A19,'LTW Annual LA Forecasts'!$A$2:$AD$42,L$1,0)</f>
        <v>226570</v>
      </c>
      <c r="M19" s="3">
        <f>VLOOKUP($A19,'LTW Annual LA Forecasts'!$A$2:$AD$42,M$1,0)</f>
        <v>310665</v>
      </c>
      <c r="N19" s="3">
        <f>VLOOKUP($A19,'ST Annual LA Forecasts'!$A$2:$AD$42,N$1,0)</f>
        <v>7582</v>
      </c>
      <c r="O19" s="3">
        <f>VLOOKUP($A19,'ST Annual LA Forecasts'!$A$2:$AD$42,O$1,0)</f>
        <v>16996</v>
      </c>
      <c r="P19" s="3">
        <f>VLOOKUP($A19,'ST Annual LA Forecasts'!$A$2:$AD$42,P$1,0)</f>
        <v>60581</v>
      </c>
      <c r="Q19" s="3">
        <f>VLOOKUP($A19,'ST Annual LA Forecasts'!$A$2:$AD$42,Q$1,0)</f>
        <v>201376</v>
      </c>
      <c r="R19" s="3">
        <f>VLOOKUP($A19,'FS Annual LA Forecasts'!$A$2:$AD$42,R$1,0)</f>
        <v>6513</v>
      </c>
      <c r="S19" s="3">
        <f>VLOOKUP($A19,'FS Annual LA Forecasts'!$A$2:$AD$42,S$1,0)</f>
        <v>16003</v>
      </c>
      <c r="T19" s="3">
        <f>VLOOKUP($A19,'FS Annual LA Forecasts'!$A$2:$AD$42,T$1,0)</f>
        <v>36369</v>
      </c>
      <c r="U19" s="3">
        <f>VLOOKUP($A19,'FS Annual LA Forecasts'!$A$2:$AD$42,U$1,0)</f>
        <v>49204</v>
      </c>
      <c r="V19" s="33" t="s">
        <v>14</v>
      </c>
      <c r="W19" s="2" t="s">
        <v>88</v>
      </c>
      <c r="X19" s="33" t="s">
        <v>41</v>
      </c>
      <c r="Y19" s="2"/>
    </row>
    <row r="20" spans="1:25" x14ac:dyDescent="0.25">
      <c r="A20" s="2" t="s">
        <v>15</v>
      </c>
      <c r="B20" s="3">
        <f>VLOOKUP($A20,'BV Annual LA Forecasts'!$A$2:$AD$42,B$1,0)</f>
        <v>2651</v>
      </c>
      <c r="C20" s="3">
        <f>VLOOKUP($A20,'BV Annual LA Forecasts'!$A$2:$AD$42,C$1,0)</f>
        <v>7314</v>
      </c>
      <c r="D20" s="3">
        <f>VLOOKUP($A20,'BV Annual LA Forecasts'!$A$2:$AD$42,D$1,0)</f>
        <v>24995</v>
      </c>
      <c r="E20" s="3">
        <f>VLOOKUP($A20,'BV Annual LA Forecasts'!$A$2:$AD$42,E$1,0)</f>
        <v>52123</v>
      </c>
      <c r="F20" s="3">
        <f>VLOOKUP($A20,'CT Annual LA Forecasts'!$A$2:$AD$42,F$1,0)</f>
        <v>2651</v>
      </c>
      <c r="G20" s="3">
        <f>VLOOKUP($A20,'CT Annual LA Forecasts'!$A$2:$AD$42,G$1,0)</f>
        <v>7314</v>
      </c>
      <c r="H20" s="3">
        <f>VLOOKUP($A20,'CT Annual LA Forecasts'!$A$2:$AD$42,H$1,0)</f>
        <v>24995</v>
      </c>
      <c r="I20" s="3">
        <f>VLOOKUP($A20,'CT Annual LA Forecasts'!$A$2:$AD$42,I$1,0)</f>
        <v>52123</v>
      </c>
      <c r="J20" s="3">
        <f>VLOOKUP($A20,'LTW Annual LA Forecasts'!$A$2:$AD$42,J$1,0)</f>
        <v>1359</v>
      </c>
      <c r="K20" s="3">
        <f>VLOOKUP($A20,'LTW Annual LA Forecasts'!$A$2:$AD$42,K$1,0)</f>
        <v>10475</v>
      </c>
      <c r="L20" s="3">
        <f>VLOOKUP($A20,'LTW Annual LA Forecasts'!$A$2:$AD$42,L$1,0)</f>
        <v>41693</v>
      </c>
      <c r="M20" s="3">
        <f>VLOOKUP($A20,'LTW Annual LA Forecasts'!$A$2:$AD$42,M$1,0)</f>
        <v>53911</v>
      </c>
      <c r="N20" s="3">
        <f>VLOOKUP($A20,'ST Annual LA Forecasts'!$A$2:$AD$42,N$1,0)</f>
        <v>1854</v>
      </c>
      <c r="O20" s="3">
        <f>VLOOKUP($A20,'ST Annual LA Forecasts'!$A$2:$AD$42,O$1,0)</f>
        <v>4085</v>
      </c>
      <c r="P20" s="3">
        <f>VLOOKUP($A20,'ST Annual LA Forecasts'!$A$2:$AD$42,P$1,0)</f>
        <v>11687</v>
      </c>
      <c r="Q20" s="3">
        <f>VLOOKUP($A20,'ST Annual LA Forecasts'!$A$2:$AD$42,Q$1,0)</f>
        <v>36679</v>
      </c>
      <c r="R20" s="3">
        <f>VLOOKUP($A20,'FS Annual LA Forecasts'!$A$2:$AD$42,R$1,0)</f>
        <v>1592</v>
      </c>
      <c r="S20" s="3">
        <f>VLOOKUP($A20,'FS Annual LA Forecasts'!$A$2:$AD$42,S$1,0)</f>
        <v>3630</v>
      </c>
      <c r="T20" s="3">
        <f>VLOOKUP($A20,'FS Annual LA Forecasts'!$A$2:$AD$42,T$1,0)</f>
        <v>6649</v>
      </c>
      <c r="U20" s="3">
        <f>VLOOKUP($A20,'FS Annual LA Forecasts'!$A$2:$AD$42,U$1,0)</f>
        <v>8967</v>
      </c>
      <c r="V20" s="33" t="s">
        <v>15</v>
      </c>
      <c r="W20" s="2" t="s">
        <v>89</v>
      </c>
      <c r="X20" s="33" t="s">
        <v>43</v>
      </c>
      <c r="Y20" s="2"/>
    </row>
    <row r="21" spans="1:25" x14ac:dyDescent="0.25">
      <c r="A21" s="2" t="s">
        <v>16</v>
      </c>
      <c r="B21" s="3">
        <f>VLOOKUP($A21,'BV Annual LA Forecasts'!$A$2:$AD$42,B$1,0)</f>
        <v>4666</v>
      </c>
      <c r="C21" s="3">
        <f>VLOOKUP($A21,'BV Annual LA Forecasts'!$A$2:$AD$42,C$1,0)</f>
        <v>12913</v>
      </c>
      <c r="D21" s="3">
        <f>VLOOKUP($A21,'BV Annual LA Forecasts'!$A$2:$AD$42,D$1,0)</f>
        <v>48842</v>
      </c>
      <c r="E21" s="3">
        <f>VLOOKUP($A21,'BV Annual LA Forecasts'!$A$2:$AD$42,E$1,0)</f>
        <v>106074</v>
      </c>
      <c r="F21" s="3">
        <f>VLOOKUP($A21,'CT Annual LA Forecasts'!$A$2:$AD$42,F$1,0)</f>
        <v>4666</v>
      </c>
      <c r="G21" s="3">
        <f>VLOOKUP($A21,'CT Annual LA Forecasts'!$A$2:$AD$42,G$1,0)</f>
        <v>12913</v>
      </c>
      <c r="H21" s="3">
        <f>VLOOKUP($A21,'CT Annual LA Forecasts'!$A$2:$AD$42,H$1,0)</f>
        <v>48842</v>
      </c>
      <c r="I21" s="3">
        <f>VLOOKUP($A21,'CT Annual LA Forecasts'!$A$2:$AD$42,I$1,0)</f>
        <v>106074</v>
      </c>
      <c r="J21" s="3">
        <f>VLOOKUP($A21,'LTW Annual LA Forecasts'!$A$2:$AD$42,J$1,0)</f>
        <v>2369</v>
      </c>
      <c r="K21" s="3">
        <f>VLOOKUP($A21,'LTW Annual LA Forecasts'!$A$2:$AD$42,K$1,0)</f>
        <v>18538</v>
      </c>
      <c r="L21" s="3">
        <f>VLOOKUP($A21,'LTW Annual LA Forecasts'!$A$2:$AD$42,L$1,0)</f>
        <v>83373</v>
      </c>
      <c r="M21" s="3">
        <f>VLOOKUP($A21,'LTW Annual LA Forecasts'!$A$2:$AD$42,M$1,0)</f>
        <v>109734</v>
      </c>
      <c r="N21" s="3">
        <f>VLOOKUP($A21,'ST Annual LA Forecasts'!$A$2:$AD$42,N$1,0)</f>
        <v>3479</v>
      </c>
      <c r="O21" s="3">
        <f>VLOOKUP($A21,'ST Annual LA Forecasts'!$A$2:$AD$42,O$1,0)</f>
        <v>8087</v>
      </c>
      <c r="P21" s="3">
        <f>VLOOKUP($A21,'ST Annual LA Forecasts'!$A$2:$AD$42,P$1,0)</f>
        <v>23736</v>
      </c>
      <c r="Q21" s="3">
        <f>VLOOKUP($A21,'ST Annual LA Forecasts'!$A$2:$AD$42,Q$1,0)</f>
        <v>75121</v>
      </c>
      <c r="R21" s="3">
        <f>VLOOKUP($A21,'FS Annual LA Forecasts'!$A$2:$AD$42,R$1,0)</f>
        <v>3090</v>
      </c>
      <c r="S21" s="3">
        <f>VLOOKUP($A21,'FS Annual LA Forecasts'!$A$2:$AD$42,S$1,0)</f>
        <v>7687</v>
      </c>
      <c r="T21" s="3">
        <f>VLOOKUP($A21,'FS Annual LA Forecasts'!$A$2:$AD$42,T$1,0)</f>
        <v>13077</v>
      </c>
      <c r="U21" s="3">
        <f>VLOOKUP($A21,'FS Annual LA Forecasts'!$A$2:$AD$42,U$1,0)</f>
        <v>16234</v>
      </c>
      <c r="V21" s="33" t="s">
        <v>16</v>
      </c>
      <c r="W21" s="2" t="s">
        <v>90</v>
      </c>
      <c r="X21" s="33" t="s">
        <v>42</v>
      </c>
      <c r="Y21" s="2"/>
    </row>
    <row r="22" spans="1:25" ht="60" x14ac:dyDescent="0.25">
      <c r="A22" s="2" t="s">
        <v>17</v>
      </c>
      <c r="B22" s="3">
        <f>VLOOKUP($A22,'BV Annual LA Forecasts'!$A$2:$AD$42,B$1,0)</f>
        <v>474</v>
      </c>
      <c r="C22" s="3">
        <f>VLOOKUP($A22,'BV Annual LA Forecasts'!$A$2:$AD$42,C$1,0)</f>
        <v>1052</v>
      </c>
      <c r="D22" s="3">
        <f>VLOOKUP($A22,'BV Annual LA Forecasts'!$A$2:$AD$42,D$1,0)</f>
        <v>3605</v>
      </c>
      <c r="E22" s="3">
        <f>VLOOKUP($A22,'BV Annual LA Forecasts'!$A$2:$AD$42,E$1,0)</f>
        <v>7576</v>
      </c>
      <c r="F22" s="3">
        <f>VLOOKUP($A22,'CT Annual LA Forecasts'!$A$2:$AD$42,F$1,0)</f>
        <v>474</v>
      </c>
      <c r="G22" s="3">
        <f>VLOOKUP($A22,'CT Annual LA Forecasts'!$A$2:$AD$42,G$1,0)</f>
        <v>1052</v>
      </c>
      <c r="H22" s="3">
        <f>VLOOKUP($A22,'CT Annual LA Forecasts'!$A$2:$AD$42,H$1,0)</f>
        <v>3605</v>
      </c>
      <c r="I22" s="3">
        <f>VLOOKUP($A22,'CT Annual LA Forecasts'!$A$2:$AD$42,I$1,0)</f>
        <v>7576</v>
      </c>
      <c r="J22" s="3">
        <f>VLOOKUP($A22,'LTW Annual LA Forecasts'!$A$2:$AD$42,J$1,0)</f>
        <v>287</v>
      </c>
      <c r="K22" s="3">
        <f>VLOOKUP($A22,'LTW Annual LA Forecasts'!$A$2:$AD$42,K$1,0)</f>
        <v>1186</v>
      </c>
      <c r="L22" s="3">
        <f>VLOOKUP($A22,'LTW Annual LA Forecasts'!$A$2:$AD$42,L$1,0)</f>
        <v>5828</v>
      </c>
      <c r="M22" s="3">
        <f>VLOOKUP($A22,'LTW Annual LA Forecasts'!$A$2:$AD$42,M$1,0)</f>
        <v>7861</v>
      </c>
      <c r="N22" s="3">
        <f>VLOOKUP($A22,'ST Annual LA Forecasts'!$A$2:$AD$42,N$1,0)</f>
        <v>328</v>
      </c>
      <c r="O22" s="3">
        <f>VLOOKUP($A22,'ST Annual LA Forecasts'!$A$2:$AD$42,O$1,0)</f>
        <v>610</v>
      </c>
      <c r="P22" s="3">
        <f>VLOOKUP($A22,'ST Annual LA Forecasts'!$A$2:$AD$42,P$1,0)</f>
        <v>1590</v>
      </c>
      <c r="Q22" s="3">
        <f>VLOOKUP($A22,'ST Annual LA Forecasts'!$A$2:$AD$42,Q$1,0)</f>
        <v>5053</v>
      </c>
      <c r="R22" s="3">
        <f>VLOOKUP($A22,'FS Annual LA Forecasts'!$A$2:$AD$42,R$1,0)</f>
        <v>313</v>
      </c>
      <c r="S22" s="3">
        <f>VLOOKUP($A22,'FS Annual LA Forecasts'!$A$2:$AD$42,S$1,0)</f>
        <v>558</v>
      </c>
      <c r="T22" s="3">
        <f>VLOOKUP($A22,'FS Annual LA Forecasts'!$A$2:$AD$42,T$1,0)</f>
        <v>1103</v>
      </c>
      <c r="U22" s="3">
        <f>VLOOKUP($A22,'FS Annual LA Forecasts'!$A$2:$AD$42,U$1,0)</f>
        <v>1461</v>
      </c>
      <c r="V22" s="33" t="s">
        <v>17</v>
      </c>
      <c r="W22" s="2" t="s">
        <v>91</v>
      </c>
      <c r="X22" s="33" t="s">
        <v>72</v>
      </c>
      <c r="Y22" s="2"/>
    </row>
    <row r="23" spans="1:25" ht="30" x14ac:dyDescent="0.25">
      <c r="A23" s="2" t="s">
        <v>18</v>
      </c>
      <c r="B23" s="3">
        <f>VLOOKUP($A23,'BV Annual LA Forecasts'!$A$2:$AD$42,B$1,0)</f>
        <v>1690</v>
      </c>
      <c r="C23" s="3">
        <f>VLOOKUP($A23,'BV Annual LA Forecasts'!$A$2:$AD$42,C$1,0)</f>
        <v>4787</v>
      </c>
      <c r="D23" s="3">
        <f>VLOOKUP($A23,'BV Annual LA Forecasts'!$A$2:$AD$42,D$1,0)</f>
        <v>27174</v>
      </c>
      <c r="E23" s="3">
        <f>VLOOKUP($A23,'BV Annual LA Forecasts'!$A$2:$AD$42,E$1,0)</f>
        <v>62955</v>
      </c>
      <c r="F23" s="3">
        <f>VLOOKUP($A23,'CT Annual LA Forecasts'!$A$2:$AD$42,F$1,0)</f>
        <v>1690</v>
      </c>
      <c r="G23" s="3">
        <f>VLOOKUP($A23,'CT Annual LA Forecasts'!$A$2:$AD$42,G$1,0)</f>
        <v>4787</v>
      </c>
      <c r="H23" s="3">
        <f>VLOOKUP($A23,'CT Annual LA Forecasts'!$A$2:$AD$42,H$1,0)</f>
        <v>27174</v>
      </c>
      <c r="I23" s="3">
        <f>VLOOKUP($A23,'CT Annual LA Forecasts'!$A$2:$AD$42,I$1,0)</f>
        <v>62955</v>
      </c>
      <c r="J23" s="3">
        <f>VLOOKUP($A23,'LTW Annual LA Forecasts'!$A$2:$AD$42,J$1,0)</f>
        <v>742</v>
      </c>
      <c r="K23" s="3">
        <f>VLOOKUP($A23,'LTW Annual LA Forecasts'!$A$2:$AD$42,K$1,0)</f>
        <v>5989</v>
      </c>
      <c r="L23" s="3">
        <f>VLOOKUP($A23,'LTW Annual LA Forecasts'!$A$2:$AD$42,L$1,0)</f>
        <v>46924</v>
      </c>
      <c r="M23" s="3">
        <f>VLOOKUP($A23,'LTW Annual LA Forecasts'!$A$2:$AD$42,M$1,0)</f>
        <v>65405</v>
      </c>
      <c r="N23" s="3">
        <f>VLOOKUP($A23,'ST Annual LA Forecasts'!$A$2:$AD$42,N$1,0)</f>
        <v>1199</v>
      </c>
      <c r="O23" s="3">
        <f>VLOOKUP($A23,'ST Annual LA Forecasts'!$A$2:$AD$42,O$1,0)</f>
        <v>2793</v>
      </c>
      <c r="P23" s="3">
        <f>VLOOKUP($A23,'ST Annual LA Forecasts'!$A$2:$AD$42,P$1,0)</f>
        <v>12256</v>
      </c>
      <c r="Q23" s="3">
        <f>VLOOKUP($A23,'ST Annual LA Forecasts'!$A$2:$AD$42,Q$1,0)</f>
        <v>42608</v>
      </c>
      <c r="R23" s="3">
        <f>VLOOKUP($A23,'FS Annual LA Forecasts'!$A$2:$AD$42,R$1,0)</f>
        <v>1114</v>
      </c>
      <c r="S23" s="3">
        <f>VLOOKUP($A23,'FS Annual LA Forecasts'!$A$2:$AD$42,S$1,0)</f>
        <v>2967</v>
      </c>
      <c r="T23" s="3">
        <f>VLOOKUP($A23,'FS Annual LA Forecasts'!$A$2:$AD$42,T$1,0)</f>
        <v>6736</v>
      </c>
      <c r="U23" s="3">
        <f>VLOOKUP($A23,'FS Annual LA Forecasts'!$A$2:$AD$42,U$1,0)</f>
        <v>8897</v>
      </c>
      <c r="V23" s="33" t="s">
        <v>18</v>
      </c>
      <c r="W23" s="2" t="s">
        <v>92</v>
      </c>
      <c r="X23" s="33" t="s">
        <v>93</v>
      </c>
      <c r="Y23" s="2"/>
    </row>
    <row r="24" spans="1:25" ht="30" x14ac:dyDescent="0.25">
      <c r="A24" s="2" t="s">
        <v>19</v>
      </c>
      <c r="B24" s="3">
        <f>VLOOKUP($A24,'BV Annual LA Forecasts'!$A$2:$AD$42,B$1,0)</f>
        <v>1881</v>
      </c>
      <c r="C24" s="3">
        <f>VLOOKUP($A24,'BV Annual LA Forecasts'!$A$2:$AD$42,C$1,0)</f>
        <v>5453</v>
      </c>
      <c r="D24" s="3">
        <f>VLOOKUP($A24,'BV Annual LA Forecasts'!$A$2:$AD$42,D$1,0)</f>
        <v>29630</v>
      </c>
      <c r="E24" s="3">
        <f>VLOOKUP($A24,'BV Annual LA Forecasts'!$A$2:$AD$42,E$1,0)</f>
        <v>69077</v>
      </c>
      <c r="F24" s="3">
        <f>VLOOKUP($A24,'CT Annual LA Forecasts'!$A$2:$AD$42,F$1,0)</f>
        <v>1881</v>
      </c>
      <c r="G24" s="3">
        <f>VLOOKUP($A24,'CT Annual LA Forecasts'!$A$2:$AD$42,G$1,0)</f>
        <v>5453</v>
      </c>
      <c r="H24" s="3">
        <f>VLOOKUP($A24,'CT Annual LA Forecasts'!$A$2:$AD$42,H$1,0)</f>
        <v>29630</v>
      </c>
      <c r="I24" s="3">
        <f>VLOOKUP($A24,'CT Annual LA Forecasts'!$A$2:$AD$42,I$1,0)</f>
        <v>69077</v>
      </c>
      <c r="J24" s="3">
        <f>VLOOKUP($A24,'LTW Annual LA Forecasts'!$A$2:$AD$42,J$1,0)</f>
        <v>805</v>
      </c>
      <c r="K24" s="3">
        <f>VLOOKUP($A24,'LTW Annual LA Forecasts'!$A$2:$AD$42,K$1,0)</f>
        <v>6719</v>
      </c>
      <c r="L24" s="3">
        <f>VLOOKUP($A24,'LTW Annual LA Forecasts'!$A$2:$AD$42,L$1,0)</f>
        <v>50959</v>
      </c>
      <c r="M24" s="3">
        <f>VLOOKUP($A24,'LTW Annual LA Forecasts'!$A$2:$AD$42,M$1,0)</f>
        <v>71605</v>
      </c>
      <c r="N24" s="3">
        <f>VLOOKUP($A24,'ST Annual LA Forecasts'!$A$2:$AD$42,N$1,0)</f>
        <v>1345</v>
      </c>
      <c r="O24" s="3">
        <f>VLOOKUP($A24,'ST Annual LA Forecasts'!$A$2:$AD$42,O$1,0)</f>
        <v>3216</v>
      </c>
      <c r="P24" s="3">
        <f>VLOOKUP($A24,'ST Annual LA Forecasts'!$A$2:$AD$42,P$1,0)</f>
        <v>13919</v>
      </c>
      <c r="Q24" s="3">
        <f>VLOOKUP($A24,'ST Annual LA Forecasts'!$A$2:$AD$42,Q$1,0)</f>
        <v>47729</v>
      </c>
      <c r="R24" s="3">
        <f>VLOOKUP($A24,'FS Annual LA Forecasts'!$A$2:$AD$42,R$1,0)</f>
        <v>1203</v>
      </c>
      <c r="S24" s="3">
        <f>VLOOKUP($A24,'FS Annual LA Forecasts'!$A$2:$AD$42,S$1,0)</f>
        <v>3183</v>
      </c>
      <c r="T24" s="3">
        <f>VLOOKUP($A24,'FS Annual LA Forecasts'!$A$2:$AD$42,T$1,0)</f>
        <v>7281</v>
      </c>
      <c r="U24" s="3">
        <f>VLOOKUP($A24,'FS Annual LA Forecasts'!$A$2:$AD$42,U$1,0)</f>
        <v>9725</v>
      </c>
      <c r="V24" s="33" t="s">
        <v>19</v>
      </c>
      <c r="W24" s="2" t="s">
        <v>94</v>
      </c>
      <c r="X24" s="33" t="s">
        <v>93</v>
      </c>
      <c r="Y24" s="2"/>
    </row>
    <row r="25" spans="1:25" x14ac:dyDescent="0.25">
      <c r="A25" s="2" t="s">
        <v>20</v>
      </c>
      <c r="B25" s="3">
        <f>VLOOKUP($A25,'BV Annual LA Forecasts'!$A$2:$AD$42,B$1,0)</f>
        <v>2851</v>
      </c>
      <c r="C25" s="3">
        <f>VLOOKUP($A25,'BV Annual LA Forecasts'!$A$2:$AD$42,C$1,0)</f>
        <v>8051</v>
      </c>
      <c r="D25" s="3">
        <f>VLOOKUP($A25,'BV Annual LA Forecasts'!$A$2:$AD$42,D$1,0)</f>
        <v>35703</v>
      </c>
      <c r="E25" s="3">
        <f>VLOOKUP($A25,'BV Annual LA Forecasts'!$A$2:$AD$42,E$1,0)</f>
        <v>81360</v>
      </c>
      <c r="F25" s="3">
        <f>VLOOKUP($A25,'CT Annual LA Forecasts'!$A$2:$AD$42,F$1,0)</f>
        <v>2851</v>
      </c>
      <c r="G25" s="3">
        <f>VLOOKUP($A25,'CT Annual LA Forecasts'!$A$2:$AD$42,G$1,0)</f>
        <v>8051</v>
      </c>
      <c r="H25" s="3">
        <f>VLOOKUP($A25,'CT Annual LA Forecasts'!$A$2:$AD$42,H$1,0)</f>
        <v>35703</v>
      </c>
      <c r="I25" s="3">
        <f>VLOOKUP($A25,'CT Annual LA Forecasts'!$A$2:$AD$42,I$1,0)</f>
        <v>81360</v>
      </c>
      <c r="J25" s="3">
        <f>VLOOKUP($A25,'LTW Annual LA Forecasts'!$A$2:$AD$42,J$1,0)</f>
        <v>1431</v>
      </c>
      <c r="K25" s="3">
        <f>VLOOKUP($A25,'LTW Annual LA Forecasts'!$A$2:$AD$42,K$1,0)</f>
        <v>12179</v>
      </c>
      <c r="L25" s="3">
        <f>VLOOKUP($A25,'LTW Annual LA Forecasts'!$A$2:$AD$42,L$1,0)</f>
        <v>63312</v>
      </c>
      <c r="M25" s="3">
        <f>VLOOKUP($A25,'LTW Annual LA Forecasts'!$A$2:$AD$42,M$1,0)</f>
        <v>84279</v>
      </c>
      <c r="N25" s="3">
        <f>VLOOKUP($A25,'ST Annual LA Forecasts'!$A$2:$AD$42,N$1,0)</f>
        <v>2051</v>
      </c>
      <c r="O25" s="3">
        <f>VLOOKUP($A25,'ST Annual LA Forecasts'!$A$2:$AD$42,O$1,0)</f>
        <v>4685</v>
      </c>
      <c r="P25" s="3">
        <f>VLOOKUP($A25,'ST Annual LA Forecasts'!$A$2:$AD$42,P$1,0)</f>
        <v>17464</v>
      </c>
      <c r="Q25" s="3">
        <f>VLOOKUP($A25,'ST Annual LA Forecasts'!$A$2:$AD$42,Q$1,0)</f>
        <v>57771</v>
      </c>
      <c r="R25" s="3">
        <f>VLOOKUP($A25,'FS Annual LA Forecasts'!$A$2:$AD$42,R$1,0)</f>
        <v>1815</v>
      </c>
      <c r="S25" s="3">
        <f>VLOOKUP($A25,'FS Annual LA Forecasts'!$A$2:$AD$42,S$1,0)</f>
        <v>4397</v>
      </c>
      <c r="T25" s="3">
        <f>VLOOKUP($A25,'FS Annual LA Forecasts'!$A$2:$AD$42,T$1,0)</f>
        <v>7591</v>
      </c>
      <c r="U25" s="3">
        <f>VLOOKUP($A25,'FS Annual LA Forecasts'!$A$2:$AD$42,U$1,0)</f>
        <v>9602</v>
      </c>
      <c r="V25" s="33" t="s">
        <v>20</v>
      </c>
      <c r="W25" s="2" t="s">
        <v>95</v>
      </c>
      <c r="X25" s="33" t="s">
        <v>42</v>
      </c>
      <c r="Y25" s="2"/>
    </row>
    <row r="26" spans="1:25" x14ac:dyDescent="0.25">
      <c r="A26" s="2" t="s">
        <v>64</v>
      </c>
      <c r="B26" s="3">
        <f>VLOOKUP($A26,'BV Annual LA Forecasts'!$A$2:$AD$42,B$1,0)</f>
        <v>10529</v>
      </c>
      <c r="C26" s="3">
        <f>VLOOKUP($A26,'BV Annual LA Forecasts'!$A$2:$AD$42,C$1,0)</f>
        <v>28192</v>
      </c>
      <c r="D26" s="3">
        <f>VLOOKUP($A26,'BV Annual LA Forecasts'!$A$2:$AD$42,D$1,0)</f>
        <v>116522</v>
      </c>
      <c r="E26" s="3">
        <f>VLOOKUP($A26,'BV Annual LA Forecasts'!$A$2:$AD$42,E$1,0)</f>
        <v>257777</v>
      </c>
      <c r="F26" s="3">
        <f>VLOOKUP($A26,'CT Annual LA Forecasts'!$A$2:$AD$42,F$1,0)</f>
        <v>10529</v>
      </c>
      <c r="G26" s="3">
        <f>VLOOKUP($A26,'CT Annual LA Forecasts'!$A$2:$AD$42,G$1,0)</f>
        <v>28192</v>
      </c>
      <c r="H26" s="3">
        <f>VLOOKUP($A26,'CT Annual LA Forecasts'!$A$2:$AD$42,H$1,0)</f>
        <v>116522</v>
      </c>
      <c r="I26" s="3">
        <f>VLOOKUP($A26,'CT Annual LA Forecasts'!$A$2:$AD$42,I$1,0)</f>
        <v>257777</v>
      </c>
      <c r="J26" s="3">
        <f>VLOOKUP($A26,'LTW Annual LA Forecasts'!$A$2:$AD$42,J$1,0)</f>
        <v>5501</v>
      </c>
      <c r="K26" s="3">
        <f>VLOOKUP($A26,'LTW Annual LA Forecasts'!$A$2:$AD$42,K$1,0)</f>
        <v>39222</v>
      </c>
      <c r="L26" s="3">
        <f>VLOOKUP($A26,'LTW Annual LA Forecasts'!$A$2:$AD$42,L$1,0)</f>
        <v>199157</v>
      </c>
      <c r="M26" s="3">
        <f>VLOOKUP($A26,'LTW Annual LA Forecasts'!$A$2:$AD$42,M$1,0)</f>
        <v>266505</v>
      </c>
      <c r="N26" s="3">
        <f>VLOOKUP($A26,'ST Annual LA Forecasts'!$A$2:$AD$42,N$1,0)</f>
        <v>7414</v>
      </c>
      <c r="O26" s="3">
        <f>VLOOKUP($A26,'ST Annual LA Forecasts'!$A$2:$AD$42,O$1,0)</f>
        <v>15524</v>
      </c>
      <c r="P26" s="3">
        <f>VLOOKUP($A26,'ST Annual LA Forecasts'!$A$2:$AD$42,P$1,0)</f>
        <v>57069</v>
      </c>
      <c r="Q26" s="3">
        <f>VLOOKUP($A26,'ST Annual LA Forecasts'!$A$2:$AD$42,Q$1,0)</f>
        <v>182979</v>
      </c>
      <c r="R26" s="3">
        <f>VLOOKUP($A26,'FS Annual LA Forecasts'!$A$2:$AD$42,R$1,0)</f>
        <v>6656</v>
      </c>
      <c r="S26" s="3">
        <f>VLOOKUP($A26,'FS Annual LA Forecasts'!$A$2:$AD$42,S$1,0)</f>
        <v>14953</v>
      </c>
      <c r="T26" s="3">
        <f>VLOOKUP($A26,'FS Annual LA Forecasts'!$A$2:$AD$42,T$1,0)</f>
        <v>29012</v>
      </c>
      <c r="U26" s="3">
        <f>VLOOKUP($A26,'FS Annual LA Forecasts'!$A$2:$AD$42,U$1,0)</f>
        <v>38477</v>
      </c>
      <c r="V26" s="33" t="s">
        <v>64</v>
      </c>
      <c r="W26" s="2" t="s">
        <v>96</v>
      </c>
      <c r="X26" s="33" t="s">
        <v>47</v>
      </c>
      <c r="Y26" s="2"/>
    </row>
    <row r="27" spans="1:25" x14ac:dyDescent="0.25">
      <c r="A27" s="2" t="s">
        <v>21</v>
      </c>
      <c r="B27" s="3">
        <f>VLOOKUP($A27,'BV Annual LA Forecasts'!$A$2:$AD$42,B$1,0)</f>
        <v>5156</v>
      </c>
      <c r="C27" s="3">
        <f>VLOOKUP($A27,'BV Annual LA Forecasts'!$A$2:$AD$42,C$1,0)</f>
        <v>14101</v>
      </c>
      <c r="D27" s="3">
        <f>VLOOKUP($A27,'BV Annual LA Forecasts'!$A$2:$AD$42,D$1,0)</f>
        <v>55165</v>
      </c>
      <c r="E27" s="3">
        <f>VLOOKUP($A27,'BV Annual LA Forecasts'!$A$2:$AD$42,E$1,0)</f>
        <v>121532</v>
      </c>
      <c r="F27" s="3">
        <f>VLOOKUP($A27,'CT Annual LA Forecasts'!$A$2:$AD$42,F$1,0)</f>
        <v>5156</v>
      </c>
      <c r="G27" s="3">
        <f>VLOOKUP($A27,'CT Annual LA Forecasts'!$A$2:$AD$42,G$1,0)</f>
        <v>14101</v>
      </c>
      <c r="H27" s="3">
        <f>VLOOKUP($A27,'CT Annual LA Forecasts'!$A$2:$AD$42,H$1,0)</f>
        <v>55165</v>
      </c>
      <c r="I27" s="3">
        <f>VLOOKUP($A27,'CT Annual LA Forecasts'!$A$2:$AD$42,I$1,0)</f>
        <v>121532</v>
      </c>
      <c r="J27" s="3">
        <f>VLOOKUP($A27,'LTW Annual LA Forecasts'!$A$2:$AD$42,J$1,0)</f>
        <v>2692</v>
      </c>
      <c r="K27" s="3">
        <f>VLOOKUP($A27,'LTW Annual LA Forecasts'!$A$2:$AD$42,K$1,0)</f>
        <v>20552</v>
      </c>
      <c r="L27" s="3">
        <f>VLOOKUP($A27,'LTW Annual LA Forecasts'!$A$2:$AD$42,L$1,0)</f>
        <v>95953</v>
      </c>
      <c r="M27" s="3">
        <f>VLOOKUP($A27,'LTW Annual LA Forecasts'!$A$2:$AD$42,M$1,0)</f>
        <v>125779</v>
      </c>
      <c r="N27" s="3">
        <f>VLOOKUP($A27,'ST Annual LA Forecasts'!$A$2:$AD$42,N$1,0)</f>
        <v>3625</v>
      </c>
      <c r="O27" s="3">
        <f>VLOOKUP($A27,'ST Annual LA Forecasts'!$A$2:$AD$42,O$1,0)</f>
        <v>7740</v>
      </c>
      <c r="P27" s="3">
        <f>VLOOKUP($A27,'ST Annual LA Forecasts'!$A$2:$AD$42,P$1,0)</f>
        <v>26802</v>
      </c>
      <c r="Q27" s="3">
        <f>VLOOKUP($A27,'ST Annual LA Forecasts'!$A$2:$AD$42,Q$1,0)</f>
        <v>86488</v>
      </c>
      <c r="R27" s="3">
        <f>VLOOKUP($A27,'FS Annual LA Forecasts'!$A$2:$AD$42,R$1,0)</f>
        <v>3186</v>
      </c>
      <c r="S27" s="3">
        <f>VLOOKUP($A27,'FS Annual LA Forecasts'!$A$2:$AD$42,S$1,0)</f>
        <v>7090</v>
      </c>
      <c r="T27" s="3">
        <f>VLOOKUP($A27,'FS Annual LA Forecasts'!$A$2:$AD$42,T$1,0)</f>
        <v>12232</v>
      </c>
      <c r="U27" s="3">
        <f>VLOOKUP($A27,'FS Annual LA Forecasts'!$A$2:$AD$42,U$1,0)</f>
        <v>15669</v>
      </c>
      <c r="V27" s="33" t="s">
        <v>21</v>
      </c>
      <c r="W27" s="2" t="s">
        <v>97</v>
      </c>
      <c r="X27" s="33" t="s">
        <v>42</v>
      </c>
      <c r="Y27" s="2"/>
    </row>
    <row r="28" spans="1:25" x14ac:dyDescent="0.25">
      <c r="A28" s="2" t="s">
        <v>22</v>
      </c>
      <c r="B28" s="3">
        <f>VLOOKUP($A28,'BV Annual LA Forecasts'!$A$2:$AD$42,B$1,0)</f>
        <v>93</v>
      </c>
      <c r="C28" s="3">
        <f>VLOOKUP($A28,'BV Annual LA Forecasts'!$A$2:$AD$42,C$1,0)</f>
        <v>287</v>
      </c>
      <c r="D28" s="3">
        <f>VLOOKUP($A28,'BV Annual LA Forecasts'!$A$2:$AD$42,D$1,0)</f>
        <v>2371</v>
      </c>
      <c r="E28" s="3">
        <f>VLOOKUP($A28,'BV Annual LA Forecasts'!$A$2:$AD$42,E$1,0)</f>
        <v>5869</v>
      </c>
      <c r="F28" s="3">
        <f>VLOOKUP($A28,'CT Annual LA Forecasts'!$A$2:$AD$42,F$1,0)</f>
        <v>93</v>
      </c>
      <c r="G28" s="3">
        <f>VLOOKUP($A28,'CT Annual LA Forecasts'!$A$2:$AD$42,G$1,0)</f>
        <v>287</v>
      </c>
      <c r="H28" s="3">
        <f>VLOOKUP($A28,'CT Annual LA Forecasts'!$A$2:$AD$42,H$1,0)</f>
        <v>2371</v>
      </c>
      <c r="I28" s="3">
        <f>VLOOKUP($A28,'CT Annual LA Forecasts'!$A$2:$AD$42,I$1,0)</f>
        <v>5869</v>
      </c>
      <c r="J28" s="3">
        <f>VLOOKUP($A28,'LTW Annual LA Forecasts'!$A$2:$AD$42,J$1,0)</f>
        <v>37</v>
      </c>
      <c r="K28" s="3">
        <f>VLOOKUP($A28,'LTW Annual LA Forecasts'!$A$2:$AD$42,K$1,0)</f>
        <v>396</v>
      </c>
      <c r="L28" s="3">
        <f>VLOOKUP($A28,'LTW Annual LA Forecasts'!$A$2:$AD$42,L$1,0)</f>
        <v>4324</v>
      </c>
      <c r="M28" s="3">
        <f>VLOOKUP($A28,'LTW Annual LA Forecasts'!$A$2:$AD$42,M$1,0)</f>
        <v>6092</v>
      </c>
      <c r="N28" s="3">
        <f>VLOOKUP($A28,'ST Annual LA Forecasts'!$A$2:$AD$42,N$1,0)</f>
        <v>70</v>
      </c>
      <c r="O28" s="3">
        <f>VLOOKUP($A28,'ST Annual LA Forecasts'!$A$2:$AD$42,O$1,0)</f>
        <v>173</v>
      </c>
      <c r="P28" s="3">
        <f>VLOOKUP($A28,'ST Annual LA Forecasts'!$A$2:$AD$42,P$1,0)</f>
        <v>1141</v>
      </c>
      <c r="Q28" s="3">
        <f>VLOOKUP($A28,'ST Annual LA Forecasts'!$A$2:$AD$42,Q$1,0)</f>
        <v>4099</v>
      </c>
      <c r="R28" s="3">
        <f>VLOOKUP($A28,'FS Annual LA Forecasts'!$A$2:$AD$42,R$1,0)</f>
        <v>58</v>
      </c>
      <c r="S28" s="3">
        <f>VLOOKUP($A28,'FS Annual LA Forecasts'!$A$2:$AD$42,S$1,0)</f>
        <v>162</v>
      </c>
      <c r="T28" s="3">
        <f>VLOOKUP($A28,'FS Annual LA Forecasts'!$A$2:$AD$42,T$1,0)</f>
        <v>369</v>
      </c>
      <c r="U28" s="3">
        <f>VLOOKUP($A28,'FS Annual LA Forecasts'!$A$2:$AD$42,U$1,0)</f>
        <v>484</v>
      </c>
      <c r="V28" s="33" t="s">
        <v>22</v>
      </c>
      <c r="W28" s="2" t="s">
        <v>98</v>
      </c>
      <c r="X28" s="33" t="s">
        <v>49</v>
      </c>
      <c r="Y28" s="2"/>
    </row>
    <row r="29" spans="1:25" x14ac:dyDescent="0.25">
      <c r="A29" s="2" t="s">
        <v>23</v>
      </c>
      <c r="B29" s="3">
        <f>VLOOKUP($A29,'BV Annual LA Forecasts'!$A$2:$AD$42,B$1,0)</f>
        <v>1981</v>
      </c>
      <c r="C29" s="3">
        <f>VLOOKUP($A29,'BV Annual LA Forecasts'!$A$2:$AD$42,C$1,0)</f>
        <v>5678</v>
      </c>
      <c r="D29" s="3">
        <f>VLOOKUP($A29,'BV Annual LA Forecasts'!$A$2:$AD$42,D$1,0)</f>
        <v>22941</v>
      </c>
      <c r="E29" s="3">
        <f>VLOOKUP($A29,'BV Annual LA Forecasts'!$A$2:$AD$42,E$1,0)</f>
        <v>50062</v>
      </c>
      <c r="F29" s="3">
        <f>VLOOKUP($A29,'CT Annual LA Forecasts'!$A$2:$AD$42,F$1,0)</f>
        <v>1981</v>
      </c>
      <c r="G29" s="3">
        <f>VLOOKUP($A29,'CT Annual LA Forecasts'!$A$2:$AD$42,G$1,0)</f>
        <v>5678</v>
      </c>
      <c r="H29" s="3">
        <f>VLOOKUP($A29,'CT Annual LA Forecasts'!$A$2:$AD$42,H$1,0)</f>
        <v>22941</v>
      </c>
      <c r="I29" s="3">
        <f>VLOOKUP($A29,'CT Annual LA Forecasts'!$A$2:$AD$42,I$1,0)</f>
        <v>50062</v>
      </c>
      <c r="J29" s="3">
        <f>VLOOKUP($A29,'LTW Annual LA Forecasts'!$A$2:$AD$42,J$1,0)</f>
        <v>934</v>
      </c>
      <c r="K29" s="3">
        <f>VLOOKUP($A29,'LTW Annual LA Forecasts'!$A$2:$AD$42,K$1,0)</f>
        <v>8469</v>
      </c>
      <c r="L29" s="3">
        <f>VLOOKUP($A29,'LTW Annual LA Forecasts'!$A$2:$AD$42,L$1,0)</f>
        <v>39319</v>
      </c>
      <c r="M29" s="3">
        <f>VLOOKUP($A29,'LTW Annual LA Forecasts'!$A$2:$AD$42,M$1,0)</f>
        <v>51797</v>
      </c>
      <c r="N29" s="3">
        <f>VLOOKUP($A29,'ST Annual LA Forecasts'!$A$2:$AD$42,N$1,0)</f>
        <v>1402</v>
      </c>
      <c r="O29" s="3">
        <f>VLOOKUP($A29,'ST Annual LA Forecasts'!$A$2:$AD$42,O$1,0)</f>
        <v>3358</v>
      </c>
      <c r="P29" s="3">
        <f>VLOOKUP($A29,'ST Annual LA Forecasts'!$A$2:$AD$42,P$1,0)</f>
        <v>11092</v>
      </c>
      <c r="Q29" s="3">
        <f>VLOOKUP($A29,'ST Annual LA Forecasts'!$A$2:$AD$42,Q$1,0)</f>
        <v>35415</v>
      </c>
      <c r="R29" s="3">
        <f>VLOOKUP($A29,'FS Annual LA Forecasts'!$A$2:$AD$42,R$1,0)</f>
        <v>1172</v>
      </c>
      <c r="S29" s="3">
        <f>VLOOKUP($A29,'FS Annual LA Forecasts'!$A$2:$AD$42,S$1,0)</f>
        <v>3031</v>
      </c>
      <c r="T29" s="3">
        <f>VLOOKUP($A29,'FS Annual LA Forecasts'!$A$2:$AD$42,T$1,0)</f>
        <v>5665</v>
      </c>
      <c r="U29" s="3">
        <f>VLOOKUP($A29,'FS Annual LA Forecasts'!$A$2:$AD$42,U$1,0)</f>
        <v>7590</v>
      </c>
      <c r="V29" s="33" t="s">
        <v>23</v>
      </c>
      <c r="W29" s="2" t="s">
        <v>99</v>
      </c>
      <c r="X29" s="33" t="s">
        <v>43</v>
      </c>
      <c r="Y29" s="2"/>
    </row>
    <row r="30" spans="1:25" x14ac:dyDescent="0.25">
      <c r="A30" s="2" t="s">
        <v>65</v>
      </c>
      <c r="B30" s="3">
        <f>VLOOKUP($A30,'BV Annual LA Forecasts'!$A$2:$AD$42,B$1,0)</f>
        <v>1</v>
      </c>
      <c r="C30" s="3">
        <f>VLOOKUP($A30,'BV Annual LA Forecasts'!$A$2:$AD$42,C$1,0)</f>
        <v>3</v>
      </c>
      <c r="D30" s="3">
        <f>VLOOKUP($A30,'BV Annual LA Forecasts'!$A$2:$AD$42,D$1,0)</f>
        <v>23</v>
      </c>
      <c r="E30" s="3">
        <f>VLOOKUP($A30,'BV Annual LA Forecasts'!$A$2:$AD$42,E$1,0)</f>
        <v>57</v>
      </c>
      <c r="F30" s="3">
        <f>VLOOKUP($A30,'CT Annual LA Forecasts'!$A$2:$AD$42,F$1,0)</f>
        <v>1</v>
      </c>
      <c r="G30" s="3">
        <f>VLOOKUP($A30,'CT Annual LA Forecasts'!$A$2:$AD$42,G$1,0)</f>
        <v>3</v>
      </c>
      <c r="H30" s="3">
        <f>VLOOKUP($A30,'CT Annual LA Forecasts'!$A$2:$AD$42,H$1,0)</f>
        <v>23</v>
      </c>
      <c r="I30" s="3">
        <f>VLOOKUP($A30,'CT Annual LA Forecasts'!$A$2:$AD$42,I$1,0)</f>
        <v>57</v>
      </c>
      <c r="J30" s="3">
        <f>VLOOKUP($A30,'LTW Annual LA Forecasts'!$A$2:$AD$42,J$1,0)</f>
        <v>0</v>
      </c>
      <c r="K30" s="3">
        <f>VLOOKUP($A30,'LTW Annual LA Forecasts'!$A$2:$AD$42,K$1,0)</f>
        <v>4</v>
      </c>
      <c r="L30" s="3">
        <f>VLOOKUP($A30,'LTW Annual LA Forecasts'!$A$2:$AD$42,L$1,0)</f>
        <v>42</v>
      </c>
      <c r="M30" s="3">
        <f>VLOOKUP($A30,'LTW Annual LA Forecasts'!$A$2:$AD$42,M$1,0)</f>
        <v>59</v>
      </c>
      <c r="N30" s="3">
        <f>VLOOKUP($A30,'ST Annual LA Forecasts'!$A$2:$AD$42,N$1,0)</f>
        <v>1</v>
      </c>
      <c r="O30" s="3">
        <f>VLOOKUP($A30,'ST Annual LA Forecasts'!$A$2:$AD$42,O$1,0)</f>
        <v>2</v>
      </c>
      <c r="P30" s="3">
        <f>VLOOKUP($A30,'ST Annual LA Forecasts'!$A$2:$AD$42,P$1,0)</f>
        <v>11</v>
      </c>
      <c r="Q30" s="3">
        <f>VLOOKUP($A30,'ST Annual LA Forecasts'!$A$2:$AD$42,Q$1,0)</f>
        <v>39</v>
      </c>
      <c r="R30" s="3">
        <f>VLOOKUP($A30,'FS Annual LA Forecasts'!$A$2:$AD$42,R$1,0)</f>
        <v>1</v>
      </c>
      <c r="S30" s="3">
        <f>VLOOKUP($A30,'FS Annual LA Forecasts'!$A$2:$AD$42,S$1,0)</f>
        <v>2</v>
      </c>
      <c r="T30" s="3">
        <f>VLOOKUP($A30,'FS Annual LA Forecasts'!$A$2:$AD$42,T$1,0)</f>
        <v>4</v>
      </c>
      <c r="U30" s="3">
        <f>VLOOKUP($A30,'FS Annual LA Forecasts'!$A$2:$AD$42,U$1,0)</f>
        <v>6</v>
      </c>
      <c r="V30" s="33" t="s">
        <v>65</v>
      </c>
      <c r="W30" s="2" t="s">
        <v>100</v>
      </c>
      <c r="X30" s="33" t="s">
        <v>78</v>
      </c>
      <c r="Y30" s="2"/>
    </row>
    <row r="31" spans="1:25" x14ac:dyDescent="0.25">
      <c r="A31" s="2" t="s">
        <v>66</v>
      </c>
      <c r="B31" s="3">
        <f>VLOOKUP($A31,'BV Annual LA Forecasts'!$A$2:$AD$42,B$1,0)</f>
        <v>0</v>
      </c>
      <c r="C31" s="3">
        <f>VLOOKUP($A31,'BV Annual LA Forecasts'!$A$2:$AD$42,C$1,0)</f>
        <v>1</v>
      </c>
      <c r="D31" s="3">
        <f>VLOOKUP($A31,'BV Annual LA Forecasts'!$A$2:$AD$42,D$1,0)</f>
        <v>6</v>
      </c>
      <c r="E31" s="3">
        <f>VLOOKUP($A31,'BV Annual LA Forecasts'!$A$2:$AD$42,E$1,0)</f>
        <v>14</v>
      </c>
      <c r="F31" s="3">
        <f>VLOOKUP($A31,'CT Annual LA Forecasts'!$A$2:$AD$42,F$1,0)</f>
        <v>0</v>
      </c>
      <c r="G31" s="3">
        <f>VLOOKUP($A31,'CT Annual LA Forecasts'!$A$2:$AD$42,G$1,0)</f>
        <v>1</v>
      </c>
      <c r="H31" s="3">
        <f>VLOOKUP($A31,'CT Annual LA Forecasts'!$A$2:$AD$42,H$1,0)</f>
        <v>6</v>
      </c>
      <c r="I31" s="3">
        <f>VLOOKUP($A31,'CT Annual LA Forecasts'!$A$2:$AD$42,I$1,0)</f>
        <v>14</v>
      </c>
      <c r="J31" s="3">
        <f>VLOOKUP($A31,'LTW Annual LA Forecasts'!$A$2:$AD$42,J$1,0)</f>
        <v>0</v>
      </c>
      <c r="K31" s="3">
        <f>VLOOKUP($A31,'LTW Annual LA Forecasts'!$A$2:$AD$42,K$1,0)</f>
        <v>1</v>
      </c>
      <c r="L31" s="3">
        <f>VLOOKUP($A31,'LTW Annual LA Forecasts'!$A$2:$AD$42,L$1,0)</f>
        <v>10</v>
      </c>
      <c r="M31" s="3">
        <f>VLOOKUP($A31,'LTW Annual LA Forecasts'!$A$2:$AD$42,M$1,0)</f>
        <v>15</v>
      </c>
      <c r="N31" s="3">
        <f>VLOOKUP($A31,'ST Annual LA Forecasts'!$A$2:$AD$42,N$1,0)</f>
        <v>0</v>
      </c>
      <c r="O31" s="3">
        <f>VLOOKUP($A31,'ST Annual LA Forecasts'!$A$2:$AD$42,O$1,0)</f>
        <v>0</v>
      </c>
      <c r="P31" s="3">
        <f>VLOOKUP($A31,'ST Annual LA Forecasts'!$A$2:$AD$42,P$1,0)</f>
        <v>3</v>
      </c>
      <c r="Q31" s="3">
        <f>VLOOKUP($A31,'ST Annual LA Forecasts'!$A$2:$AD$42,Q$1,0)</f>
        <v>10</v>
      </c>
      <c r="R31" s="3">
        <f>VLOOKUP($A31,'FS Annual LA Forecasts'!$A$2:$AD$42,R$1,0)</f>
        <v>0</v>
      </c>
      <c r="S31" s="3">
        <f>VLOOKUP($A31,'FS Annual LA Forecasts'!$A$2:$AD$42,S$1,0)</f>
        <v>1</v>
      </c>
      <c r="T31" s="3">
        <f>VLOOKUP($A31,'FS Annual LA Forecasts'!$A$2:$AD$42,T$1,0)</f>
        <v>2</v>
      </c>
      <c r="U31" s="3">
        <f>VLOOKUP($A31,'FS Annual LA Forecasts'!$A$2:$AD$42,U$1,0)</f>
        <v>2</v>
      </c>
      <c r="V31" s="33" t="s">
        <v>66</v>
      </c>
      <c r="W31" s="2" t="s">
        <v>101</v>
      </c>
      <c r="X31" s="33" t="s">
        <v>78</v>
      </c>
      <c r="Y31" s="2"/>
    </row>
    <row r="32" spans="1:25" x14ac:dyDescent="0.25">
      <c r="A32" s="2" t="s">
        <v>24</v>
      </c>
      <c r="B32" s="3">
        <f>VLOOKUP($A32,'BV Annual LA Forecasts'!$A$2:$AD$42,B$1,0)</f>
        <v>5160</v>
      </c>
      <c r="C32" s="3">
        <f>VLOOKUP($A32,'BV Annual LA Forecasts'!$A$2:$AD$42,C$1,0)</f>
        <v>12725</v>
      </c>
      <c r="D32" s="3">
        <f>VLOOKUP($A32,'BV Annual LA Forecasts'!$A$2:$AD$42,D$1,0)</f>
        <v>46597</v>
      </c>
      <c r="E32" s="3">
        <f>VLOOKUP($A32,'BV Annual LA Forecasts'!$A$2:$AD$42,E$1,0)</f>
        <v>97260</v>
      </c>
      <c r="F32" s="3">
        <f>VLOOKUP($A32,'CT Annual LA Forecasts'!$A$2:$AD$42,F$1,0)</f>
        <v>5160</v>
      </c>
      <c r="G32" s="3">
        <f>VLOOKUP($A32,'CT Annual LA Forecasts'!$A$2:$AD$42,G$1,0)</f>
        <v>12725</v>
      </c>
      <c r="H32" s="3">
        <f>VLOOKUP($A32,'CT Annual LA Forecasts'!$A$2:$AD$42,H$1,0)</f>
        <v>46597</v>
      </c>
      <c r="I32" s="3">
        <f>VLOOKUP($A32,'CT Annual LA Forecasts'!$A$2:$AD$42,I$1,0)</f>
        <v>97260</v>
      </c>
      <c r="J32" s="3">
        <f>VLOOKUP($A32,'LTW Annual LA Forecasts'!$A$2:$AD$42,J$1,0)</f>
        <v>2679</v>
      </c>
      <c r="K32" s="3">
        <f>VLOOKUP($A32,'LTW Annual LA Forecasts'!$A$2:$AD$42,K$1,0)</f>
        <v>14467</v>
      </c>
      <c r="L32" s="3">
        <f>VLOOKUP($A32,'LTW Annual LA Forecasts'!$A$2:$AD$42,L$1,0)</f>
        <v>74576</v>
      </c>
      <c r="M32" s="3">
        <f>VLOOKUP($A32,'LTW Annual LA Forecasts'!$A$2:$AD$42,M$1,0)</f>
        <v>100879</v>
      </c>
      <c r="N32" s="3">
        <f>VLOOKUP($A32,'ST Annual LA Forecasts'!$A$2:$AD$42,N$1,0)</f>
        <v>3594</v>
      </c>
      <c r="O32" s="3">
        <f>VLOOKUP($A32,'ST Annual LA Forecasts'!$A$2:$AD$42,O$1,0)</f>
        <v>7368</v>
      </c>
      <c r="P32" s="3">
        <f>VLOOKUP($A32,'ST Annual LA Forecasts'!$A$2:$AD$42,P$1,0)</f>
        <v>20379</v>
      </c>
      <c r="Q32" s="3">
        <f>VLOOKUP($A32,'ST Annual LA Forecasts'!$A$2:$AD$42,Q$1,0)</f>
        <v>64466</v>
      </c>
      <c r="R32" s="3">
        <f>VLOOKUP($A32,'FS Annual LA Forecasts'!$A$2:$AD$42,R$1,0)</f>
        <v>3178</v>
      </c>
      <c r="S32" s="3">
        <f>VLOOKUP($A32,'FS Annual LA Forecasts'!$A$2:$AD$42,S$1,0)</f>
        <v>6767</v>
      </c>
      <c r="T32" s="3">
        <f>VLOOKUP($A32,'FS Annual LA Forecasts'!$A$2:$AD$42,T$1,0)</f>
        <v>14906</v>
      </c>
      <c r="U32" s="3">
        <f>VLOOKUP($A32,'FS Annual LA Forecasts'!$A$2:$AD$42,U$1,0)</f>
        <v>20421</v>
      </c>
      <c r="V32" s="33" t="s">
        <v>24</v>
      </c>
      <c r="W32" s="2" t="s">
        <v>102</v>
      </c>
      <c r="X32" s="33" t="s">
        <v>44</v>
      </c>
      <c r="Y32" s="2"/>
    </row>
    <row r="33" spans="1:25" x14ac:dyDescent="0.25">
      <c r="A33" s="2" t="s">
        <v>25</v>
      </c>
      <c r="B33" s="3">
        <f>VLOOKUP($A33,'BV Annual LA Forecasts'!$A$2:$AD$42,B$1,0)</f>
        <v>9005</v>
      </c>
      <c r="C33" s="3">
        <f>VLOOKUP($A33,'BV Annual LA Forecasts'!$A$2:$AD$42,C$1,0)</f>
        <v>22010</v>
      </c>
      <c r="D33" s="3">
        <f>VLOOKUP($A33,'BV Annual LA Forecasts'!$A$2:$AD$42,D$1,0)</f>
        <v>88647</v>
      </c>
      <c r="E33" s="3">
        <f>VLOOKUP($A33,'BV Annual LA Forecasts'!$A$2:$AD$42,E$1,0)</f>
        <v>192836</v>
      </c>
      <c r="F33" s="3">
        <f>VLOOKUP($A33,'CT Annual LA Forecasts'!$A$2:$AD$42,F$1,0)</f>
        <v>9005</v>
      </c>
      <c r="G33" s="3">
        <f>VLOOKUP($A33,'CT Annual LA Forecasts'!$A$2:$AD$42,G$1,0)</f>
        <v>22010</v>
      </c>
      <c r="H33" s="3">
        <f>VLOOKUP($A33,'CT Annual LA Forecasts'!$A$2:$AD$42,H$1,0)</f>
        <v>88647</v>
      </c>
      <c r="I33" s="3">
        <f>VLOOKUP($A33,'CT Annual LA Forecasts'!$A$2:$AD$42,I$1,0)</f>
        <v>192836</v>
      </c>
      <c r="J33" s="3">
        <f>VLOOKUP($A33,'LTW Annual LA Forecasts'!$A$2:$AD$42,J$1,0)</f>
        <v>4678</v>
      </c>
      <c r="K33" s="3">
        <f>VLOOKUP($A33,'LTW Annual LA Forecasts'!$A$2:$AD$42,K$1,0)</f>
        <v>25648</v>
      </c>
      <c r="L33" s="3">
        <f>VLOOKUP($A33,'LTW Annual LA Forecasts'!$A$2:$AD$42,L$1,0)</f>
        <v>147711</v>
      </c>
      <c r="M33" s="3">
        <f>VLOOKUP($A33,'LTW Annual LA Forecasts'!$A$2:$AD$42,M$1,0)</f>
        <v>200198</v>
      </c>
      <c r="N33" s="3">
        <f>VLOOKUP($A33,'ST Annual LA Forecasts'!$A$2:$AD$42,N$1,0)</f>
        <v>6310</v>
      </c>
      <c r="O33" s="3">
        <f>VLOOKUP($A33,'ST Annual LA Forecasts'!$A$2:$AD$42,O$1,0)</f>
        <v>12841</v>
      </c>
      <c r="P33" s="3">
        <f>VLOOKUP($A33,'ST Annual LA Forecasts'!$A$2:$AD$42,P$1,0)</f>
        <v>39769</v>
      </c>
      <c r="Q33" s="3">
        <f>VLOOKUP($A33,'ST Annual LA Forecasts'!$A$2:$AD$42,Q$1,0)</f>
        <v>129854</v>
      </c>
      <c r="R33" s="3">
        <f>VLOOKUP($A33,'FS Annual LA Forecasts'!$A$2:$AD$42,R$1,0)</f>
        <v>5450</v>
      </c>
      <c r="S33" s="3">
        <f>VLOOKUP($A33,'FS Annual LA Forecasts'!$A$2:$AD$42,S$1,0)</f>
        <v>11078</v>
      </c>
      <c r="T33" s="3">
        <f>VLOOKUP($A33,'FS Annual LA Forecasts'!$A$2:$AD$42,T$1,0)</f>
        <v>23564</v>
      </c>
      <c r="U33" s="3">
        <f>VLOOKUP($A33,'FS Annual LA Forecasts'!$A$2:$AD$42,U$1,0)</f>
        <v>31664</v>
      </c>
      <c r="V33" s="33" t="s">
        <v>25</v>
      </c>
      <c r="W33" s="2" t="s">
        <v>103</v>
      </c>
      <c r="X33" s="33" t="s">
        <v>44</v>
      </c>
      <c r="Y33" s="2"/>
    </row>
    <row r="34" spans="1:25" x14ac:dyDescent="0.25">
      <c r="A34" s="2" t="s">
        <v>26</v>
      </c>
      <c r="B34" s="3">
        <f>VLOOKUP($A34,'BV Annual LA Forecasts'!$A$2:$AD$42,B$1,0)</f>
        <v>2503</v>
      </c>
      <c r="C34" s="3">
        <f>VLOOKUP($A34,'BV Annual LA Forecasts'!$A$2:$AD$42,C$1,0)</f>
        <v>6846</v>
      </c>
      <c r="D34" s="3">
        <f>VLOOKUP($A34,'BV Annual LA Forecasts'!$A$2:$AD$42,D$1,0)</f>
        <v>26965</v>
      </c>
      <c r="E34" s="3">
        <f>VLOOKUP($A34,'BV Annual LA Forecasts'!$A$2:$AD$42,E$1,0)</f>
        <v>59335</v>
      </c>
      <c r="F34" s="3">
        <f>VLOOKUP($A34,'CT Annual LA Forecasts'!$A$2:$AD$42,F$1,0)</f>
        <v>2503</v>
      </c>
      <c r="G34" s="3">
        <f>VLOOKUP($A34,'CT Annual LA Forecasts'!$A$2:$AD$42,G$1,0)</f>
        <v>6846</v>
      </c>
      <c r="H34" s="3">
        <f>VLOOKUP($A34,'CT Annual LA Forecasts'!$A$2:$AD$42,H$1,0)</f>
        <v>26965</v>
      </c>
      <c r="I34" s="3">
        <f>VLOOKUP($A34,'CT Annual LA Forecasts'!$A$2:$AD$42,I$1,0)</f>
        <v>59335</v>
      </c>
      <c r="J34" s="3">
        <f>VLOOKUP($A34,'LTW Annual LA Forecasts'!$A$2:$AD$42,J$1,0)</f>
        <v>1359</v>
      </c>
      <c r="K34" s="3">
        <f>VLOOKUP($A34,'LTW Annual LA Forecasts'!$A$2:$AD$42,K$1,0)</f>
        <v>10128</v>
      </c>
      <c r="L34" s="3">
        <f>VLOOKUP($A34,'LTW Annual LA Forecasts'!$A$2:$AD$42,L$1,0)</f>
        <v>46881</v>
      </c>
      <c r="M34" s="3">
        <f>VLOOKUP($A34,'LTW Annual LA Forecasts'!$A$2:$AD$42,M$1,0)</f>
        <v>61473</v>
      </c>
      <c r="N34" s="3">
        <f>VLOOKUP($A34,'ST Annual LA Forecasts'!$A$2:$AD$42,N$1,0)</f>
        <v>1790</v>
      </c>
      <c r="O34" s="3">
        <f>VLOOKUP($A34,'ST Annual LA Forecasts'!$A$2:$AD$42,O$1,0)</f>
        <v>3837</v>
      </c>
      <c r="P34" s="3">
        <f>VLOOKUP($A34,'ST Annual LA Forecasts'!$A$2:$AD$42,P$1,0)</f>
        <v>12796</v>
      </c>
      <c r="Q34" s="3">
        <f>VLOOKUP($A34,'ST Annual LA Forecasts'!$A$2:$AD$42,Q$1,0)</f>
        <v>41786</v>
      </c>
      <c r="R34" s="3">
        <f>VLOOKUP($A34,'FS Annual LA Forecasts'!$A$2:$AD$42,R$1,0)</f>
        <v>1595</v>
      </c>
      <c r="S34" s="3">
        <f>VLOOKUP($A34,'FS Annual LA Forecasts'!$A$2:$AD$42,S$1,0)</f>
        <v>3503</v>
      </c>
      <c r="T34" s="3">
        <f>VLOOKUP($A34,'FS Annual LA Forecasts'!$A$2:$AD$42,T$1,0)</f>
        <v>6098</v>
      </c>
      <c r="U34" s="3">
        <f>VLOOKUP($A34,'FS Annual LA Forecasts'!$A$2:$AD$42,U$1,0)</f>
        <v>7942</v>
      </c>
      <c r="V34" s="33" t="s">
        <v>26</v>
      </c>
      <c r="W34" s="2" t="s">
        <v>104</v>
      </c>
      <c r="X34" s="33" t="s">
        <v>42</v>
      </c>
      <c r="Y34" s="2"/>
    </row>
    <row r="35" spans="1:25" x14ac:dyDescent="0.25">
      <c r="A35" s="2" t="s">
        <v>27</v>
      </c>
      <c r="B35" s="3">
        <f>VLOOKUP($A35,'BV Annual LA Forecasts'!$A$2:$AD$42,B$1,0)</f>
        <v>3293</v>
      </c>
      <c r="C35" s="3">
        <f>VLOOKUP($A35,'BV Annual LA Forecasts'!$A$2:$AD$42,C$1,0)</f>
        <v>9281</v>
      </c>
      <c r="D35" s="3">
        <f>VLOOKUP($A35,'BV Annual LA Forecasts'!$A$2:$AD$42,D$1,0)</f>
        <v>34160</v>
      </c>
      <c r="E35" s="3">
        <f>VLOOKUP($A35,'BV Annual LA Forecasts'!$A$2:$AD$42,E$1,0)</f>
        <v>72902</v>
      </c>
      <c r="F35" s="3">
        <f>VLOOKUP($A35,'CT Annual LA Forecasts'!$A$2:$AD$42,F$1,0)</f>
        <v>3293</v>
      </c>
      <c r="G35" s="3">
        <f>VLOOKUP($A35,'CT Annual LA Forecasts'!$A$2:$AD$42,G$1,0)</f>
        <v>9281</v>
      </c>
      <c r="H35" s="3">
        <f>VLOOKUP($A35,'CT Annual LA Forecasts'!$A$2:$AD$42,H$1,0)</f>
        <v>34160</v>
      </c>
      <c r="I35" s="3">
        <f>VLOOKUP($A35,'CT Annual LA Forecasts'!$A$2:$AD$42,I$1,0)</f>
        <v>72902</v>
      </c>
      <c r="J35" s="3">
        <f>VLOOKUP($A35,'LTW Annual LA Forecasts'!$A$2:$AD$42,J$1,0)</f>
        <v>1607</v>
      </c>
      <c r="K35" s="3">
        <f>VLOOKUP($A35,'LTW Annual LA Forecasts'!$A$2:$AD$42,K$1,0)</f>
        <v>13553</v>
      </c>
      <c r="L35" s="3">
        <f>VLOOKUP($A35,'LTW Annual LA Forecasts'!$A$2:$AD$42,L$1,0)</f>
        <v>57473</v>
      </c>
      <c r="M35" s="3">
        <f>VLOOKUP($A35,'LTW Annual LA Forecasts'!$A$2:$AD$42,M$1,0)</f>
        <v>75354</v>
      </c>
      <c r="N35" s="3">
        <f>VLOOKUP($A35,'ST Annual LA Forecasts'!$A$2:$AD$42,N$1,0)</f>
        <v>2279</v>
      </c>
      <c r="O35" s="3">
        <f>VLOOKUP($A35,'ST Annual LA Forecasts'!$A$2:$AD$42,O$1,0)</f>
        <v>5279</v>
      </c>
      <c r="P35" s="3">
        <f>VLOOKUP($A35,'ST Annual LA Forecasts'!$A$2:$AD$42,P$1,0)</f>
        <v>16215</v>
      </c>
      <c r="Q35" s="3">
        <f>VLOOKUP($A35,'ST Annual LA Forecasts'!$A$2:$AD$42,Q$1,0)</f>
        <v>51455</v>
      </c>
      <c r="R35" s="3">
        <f>VLOOKUP($A35,'FS Annual LA Forecasts'!$A$2:$AD$42,R$1,0)</f>
        <v>1948</v>
      </c>
      <c r="S35" s="3">
        <f>VLOOKUP($A35,'FS Annual LA Forecasts'!$A$2:$AD$42,S$1,0)</f>
        <v>4725</v>
      </c>
      <c r="T35" s="3">
        <f>VLOOKUP($A35,'FS Annual LA Forecasts'!$A$2:$AD$42,T$1,0)</f>
        <v>8931</v>
      </c>
      <c r="U35" s="3">
        <f>VLOOKUP($A35,'FS Annual LA Forecasts'!$A$2:$AD$42,U$1,0)</f>
        <v>12274</v>
      </c>
      <c r="V35" s="33" t="s">
        <v>27</v>
      </c>
      <c r="W35" s="2" t="s">
        <v>105</v>
      </c>
      <c r="X35" s="33" t="s">
        <v>43</v>
      </c>
      <c r="Y35" s="2"/>
    </row>
    <row r="36" spans="1:25" x14ac:dyDescent="0.25">
      <c r="A36" s="2" t="s">
        <v>28</v>
      </c>
      <c r="B36" s="3">
        <f>VLOOKUP($A36,'BV Annual LA Forecasts'!$A$2:$AD$42,B$1,0)</f>
        <v>4033</v>
      </c>
      <c r="C36" s="3">
        <f>VLOOKUP($A36,'BV Annual LA Forecasts'!$A$2:$AD$42,C$1,0)</f>
        <v>11451</v>
      </c>
      <c r="D36" s="3">
        <f>VLOOKUP($A36,'BV Annual LA Forecasts'!$A$2:$AD$42,D$1,0)</f>
        <v>46533</v>
      </c>
      <c r="E36" s="3">
        <f>VLOOKUP($A36,'BV Annual LA Forecasts'!$A$2:$AD$42,E$1,0)</f>
        <v>102506</v>
      </c>
      <c r="F36" s="3">
        <f>VLOOKUP($A36,'CT Annual LA Forecasts'!$A$2:$AD$42,F$1,0)</f>
        <v>4033</v>
      </c>
      <c r="G36" s="3">
        <f>VLOOKUP($A36,'CT Annual LA Forecasts'!$A$2:$AD$42,G$1,0)</f>
        <v>11451</v>
      </c>
      <c r="H36" s="3">
        <f>VLOOKUP($A36,'CT Annual LA Forecasts'!$A$2:$AD$42,H$1,0)</f>
        <v>46533</v>
      </c>
      <c r="I36" s="3">
        <f>VLOOKUP($A36,'CT Annual LA Forecasts'!$A$2:$AD$42,I$1,0)</f>
        <v>102506</v>
      </c>
      <c r="J36" s="3">
        <f>VLOOKUP($A36,'LTW Annual LA Forecasts'!$A$2:$AD$42,J$1,0)</f>
        <v>2006</v>
      </c>
      <c r="K36" s="3">
        <f>VLOOKUP($A36,'LTW Annual LA Forecasts'!$A$2:$AD$42,K$1,0)</f>
        <v>17083</v>
      </c>
      <c r="L36" s="3">
        <f>VLOOKUP($A36,'LTW Annual LA Forecasts'!$A$2:$AD$42,L$1,0)</f>
        <v>81076</v>
      </c>
      <c r="M36" s="3">
        <f>VLOOKUP($A36,'LTW Annual LA Forecasts'!$A$2:$AD$42,M$1,0)</f>
        <v>106164</v>
      </c>
      <c r="N36" s="3">
        <f>VLOOKUP($A36,'ST Annual LA Forecasts'!$A$2:$AD$42,N$1,0)</f>
        <v>2751</v>
      </c>
      <c r="O36" s="3">
        <f>VLOOKUP($A36,'ST Annual LA Forecasts'!$A$2:$AD$42,O$1,0)</f>
        <v>6057</v>
      </c>
      <c r="P36" s="3">
        <f>VLOOKUP($A36,'ST Annual LA Forecasts'!$A$2:$AD$42,P$1,0)</f>
        <v>22338</v>
      </c>
      <c r="Q36" s="3">
        <f>VLOOKUP($A36,'ST Annual LA Forecasts'!$A$2:$AD$42,Q$1,0)</f>
        <v>72667</v>
      </c>
      <c r="R36" s="3">
        <f>VLOOKUP($A36,'FS Annual LA Forecasts'!$A$2:$AD$42,R$1,0)</f>
        <v>2346</v>
      </c>
      <c r="S36" s="3">
        <f>VLOOKUP($A36,'FS Annual LA Forecasts'!$A$2:$AD$42,S$1,0)</f>
        <v>5384</v>
      </c>
      <c r="T36" s="3">
        <f>VLOOKUP($A36,'FS Annual LA Forecasts'!$A$2:$AD$42,T$1,0)</f>
        <v>9931</v>
      </c>
      <c r="U36" s="3">
        <f>VLOOKUP($A36,'FS Annual LA Forecasts'!$A$2:$AD$42,U$1,0)</f>
        <v>13380</v>
      </c>
      <c r="V36" s="33" t="s">
        <v>28</v>
      </c>
      <c r="W36" s="2" t="s">
        <v>106</v>
      </c>
      <c r="X36" s="33" t="s">
        <v>42</v>
      </c>
      <c r="Y36" s="2"/>
    </row>
    <row r="37" spans="1:25" x14ac:dyDescent="0.25">
      <c r="A37" s="2" t="s">
        <v>29</v>
      </c>
      <c r="B37" s="3">
        <f>VLOOKUP($A37,'BV Annual LA Forecasts'!$A$2:$AD$42,B$1,0)</f>
        <v>6559</v>
      </c>
      <c r="C37" s="3">
        <f>VLOOKUP($A37,'BV Annual LA Forecasts'!$A$2:$AD$42,C$1,0)</f>
        <v>17185</v>
      </c>
      <c r="D37" s="3">
        <f>VLOOKUP($A37,'BV Annual LA Forecasts'!$A$2:$AD$42,D$1,0)</f>
        <v>64610</v>
      </c>
      <c r="E37" s="3">
        <f>VLOOKUP($A37,'BV Annual LA Forecasts'!$A$2:$AD$42,E$1,0)</f>
        <v>135190</v>
      </c>
      <c r="F37" s="3">
        <f>VLOOKUP($A37,'CT Annual LA Forecasts'!$A$2:$AD$42,F$1,0)</f>
        <v>6559</v>
      </c>
      <c r="G37" s="3">
        <f>VLOOKUP($A37,'CT Annual LA Forecasts'!$A$2:$AD$42,G$1,0)</f>
        <v>17185</v>
      </c>
      <c r="H37" s="3">
        <f>VLOOKUP($A37,'CT Annual LA Forecasts'!$A$2:$AD$42,H$1,0)</f>
        <v>64610</v>
      </c>
      <c r="I37" s="3">
        <f>VLOOKUP($A37,'CT Annual LA Forecasts'!$A$2:$AD$42,I$1,0)</f>
        <v>135190</v>
      </c>
      <c r="J37" s="3">
        <f>VLOOKUP($A37,'LTW Annual LA Forecasts'!$A$2:$AD$42,J$1,0)</f>
        <v>3114</v>
      </c>
      <c r="K37" s="3">
        <f>VLOOKUP($A37,'LTW Annual LA Forecasts'!$A$2:$AD$42,K$1,0)</f>
        <v>19776</v>
      </c>
      <c r="L37" s="3">
        <f>VLOOKUP($A37,'LTW Annual LA Forecasts'!$A$2:$AD$42,L$1,0)</f>
        <v>103456</v>
      </c>
      <c r="M37" s="3">
        <f>VLOOKUP($A37,'LTW Annual LA Forecasts'!$A$2:$AD$42,M$1,0)</f>
        <v>140195</v>
      </c>
      <c r="N37" s="3">
        <f>VLOOKUP($A37,'ST Annual LA Forecasts'!$A$2:$AD$42,N$1,0)</f>
        <v>4578</v>
      </c>
      <c r="O37" s="3">
        <f>VLOOKUP($A37,'ST Annual LA Forecasts'!$A$2:$AD$42,O$1,0)</f>
        <v>9989</v>
      </c>
      <c r="P37" s="3">
        <f>VLOOKUP($A37,'ST Annual LA Forecasts'!$A$2:$AD$42,P$1,0)</f>
        <v>28606</v>
      </c>
      <c r="Q37" s="3">
        <f>VLOOKUP($A37,'ST Annual LA Forecasts'!$A$2:$AD$42,Q$1,0)</f>
        <v>90208</v>
      </c>
      <c r="R37" s="3">
        <f>VLOOKUP($A37,'FS Annual LA Forecasts'!$A$2:$AD$42,R$1,0)</f>
        <v>3922</v>
      </c>
      <c r="S37" s="3">
        <f>VLOOKUP($A37,'FS Annual LA Forecasts'!$A$2:$AD$42,S$1,0)</f>
        <v>8949</v>
      </c>
      <c r="T37" s="3">
        <f>VLOOKUP($A37,'FS Annual LA Forecasts'!$A$2:$AD$42,T$1,0)</f>
        <v>20588</v>
      </c>
      <c r="U37" s="3">
        <f>VLOOKUP($A37,'FS Annual LA Forecasts'!$A$2:$AD$42,U$1,0)</f>
        <v>28637</v>
      </c>
      <c r="V37" s="33" t="s">
        <v>29</v>
      </c>
      <c r="W37" s="2" t="s">
        <v>107</v>
      </c>
      <c r="X37" s="33" t="s">
        <v>41</v>
      </c>
      <c r="Y37" s="2"/>
    </row>
    <row r="38" spans="1:25" x14ac:dyDescent="0.25">
      <c r="A38" s="2" t="s">
        <v>30</v>
      </c>
      <c r="B38" s="3">
        <f>VLOOKUP($A38,'BV Annual LA Forecasts'!$A$2:$AD$42,B$1,0)</f>
        <v>1101</v>
      </c>
      <c r="C38" s="3">
        <f>VLOOKUP($A38,'BV Annual LA Forecasts'!$A$2:$AD$42,C$1,0)</f>
        <v>2892</v>
      </c>
      <c r="D38" s="3">
        <f>VLOOKUP($A38,'BV Annual LA Forecasts'!$A$2:$AD$42,D$1,0)</f>
        <v>12370</v>
      </c>
      <c r="E38" s="3">
        <f>VLOOKUP($A38,'BV Annual LA Forecasts'!$A$2:$AD$42,E$1,0)</f>
        <v>27299</v>
      </c>
      <c r="F38" s="3">
        <f>VLOOKUP($A38,'CT Annual LA Forecasts'!$A$2:$AD$42,F$1,0)</f>
        <v>1101</v>
      </c>
      <c r="G38" s="3">
        <f>VLOOKUP($A38,'CT Annual LA Forecasts'!$A$2:$AD$42,G$1,0)</f>
        <v>2892</v>
      </c>
      <c r="H38" s="3">
        <f>VLOOKUP($A38,'CT Annual LA Forecasts'!$A$2:$AD$42,H$1,0)</f>
        <v>12370</v>
      </c>
      <c r="I38" s="3">
        <f>VLOOKUP($A38,'CT Annual LA Forecasts'!$A$2:$AD$42,I$1,0)</f>
        <v>27299</v>
      </c>
      <c r="J38" s="3">
        <f>VLOOKUP($A38,'LTW Annual LA Forecasts'!$A$2:$AD$42,J$1,0)</f>
        <v>506</v>
      </c>
      <c r="K38" s="3">
        <f>VLOOKUP($A38,'LTW Annual LA Forecasts'!$A$2:$AD$42,K$1,0)</f>
        <v>3363</v>
      </c>
      <c r="L38" s="3">
        <f>VLOOKUP($A38,'LTW Annual LA Forecasts'!$A$2:$AD$42,L$1,0)</f>
        <v>20432</v>
      </c>
      <c r="M38" s="3">
        <f>VLOOKUP($A38,'LTW Annual LA Forecasts'!$A$2:$AD$42,M$1,0)</f>
        <v>28268</v>
      </c>
      <c r="N38" s="3">
        <f>VLOOKUP($A38,'ST Annual LA Forecasts'!$A$2:$AD$42,N$1,0)</f>
        <v>780</v>
      </c>
      <c r="O38" s="3">
        <f>VLOOKUP($A38,'ST Annual LA Forecasts'!$A$2:$AD$42,O$1,0)</f>
        <v>1699</v>
      </c>
      <c r="P38" s="3">
        <f>VLOOKUP($A38,'ST Annual LA Forecasts'!$A$2:$AD$42,P$1,0)</f>
        <v>5746</v>
      </c>
      <c r="Q38" s="3">
        <f>VLOOKUP($A38,'ST Annual LA Forecasts'!$A$2:$AD$42,Q$1,0)</f>
        <v>18667</v>
      </c>
      <c r="R38" s="3">
        <f>VLOOKUP($A38,'FS Annual LA Forecasts'!$A$2:$AD$42,R$1,0)</f>
        <v>687</v>
      </c>
      <c r="S38" s="3">
        <f>VLOOKUP($A38,'FS Annual LA Forecasts'!$A$2:$AD$42,S$1,0)</f>
        <v>1646</v>
      </c>
      <c r="T38" s="3">
        <f>VLOOKUP($A38,'FS Annual LA Forecasts'!$A$2:$AD$42,T$1,0)</f>
        <v>3679</v>
      </c>
      <c r="U38" s="3">
        <f>VLOOKUP($A38,'FS Annual LA Forecasts'!$A$2:$AD$42,U$1,0)</f>
        <v>4922</v>
      </c>
      <c r="V38" s="33" t="s">
        <v>30</v>
      </c>
      <c r="W38" s="2" t="s">
        <v>108</v>
      </c>
      <c r="X38" s="33" t="s">
        <v>45</v>
      </c>
      <c r="Y38" s="2"/>
    </row>
    <row r="39" spans="1:25" x14ac:dyDescent="0.25">
      <c r="A39" s="2" t="s">
        <v>67</v>
      </c>
      <c r="B39" s="3">
        <f>VLOOKUP($A39,'BV Annual LA Forecasts'!$A$2:$AD$42,B$1,0)</f>
        <v>0</v>
      </c>
      <c r="C39" s="3">
        <f>VLOOKUP($A39,'BV Annual LA Forecasts'!$A$2:$AD$42,C$1,0)</f>
        <v>1</v>
      </c>
      <c r="D39" s="3">
        <f>VLOOKUP($A39,'BV Annual LA Forecasts'!$A$2:$AD$42,D$1,0)</f>
        <v>4</v>
      </c>
      <c r="E39" s="3">
        <f>VLOOKUP($A39,'BV Annual LA Forecasts'!$A$2:$AD$42,E$1,0)</f>
        <v>9</v>
      </c>
      <c r="F39" s="3">
        <f>VLOOKUP($A39,'CT Annual LA Forecasts'!$A$2:$AD$42,F$1,0)</f>
        <v>0</v>
      </c>
      <c r="G39" s="3">
        <f>VLOOKUP($A39,'CT Annual LA Forecasts'!$A$2:$AD$42,G$1,0)</f>
        <v>1</v>
      </c>
      <c r="H39" s="3">
        <f>VLOOKUP($A39,'CT Annual LA Forecasts'!$A$2:$AD$42,H$1,0)</f>
        <v>4</v>
      </c>
      <c r="I39" s="3">
        <f>VLOOKUP($A39,'CT Annual LA Forecasts'!$A$2:$AD$42,I$1,0)</f>
        <v>9</v>
      </c>
      <c r="J39" s="3">
        <f>VLOOKUP($A39,'LTW Annual LA Forecasts'!$A$2:$AD$42,J$1,0)</f>
        <v>0</v>
      </c>
      <c r="K39" s="3">
        <f>VLOOKUP($A39,'LTW Annual LA Forecasts'!$A$2:$AD$42,K$1,0)</f>
        <v>1</v>
      </c>
      <c r="L39" s="3">
        <f>VLOOKUP($A39,'LTW Annual LA Forecasts'!$A$2:$AD$42,L$1,0)</f>
        <v>7</v>
      </c>
      <c r="M39" s="3">
        <f>VLOOKUP($A39,'LTW Annual LA Forecasts'!$A$2:$AD$42,M$1,0)</f>
        <v>9</v>
      </c>
      <c r="N39" s="3">
        <f>VLOOKUP($A39,'ST Annual LA Forecasts'!$A$2:$AD$42,N$1,0)</f>
        <v>0</v>
      </c>
      <c r="O39" s="3">
        <f>VLOOKUP($A39,'ST Annual LA Forecasts'!$A$2:$AD$42,O$1,0)</f>
        <v>0</v>
      </c>
      <c r="P39" s="3">
        <f>VLOOKUP($A39,'ST Annual LA Forecasts'!$A$2:$AD$42,P$1,0)</f>
        <v>2</v>
      </c>
      <c r="Q39" s="3">
        <f>VLOOKUP($A39,'ST Annual LA Forecasts'!$A$2:$AD$42,Q$1,0)</f>
        <v>6</v>
      </c>
      <c r="R39" s="3">
        <f>VLOOKUP($A39,'FS Annual LA Forecasts'!$A$2:$AD$42,R$1,0)</f>
        <v>0</v>
      </c>
      <c r="S39" s="3">
        <f>VLOOKUP($A39,'FS Annual LA Forecasts'!$A$2:$AD$42,S$1,0)</f>
        <v>0</v>
      </c>
      <c r="T39" s="3">
        <f>VLOOKUP($A39,'FS Annual LA Forecasts'!$A$2:$AD$42,T$1,0)</f>
        <v>1</v>
      </c>
      <c r="U39" s="3">
        <f>VLOOKUP($A39,'FS Annual LA Forecasts'!$A$2:$AD$42,U$1,0)</f>
        <v>1</v>
      </c>
      <c r="V39" s="33" t="s">
        <v>67</v>
      </c>
      <c r="W39" s="2" t="s">
        <v>109</v>
      </c>
      <c r="X39" s="33" t="s">
        <v>78</v>
      </c>
      <c r="Y39" s="2"/>
    </row>
    <row r="40" spans="1:25" x14ac:dyDescent="0.25">
      <c r="A40" s="2" t="s">
        <v>31</v>
      </c>
      <c r="B40" s="3">
        <f>VLOOKUP($A40,'BV Annual LA Forecasts'!$A$2:$AD$42,B$1,0)</f>
        <v>4132</v>
      </c>
      <c r="C40" s="3">
        <f>VLOOKUP($A40,'BV Annual LA Forecasts'!$A$2:$AD$42,C$1,0)</f>
        <v>10072</v>
      </c>
      <c r="D40" s="3">
        <f>VLOOKUP($A40,'BV Annual LA Forecasts'!$A$2:$AD$42,D$1,0)</f>
        <v>32623</v>
      </c>
      <c r="E40" s="3">
        <f>VLOOKUP($A40,'BV Annual LA Forecasts'!$A$2:$AD$42,E$1,0)</f>
        <v>68577</v>
      </c>
      <c r="F40" s="3">
        <f>VLOOKUP($A40,'CT Annual LA Forecasts'!$A$2:$AD$42,F$1,0)</f>
        <v>4132</v>
      </c>
      <c r="G40" s="3">
        <f>VLOOKUP($A40,'CT Annual LA Forecasts'!$A$2:$AD$42,G$1,0)</f>
        <v>10072</v>
      </c>
      <c r="H40" s="3">
        <f>VLOOKUP($A40,'CT Annual LA Forecasts'!$A$2:$AD$42,H$1,0)</f>
        <v>32623</v>
      </c>
      <c r="I40" s="3">
        <f>VLOOKUP($A40,'CT Annual LA Forecasts'!$A$2:$AD$42,I$1,0)</f>
        <v>68577</v>
      </c>
      <c r="J40" s="3">
        <f>VLOOKUP($A40,'LTW Annual LA Forecasts'!$A$2:$AD$42,J$1,0)</f>
        <v>2401</v>
      </c>
      <c r="K40" s="3">
        <f>VLOOKUP($A40,'LTW Annual LA Forecasts'!$A$2:$AD$42,K$1,0)</f>
        <v>14117</v>
      </c>
      <c r="L40" s="3">
        <f>VLOOKUP($A40,'LTW Annual LA Forecasts'!$A$2:$AD$42,L$1,0)</f>
        <v>54888</v>
      </c>
      <c r="M40" s="3">
        <f>VLOOKUP($A40,'LTW Annual LA Forecasts'!$A$2:$AD$42,M$1,0)</f>
        <v>70920</v>
      </c>
      <c r="N40" s="3">
        <f>VLOOKUP($A40,'ST Annual LA Forecasts'!$A$2:$AD$42,N$1,0)</f>
        <v>2958</v>
      </c>
      <c r="O40" s="3">
        <f>VLOOKUP($A40,'ST Annual LA Forecasts'!$A$2:$AD$42,O$1,0)</f>
        <v>5678</v>
      </c>
      <c r="P40" s="3">
        <f>VLOOKUP($A40,'ST Annual LA Forecasts'!$A$2:$AD$42,P$1,0)</f>
        <v>15447</v>
      </c>
      <c r="Q40" s="3">
        <f>VLOOKUP($A40,'ST Annual LA Forecasts'!$A$2:$AD$42,Q$1,0)</f>
        <v>48520</v>
      </c>
      <c r="R40" s="3">
        <f>VLOOKUP($A40,'FS Annual LA Forecasts'!$A$2:$AD$42,R$1,0)</f>
        <v>2577</v>
      </c>
      <c r="S40" s="3">
        <f>VLOOKUP($A40,'FS Annual LA Forecasts'!$A$2:$AD$42,S$1,0)</f>
        <v>5166</v>
      </c>
      <c r="T40" s="3">
        <f>VLOOKUP($A40,'FS Annual LA Forecasts'!$A$2:$AD$42,T$1,0)</f>
        <v>8533</v>
      </c>
      <c r="U40" s="3">
        <f>VLOOKUP($A40,'FS Annual LA Forecasts'!$A$2:$AD$42,U$1,0)</f>
        <v>10762</v>
      </c>
      <c r="V40" s="33" t="s">
        <v>31</v>
      </c>
      <c r="W40" s="2" t="s">
        <v>110</v>
      </c>
      <c r="X40" s="33" t="s">
        <v>47</v>
      </c>
      <c r="Y40" s="2"/>
    </row>
    <row r="41" spans="1:25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3"/>
      <c r="W41" s="2"/>
      <c r="X41" s="2"/>
    </row>
    <row r="42" spans="1:25" x14ac:dyDescent="0.2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3"/>
      <c r="W42" s="2"/>
      <c r="X42" s="2"/>
    </row>
  </sheetData>
  <autoFilter ref="A3:X42" xr:uid="{00000000-0009-0000-0000-000003000000}"/>
  <mergeCells count="5">
    <mergeCell ref="B2:E2"/>
    <mergeCell ref="F2:I2"/>
    <mergeCell ref="J2:M2"/>
    <mergeCell ref="R2:U2"/>
    <mergeCell ref="N2:Q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X42"/>
  <sheetViews>
    <sheetView workbookViewId="0">
      <selection activeCell="B4" sqref="B4"/>
    </sheetView>
  </sheetViews>
  <sheetFormatPr defaultRowHeight="15" x14ac:dyDescent="0.25"/>
  <cols>
    <col min="1" max="1" width="23.5703125" customWidth="1"/>
    <col min="2" max="21" width="8.85546875" customWidth="1"/>
    <col min="22" max="22" width="77.5703125" customWidth="1"/>
    <col min="23" max="24" width="24.5703125" customWidth="1"/>
  </cols>
  <sheetData>
    <row r="1" spans="1:24" x14ac:dyDescent="0.25">
      <c r="A1" s="66" t="s">
        <v>113</v>
      </c>
      <c r="B1">
        <v>5</v>
      </c>
      <c r="C1">
        <v>5</v>
      </c>
      <c r="D1">
        <v>5</v>
      </c>
      <c r="E1">
        <v>5</v>
      </c>
      <c r="F1">
        <v>5</v>
      </c>
      <c r="G1">
        <v>10</v>
      </c>
      <c r="H1">
        <v>10</v>
      </c>
      <c r="I1">
        <v>10</v>
      </c>
      <c r="J1">
        <v>10</v>
      </c>
      <c r="K1">
        <v>10</v>
      </c>
      <c r="L1">
        <v>20</v>
      </c>
      <c r="M1">
        <v>20</v>
      </c>
      <c r="N1">
        <v>20</v>
      </c>
      <c r="O1">
        <v>20</v>
      </c>
      <c r="P1">
        <v>20</v>
      </c>
      <c r="Q1">
        <v>30</v>
      </c>
      <c r="R1">
        <v>30</v>
      </c>
      <c r="S1">
        <v>30</v>
      </c>
      <c r="T1">
        <v>30</v>
      </c>
      <c r="U1">
        <v>30</v>
      </c>
    </row>
    <row r="2" spans="1:24" x14ac:dyDescent="0.25">
      <c r="A2" s="24"/>
      <c r="B2" s="57">
        <v>2025</v>
      </c>
      <c r="C2" s="58"/>
      <c r="D2" s="58"/>
      <c r="E2" s="58"/>
      <c r="F2" s="59"/>
      <c r="G2" s="57">
        <v>2030</v>
      </c>
      <c r="H2" s="58"/>
      <c r="I2" s="58"/>
      <c r="J2" s="58"/>
      <c r="K2" s="59"/>
      <c r="L2" s="57">
        <v>2040</v>
      </c>
      <c r="M2" s="58"/>
      <c r="N2" s="58"/>
      <c r="O2" s="58"/>
      <c r="P2" s="59"/>
      <c r="Q2" s="57">
        <v>2050</v>
      </c>
      <c r="R2" s="58"/>
      <c r="S2" s="58"/>
      <c r="T2" s="58"/>
      <c r="U2" s="59"/>
      <c r="V2" s="23"/>
    </row>
    <row r="3" spans="1:24" x14ac:dyDescent="0.25">
      <c r="A3" s="25" t="s">
        <v>32</v>
      </c>
      <c r="B3" s="49" t="s">
        <v>111</v>
      </c>
      <c r="C3" s="35" t="s">
        <v>57</v>
      </c>
      <c r="D3" s="34" t="s">
        <v>58</v>
      </c>
      <c r="E3" s="36" t="s">
        <v>59</v>
      </c>
      <c r="F3" s="37" t="s">
        <v>61</v>
      </c>
      <c r="G3" s="49" t="s">
        <v>111</v>
      </c>
      <c r="H3" s="35" t="s">
        <v>57</v>
      </c>
      <c r="I3" s="34" t="s">
        <v>58</v>
      </c>
      <c r="J3" s="36" t="s">
        <v>59</v>
      </c>
      <c r="K3" s="37" t="s">
        <v>61</v>
      </c>
      <c r="L3" s="49" t="s">
        <v>111</v>
      </c>
      <c r="M3" s="35" t="s">
        <v>57</v>
      </c>
      <c r="N3" s="34" t="s">
        <v>58</v>
      </c>
      <c r="O3" s="36" t="s">
        <v>59</v>
      </c>
      <c r="P3" s="37" t="s">
        <v>61</v>
      </c>
      <c r="Q3" s="49" t="s">
        <v>111</v>
      </c>
      <c r="R3" s="35" t="s">
        <v>57</v>
      </c>
      <c r="S3" s="34" t="s">
        <v>58</v>
      </c>
      <c r="T3" s="36" t="s">
        <v>59</v>
      </c>
      <c r="U3" s="37" t="s">
        <v>61</v>
      </c>
      <c r="V3" s="32" t="s">
        <v>32</v>
      </c>
      <c r="W3" s="20" t="s">
        <v>68</v>
      </c>
      <c r="X3" s="20" t="s">
        <v>53</v>
      </c>
    </row>
    <row r="4" spans="1:24" x14ac:dyDescent="0.25">
      <c r="A4" s="7" t="s">
        <v>0</v>
      </c>
      <c r="B4" s="3">
        <f>VLOOKUP($A4,'BV Annual LA Forecasts'!$A$2:$AD$42,B$1,0)</f>
        <v>4797</v>
      </c>
      <c r="C4" s="3">
        <f>VLOOKUP($A4,'CT Annual LA Forecasts'!$A$2:$AD$42,C$1,0)</f>
        <v>4797</v>
      </c>
      <c r="D4" s="3">
        <f>VLOOKUP($A4,'LTW Annual LA Forecasts'!$A$2:$AD$42,D$1,0)</f>
        <v>4986</v>
      </c>
      <c r="E4" s="3">
        <f>VLOOKUP($A4,'ST Annual LA Forecasts'!$A$2:$AD$42,E$1,0)</f>
        <v>3337</v>
      </c>
      <c r="F4" s="3">
        <f>VLOOKUP($A4,'FS Annual LA Forecasts'!$A$2:$AD$42,F$1,0)</f>
        <v>3479</v>
      </c>
      <c r="G4" s="3">
        <f>VLOOKUP($A4,'BV Annual LA Forecasts'!$A$2:$AD$42,G$1,0)</f>
        <v>12364</v>
      </c>
      <c r="H4" s="3">
        <f>VLOOKUP($A4,'CT Annual LA Forecasts'!$A$2:$AD$42,H$1,0)</f>
        <v>12364</v>
      </c>
      <c r="I4" s="3">
        <f>VLOOKUP($A4,'LTW Annual LA Forecasts'!$A$2:$AD$42,I$1,0)</f>
        <v>14034</v>
      </c>
      <c r="J4" s="3">
        <f>VLOOKUP($A4,'ST Annual LA Forecasts'!$A$2:$AD$42,J$1,0)</f>
        <v>7082</v>
      </c>
      <c r="K4" s="3">
        <f>VLOOKUP($A4,'FS Annual LA Forecasts'!$A$2:$AD$42,K$1,0)</f>
        <v>8667</v>
      </c>
      <c r="L4" s="3">
        <f>VLOOKUP($A4,'BV Annual LA Forecasts'!$A$2:$AD$42,L$1,0)</f>
        <v>46063</v>
      </c>
      <c r="M4" s="3">
        <f>VLOOKUP($A4,'CT Annual LA Forecasts'!$A$2:$AD$42,M$1,0)</f>
        <v>46063</v>
      </c>
      <c r="N4" s="3">
        <f>VLOOKUP($A4,'LTW Annual LA Forecasts'!$A$2:$AD$42,N$1,0)</f>
        <v>70238</v>
      </c>
      <c r="O4" s="3">
        <f>VLOOKUP($A4,'ST Annual LA Forecasts'!$A$2:$AD$42,O$1,0)</f>
        <v>19410</v>
      </c>
      <c r="P4" s="3">
        <f>VLOOKUP($A4,'FS Annual LA Forecasts'!$A$2:$AD$42,P$1,0)</f>
        <v>19824</v>
      </c>
      <c r="Q4" s="3">
        <f>VLOOKUP($A4,'BV Annual LA Forecasts'!$A$2:$AD$42,Q$1,0)</f>
        <v>92498</v>
      </c>
      <c r="R4" s="3">
        <f>VLOOKUP($A4,'CT Annual LA Forecasts'!$A$2:$AD$42,R$1,0)</f>
        <v>92498</v>
      </c>
      <c r="S4" s="3">
        <f>VLOOKUP($A4,'LTW Annual LA Forecasts'!$A$2:$AD$42,S$1,0)</f>
        <v>95816</v>
      </c>
      <c r="T4" s="3">
        <f>VLOOKUP($A4,'ST Annual LA Forecasts'!$A$2:$AD$42,T$1,0)</f>
        <v>59625</v>
      </c>
      <c r="U4" s="3">
        <f>VLOOKUP($A4,'FS Annual LA Forecasts'!$A$2:$AD$42,U$1,0)</f>
        <v>26714</v>
      </c>
      <c r="V4" s="33" t="s">
        <v>0</v>
      </c>
      <c r="W4" s="2" t="s">
        <v>69</v>
      </c>
      <c r="X4" s="2" t="s">
        <v>70</v>
      </c>
    </row>
    <row r="5" spans="1:24" x14ac:dyDescent="0.25">
      <c r="A5" s="8" t="s">
        <v>1</v>
      </c>
      <c r="B5" s="3">
        <f>VLOOKUP($A5,'BV Annual LA Forecasts'!$A$2:$AD$42,B$1,0)</f>
        <v>398</v>
      </c>
      <c r="C5" s="3">
        <f>VLOOKUP($A5,'CT Annual LA Forecasts'!$A$2:$AD$42,C$1,0)</f>
        <v>398</v>
      </c>
      <c r="D5" s="3">
        <f>VLOOKUP($A5,'LTW Annual LA Forecasts'!$A$2:$AD$42,D$1,0)</f>
        <v>409</v>
      </c>
      <c r="E5" s="3">
        <f>VLOOKUP($A5,'ST Annual LA Forecasts'!$A$2:$AD$42,E$1,0)</f>
        <v>277</v>
      </c>
      <c r="F5" s="3">
        <f>VLOOKUP($A5,'FS Annual LA Forecasts'!$A$2:$AD$42,F$1,0)</f>
        <v>196</v>
      </c>
      <c r="G5" s="3">
        <f>VLOOKUP($A5,'BV Annual LA Forecasts'!$A$2:$AD$42,G$1,0)</f>
        <v>968</v>
      </c>
      <c r="H5" s="3">
        <f>VLOOKUP($A5,'CT Annual LA Forecasts'!$A$2:$AD$42,H$1,0)</f>
        <v>968</v>
      </c>
      <c r="I5" s="3">
        <f>VLOOKUP($A5,'LTW Annual LA Forecasts'!$A$2:$AD$42,I$1,0)</f>
        <v>1100</v>
      </c>
      <c r="J5" s="3">
        <f>VLOOKUP($A5,'ST Annual LA Forecasts'!$A$2:$AD$42,J$1,0)</f>
        <v>566</v>
      </c>
      <c r="K5" s="3">
        <f>VLOOKUP($A5,'FS Annual LA Forecasts'!$A$2:$AD$42,K$1,0)</f>
        <v>439</v>
      </c>
      <c r="L5" s="3">
        <f>VLOOKUP($A5,'BV Annual LA Forecasts'!$A$2:$AD$42,L$1,0)</f>
        <v>3339</v>
      </c>
      <c r="M5" s="3">
        <f>VLOOKUP($A5,'CT Annual LA Forecasts'!$A$2:$AD$42,M$1,0)</f>
        <v>3339</v>
      </c>
      <c r="N5" s="3">
        <f>VLOOKUP($A5,'LTW Annual LA Forecasts'!$A$2:$AD$42,N$1,0)</f>
        <v>5458</v>
      </c>
      <c r="O5" s="3">
        <f>VLOOKUP($A5,'ST Annual LA Forecasts'!$A$2:$AD$42,O$1,0)</f>
        <v>1498</v>
      </c>
      <c r="P5" s="3">
        <f>VLOOKUP($A5,'FS Annual LA Forecasts'!$A$2:$AD$42,P$1,0)</f>
        <v>959</v>
      </c>
      <c r="Q5" s="3">
        <f>VLOOKUP($A5,'BV Annual LA Forecasts'!$A$2:$AD$42,Q$1,0)</f>
        <v>7080</v>
      </c>
      <c r="R5" s="3">
        <f>VLOOKUP($A5,'CT Annual LA Forecasts'!$A$2:$AD$42,R$1,0)</f>
        <v>7080</v>
      </c>
      <c r="S5" s="3">
        <f>VLOOKUP($A5,'LTW Annual LA Forecasts'!$A$2:$AD$42,S$1,0)</f>
        <v>7356</v>
      </c>
      <c r="T5" s="3">
        <f>VLOOKUP($A5,'ST Annual LA Forecasts'!$A$2:$AD$42,T$1,0)</f>
        <v>4766</v>
      </c>
      <c r="U5" s="3">
        <f>VLOOKUP($A5,'FS Annual LA Forecasts'!$A$2:$AD$42,U$1,0)</f>
        <v>1280</v>
      </c>
      <c r="V5" s="33" t="s">
        <v>1</v>
      </c>
      <c r="W5" s="2" t="s">
        <v>71</v>
      </c>
      <c r="X5" s="2" t="s">
        <v>72</v>
      </c>
    </row>
    <row r="6" spans="1:24" x14ac:dyDescent="0.25">
      <c r="A6" s="8" t="s">
        <v>2</v>
      </c>
      <c r="B6" s="3">
        <f>VLOOKUP($A6,'BV Annual LA Forecasts'!$A$2:$AD$42,B$1,0)</f>
        <v>7487</v>
      </c>
      <c r="C6" s="3">
        <f>VLOOKUP($A6,'CT Annual LA Forecasts'!$A$2:$AD$42,C$1,0)</f>
        <v>7487</v>
      </c>
      <c r="D6" s="3">
        <f>VLOOKUP($A6,'LTW Annual LA Forecasts'!$A$2:$AD$42,D$1,0)</f>
        <v>7727</v>
      </c>
      <c r="E6" s="3">
        <f>VLOOKUP($A6,'ST Annual LA Forecasts'!$A$2:$AD$42,E$1,0)</f>
        <v>5261</v>
      </c>
      <c r="F6" s="3">
        <f>VLOOKUP($A6,'FS Annual LA Forecasts'!$A$2:$AD$42,F$1,0)</f>
        <v>4274</v>
      </c>
      <c r="G6" s="3">
        <f>VLOOKUP($A6,'BV Annual LA Forecasts'!$A$2:$AD$42,G$1,0)</f>
        <v>19360</v>
      </c>
      <c r="H6" s="3">
        <f>VLOOKUP($A6,'CT Annual LA Forecasts'!$A$2:$AD$42,H$1,0)</f>
        <v>19360</v>
      </c>
      <c r="I6" s="3">
        <f>VLOOKUP($A6,'LTW Annual LA Forecasts'!$A$2:$AD$42,I$1,0)</f>
        <v>22723</v>
      </c>
      <c r="J6" s="3">
        <f>VLOOKUP($A6,'ST Annual LA Forecasts'!$A$2:$AD$42,J$1,0)</f>
        <v>11352</v>
      </c>
      <c r="K6" s="3">
        <f>VLOOKUP($A6,'FS Annual LA Forecasts'!$A$2:$AD$42,K$1,0)</f>
        <v>8937</v>
      </c>
      <c r="L6" s="3">
        <f>VLOOKUP($A6,'BV Annual LA Forecasts'!$A$2:$AD$42,L$1,0)</f>
        <v>82331</v>
      </c>
      <c r="M6" s="3">
        <f>VLOOKUP($A6,'CT Annual LA Forecasts'!$A$2:$AD$42,M$1,0)</f>
        <v>82331</v>
      </c>
      <c r="N6" s="3">
        <f>VLOOKUP($A6,'LTW Annual LA Forecasts'!$A$2:$AD$42,N$1,0)</f>
        <v>139145</v>
      </c>
      <c r="O6" s="3">
        <f>VLOOKUP($A6,'ST Annual LA Forecasts'!$A$2:$AD$42,O$1,0)</f>
        <v>37427</v>
      </c>
      <c r="P6" s="3">
        <f>VLOOKUP($A6,'FS Annual LA Forecasts'!$A$2:$AD$42,P$1,0)</f>
        <v>19377</v>
      </c>
      <c r="Q6" s="3">
        <f>VLOOKUP($A6,'BV Annual LA Forecasts'!$A$2:$AD$42,Q$1,0)</f>
        <v>181981</v>
      </c>
      <c r="R6" s="3">
        <f>VLOOKUP($A6,'CT Annual LA Forecasts'!$A$2:$AD$42,R$1,0)</f>
        <v>181981</v>
      </c>
      <c r="S6" s="3">
        <f>VLOOKUP($A6,'LTW Annual LA Forecasts'!$A$2:$AD$42,S$1,0)</f>
        <v>188979</v>
      </c>
      <c r="T6" s="3">
        <f>VLOOKUP($A6,'ST Annual LA Forecasts'!$A$2:$AD$42,T$1,0)</f>
        <v>123507</v>
      </c>
      <c r="U6" s="3">
        <f>VLOOKUP($A6,'FS Annual LA Forecasts'!$A$2:$AD$42,U$1,0)</f>
        <v>26301</v>
      </c>
      <c r="V6" s="33" t="s">
        <v>2</v>
      </c>
      <c r="W6" s="2" t="s">
        <v>73</v>
      </c>
      <c r="X6" s="2" t="s">
        <v>41</v>
      </c>
    </row>
    <row r="7" spans="1:24" x14ac:dyDescent="0.25">
      <c r="A7" s="8" t="s">
        <v>3</v>
      </c>
      <c r="B7" s="3">
        <f>VLOOKUP($A7,'BV Annual LA Forecasts'!$A$2:$AD$42,B$1,0)</f>
        <v>2989</v>
      </c>
      <c r="C7" s="3">
        <f>VLOOKUP($A7,'CT Annual LA Forecasts'!$A$2:$AD$42,C$1,0)</f>
        <v>2989</v>
      </c>
      <c r="D7" s="3">
        <f>VLOOKUP($A7,'LTW Annual LA Forecasts'!$A$2:$AD$42,D$1,0)</f>
        <v>3123</v>
      </c>
      <c r="E7" s="3">
        <f>VLOOKUP($A7,'ST Annual LA Forecasts'!$A$2:$AD$42,E$1,0)</f>
        <v>2110</v>
      </c>
      <c r="F7" s="3">
        <f>VLOOKUP($A7,'FS Annual LA Forecasts'!$A$2:$AD$42,F$1,0)</f>
        <v>1677</v>
      </c>
      <c r="G7" s="3">
        <f>VLOOKUP($A7,'BV Annual LA Forecasts'!$A$2:$AD$42,G$1,0)</f>
        <v>7594</v>
      </c>
      <c r="H7" s="3">
        <f>VLOOKUP($A7,'CT Annual LA Forecasts'!$A$2:$AD$42,H$1,0)</f>
        <v>7594</v>
      </c>
      <c r="I7" s="3">
        <f>VLOOKUP($A7,'LTW Annual LA Forecasts'!$A$2:$AD$42,I$1,0)</f>
        <v>9174</v>
      </c>
      <c r="J7" s="3">
        <f>VLOOKUP($A7,'ST Annual LA Forecasts'!$A$2:$AD$42,J$1,0)</f>
        <v>4481</v>
      </c>
      <c r="K7" s="3">
        <f>VLOOKUP($A7,'FS Annual LA Forecasts'!$A$2:$AD$42,K$1,0)</f>
        <v>3364</v>
      </c>
      <c r="L7" s="3">
        <f>VLOOKUP($A7,'BV Annual LA Forecasts'!$A$2:$AD$42,L$1,0)</f>
        <v>35367</v>
      </c>
      <c r="M7" s="3">
        <f>VLOOKUP($A7,'CT Annual LA Forecasts'!$A$2:$AD$42,M$1,0)</f>
        <v>35367</v>
      </c>
      <c r="N7" s="3">
        <f>VLOOKUP($A7,'LTW Annual LA Forecasts'!$A$2:$AD$42,N$1,0)</f>
        <v>61314</v>
      </c>
      <c r="O7" s="3">
        <f>VLOOKUP($A7,'ST Annual LA Forecasts'!$A$2:$AD$42,O$1,0)</f>
        <v>16400</v>
      </c>
      <c r="P7" s="3">
        <f>VLOOKUP($A7,'FS Annual LA Forecasts'!$A$2:$AD$42,P$1,0)</f>
        <v>7107</v>
      </c>
      <c r="Q7" s="3">
        <f>VLOOKUP($A7,'BV Annual LA Forecasts'!$A$2:$AD$42,Q$1,0)</f>
        <v>80785</v>
      </c>
      <c r="R7" s="3">
        <f>VLOOKUP($A7,'CT Annual LA Forecasts'!$A$2:$AD$42,R$1,0)</f>
        <v>80785</v>
      </c>
      <c r="S7" s="3">
        <f>VLOOKUP($A7,'LTW Annual LA Forecasts'!$A$2:$AD$42,S$1,0)</f>
        <v>83893</v>
      </c>
      <c r="T7" s="3">
        <f>VLOOKUP($A7,'ST Annual LA Forecasts'!$A$2:$AD$42,T$1,0)</f>
        <v>55487</v>
      </c>
      <c r="U7" s="3">
        <f>VLOOKUP($A7,'FS Annual LA Forecasts'!$A$2:$AD$42,U$1,0)</f>
        <v>9542</v>
      </c>
      <c r="V7" s="33" t="s">
        <v>3</v>
      </c>
      <c r="W7" s="2" t="s">
        <v>74</v>
      </c>
      <c r="X7" s="2" t="s">
        <v>41</v>
      </c>
    </row>
    <row r="8" spans="1:24" x14ac:dyDescent="0.25">
      <c r="A8" s="8" t="s">
        <v>4</v>
      </c>
      <c r="B8" s="3">
        <f>VLOOKUP($A8,'BV Annual LA Forecasts'!$A$2:$AD$42,B$1,0)</f>
        <v>9888</v>
      </c>
      <c r="C8" s="3">
        <f>VLOOKUP($A8,'CT Annual LA Forecasts'!$A$2:$AD$42,C$1,0)</f>
        <v>9888</v>
      </c>
      <c r="D8" s="3">
        <f>VLOOKUP($A8,'LTW Annual LA Forecasts'!$A$2:$AD$42,D$1,0)</f>
        <v>13140</v>
      </c>
      <c r="E8" s="3">
        <f>VLOOKUP($A8,'ST Annual LA Forecasts'!$A$2:$AD$42,E$1,0)</f>
        <v>6883</v>
      </c>
      <c r="F8" s="3">
        <f>VLOOKUP($A8,'FS Annual LA Forecasts'!$A$2:$AD$42,F$1,0)</f>
        <v>5960</v>
      </c>
      <c r="G8" s="3">
        <f>VLOOKUP($A8,'BV Annual LA Forecasts'!$A$2:$AD$42,G$1,0)</f>
        <v>27085</v>
      </c>
      <c r="H8" s="3">
        <f>VLOOKUP($A8,'CT Annual LA Forecasts'!$A$2:$AD$42,H$1,0)</f>
        <v>27085</v>
      </c>
      <c r="I8" s="3">
        <f>VLOOKUP($A8,'LTW Annual LA Forecasts'!$A$2:$AD$42,I$1,0)</f>
        <v>39015</v>
      </c>
      <c r="J8" s="3">
        <f>VLOOKUP($A8,'ST Annual LA Forecasts'!$A$2:$AD$42,J$1,0)</f>
        <v>14601</v>
      </c>
      <c r="K8" s="3">
        <f>VLOOKUP($A8,'FS Annual LA Forecasts'!$A$2:$AD$42,K$1,0)</f>
        <v>12869</v>
      </c>
      <c r="L8" s="3">
        <f>VLOOKUP($A8,'BV Annual LA Forecasts'!$A$2:$AD$42,L$1,0)</f>
        <v>93896</v>
      </c>
      <c r="M8" s="3">
        <f>VLOOKUP($A8,'CT Annual LA Forecasts'!$A$2:$AD$42,M$1,0)</f>
        <v>93896</v>
      </c>
      <c r="N8" s="3">
        <f>VLOOKUP($A8,'LTW Annual LA Forecasts'!$A$2:$AD$42,N$1,0)</f>
        <v>157614</v>
      </c>
      <c r="O8" s="3">
        <f>VLOOKUP($A8,'ST Annual LA Forecasts'!$A$2:$AD$42,O$1,0)</f>
        <v>44014</v>
      </c>
      <c r="P8" s="3">
        <f>VLOOKUP($A8,'FS Annual LA Forecasts'!$A$2:$AD$42,P$1,0)</f>
        <v>23751</v>
      </c>
      <c r="Q8" s="3">
        <f>VLOOKUP($A8,'BV Annual LA Forecasts'!$A$2:$AD$42,Q$1,0)</f>
        <v>197068</v>
      </c>
      <c r="R8" s="3">
        <f>VLOOKUP($A8,'CT Annual LA Forecasts'!$A$2:$AD$42,R$1,0)</f>
        <v>197068</v>
      </c>
      <c r="S8" s="3">
        <f>VLOOKUP($A8,'LTW Annual LA Forecasts'!$A$2:$AD$42,S$1,0)</f>
        <v>203919</v>
      </c>
      <c r="T8" s="3">
        <f>VLOOKUP($A8,'ST Annual LA Forecasts'!$A$2:$AD$42,T$1,0)</f>
        <v>139148</v>
      </c>
      <c r="U8" s="3">
        <f>VLOOKUP($A8,'FS Annual LA Forecasts'!$A$2:$AD$42,U$1,0)</f>
        <v>32475</v>
      </c>
      <c r="V8" s="33" t="s">
        <v>4</v>
      </c>
      <c r="W8" s="2" t="s">
        <v>75</v>
      </c>
      <c r="X8" s="2" t="s">
        <v>42</v>
      </c>
    </row>
    <row r="9" spans="1:24" x14ac:dyDescent="0.25">
      <c r="A9" s="8" t="s">
        <v>5</v>
      </c>
      <c r="B9" s="3">
        <f>VLOOKUP($A9,'BV Annual LA Forecasts'!$A$2:$AD$42,B$1,0)</f>
        <v>1814</v>
      </c>
      <c r="C9" s="3">
        <f>VLOOKUP($A9,'CT Annual LA Forecasts'!$A$2:$AD$42,C$1,0)</f>
        <v>1814</v>
      </c>
      <c r="D9" s="3">
        <f>VLOOKUP($A9,'LTW Annual LA Forecasts'!$A$2:$AD$42,D$1,0)</f>
        <v>2335</v>
      </c>
      <c r="E9" s="3">
        <f>VLOOKUP($A9,'ST Annual LA Forecasts'!$A$2:$AD$42,E$1,0)</f>
        <v>1263</v>
      </c>
      <c r="F9" s="3">
        <f>VLOOKUP($A9,'FS Annual LA Forecasts'!$A$2:$AD$42,F$1,0)</f>
        <v>1092</v>
      </c>
      <c r="G9" s="3">
        <f>VLOOKUP($A9,'BV Annual LA Forecasts'!$A$2:$AD$42,G$1,0)</f>
        <v>4923</v>
      </c>
      <c r="H9" s="3">
        <f>VLOOKUP($A9,'CT Annual LA Forecasts'!$A$2:$AD$42,H$1,0)</f>
        <v>4923</v>
      </c>
      <c r="I9" s="3">
        <f>VLOOKUP($A9,'LTW Annual LA Forecasts'!$A$2:$AD$42,I$1,0)</f>
        <v>7113</v>
      </c>
      <c r="J9" s="3">
        <f>VLOOKUP($A9,'ST Annual LA Forecasts'!$A$2:$AD$42,J$1,0)</f>
        <v>2651</v>
      </c>
      <c r="K9" s="3">
        <f>VLOOKUP($A9,'FS Annual LA Forecasts'!$A$2:$AD$42,K$1,0)</f>
        <v>2376</v>
      </c>
      <c r="L9" s="3">
        <f>VLOOKUP($A9,'BV Annual LA Forecasts'!$A$2:$AD$42,L$1,0)</f>
        <v>18902</v>
      </c>
      <c r="M9" s="3">
        <f>VLOOKUP($A9,'CT Annual LA Forecasts'!$A$2:$AD$42,M$1,0)</f>
        <v>18902</v>
      </c>
      <c r="N9" s="3">
        <f>VLOOKUP($A9,'LTW Annual LA Forecasts'!$A$2:$AD$42,N$1,0)</f>
        <v>32678</v>
      </c>
      <c r="O9" s="3">
        <f>VLOOKUP($A9,'ST Annual LA Forecasts'!$A$2:$AD$42,O$1,0)</f>
        <v>8982</v>
      </c>
      <c r="P9" s="3">
        <f>VLOOKUP($A9,'FS Annual LA Forecasts'!$A$2:$AD$42,P$1,0)</f>
        <v>4133</v>
      </c>
      <c r="Q9" s="3">
        <f>VLOOKUP($A9,'BV Annual LA Forecasts'!$A$2:$AD$42,Q$1,0)</f>
        <v>41314</v>
      </c>
      <c r="R9" s="3">
        <f>VLOOKUP($A9,'CT Annual LA Forecasts'!$A$2:$AD$42,R$1,0)</f>
        <v>41314</v>
      </c>
      <c r="S9" s="3">
        <f>VLOOKUP($A9,'LTW Annual LA Forecasts'!$A$2:$AD$42,S$1,0)</f>
        <v>42766</v>
      </c>
      <c r="T9" s="3">
        <f>VLOOKUP($A9,'ST Annual LA Forecasts'!$A$2:$AD$42,T$1,0)</f>
        <v>29130</v>
      </c>
      <c r="U9" s="3">
        <f>VLOOKUP($A9,'FS Annual LA Forecasts'!$A$2:$AD$42,U$1,0)</f>
        <v>5390</v>
      </c>
      <c r="V9" s="33" t="s">
        <v>5</v>
      </c>
      <c r="W9" s="2" t="s">
        <v>76</v>
      </c>
      <c r="X9" s="2" t="s">
        <v>43</v>
      </c>
    </row>
    <row r="10" spans="1:24" x14ac:dyDescent="0.25">
      <c r="A10" s="8" t="s">
        <v>63</v>
      </c>
      <c r="B10" s="3">
        <f>VLOOKUP($A10,'BV Annual LA Forecasts'!$A$2:$AD$42,B$1,0)</f>
        <v>5</v>
      </c>
      <c r="C10" s="3">
        <f>VLOOKUP($A10,'CT Annual LA Forecasts'!$A$2:$AD$42,C$1,0)</f>
        <v>5</v>
      </c>
      <c r="D10" s="3">
        <f>VLOOKUP($A10,'LTW Annual LA Forecasts'!$A$2:$AD$42,D$1,0)</f>
        <v>5</v>
      </c>
      <c r="E10" s="3">
        <f>VLOOKUP($A10,'ST Annual LA Forecasts'!$A$2:$AD$42,E$1,0)</f>
        <v>4</v>
      </c>
      <c r="F10" s="3">
        <f>VLOOKUP($A10,'FS Annual LA Forecasts'!$A$2:$AD$42,F$1,0)</f>
        <v>3</v>
      </c>
      <c r="G10" s="3">
        <f>VLOOKUP($A10,'BV Annual LA Forecasts'!$A$2:$AD$42,G$1,0)</f>
        <v>11</v>
      </c>
      <c r="H10" s="3">
        <f>VLOOKUP($A10,'CT Annual LA Forecasts'!$A$2:$AD$42,H$1,0)</f>
        <v>11</v>
      </c>
      <c r="I10" s="3">
        <f>VLOOKUP($A10,'LTW Annual LA Forecasts'!$A$2:$AD$42,I$1,0)</f>
        <v>13</v>
      </c>
      <c r="J10" s="3">
        <f>VLOOKUP($A10,'ST Annual LA Forecasts'!$A$2:$AD$42,J$1,0)</f>
        <v>7</v>
      </c>
      <c r="K10" s="3">
        <f>VLOOKUP($A10,'FS Annual LA Forecasts'!$A$2:$AD$42,K$1,0)</f>
        <v>7</v>
      </c>
      <c r="L10" s="3">
        <f>VLOOKUP($A10,'BV Annual LA Forecasts'!$A$2:$AD$42,L$1,0)</f>
        <v>47</v>
      </c>
      <c r="M10" s="3">
        <f>VLOOKUP($A10,'CT Annual LA Forecasts'!$A$2:$AD$42,M$1,0)</f>
        <v>47</v>
      </c>
      <c r="N10" s="3">
        <f>VLOOKUP($A10,'LTW Annual LA Forecasts'!$A$2:$AD$42,N$1,0)</f>
        <v>77</v>
      </c>
      <c r="O10" s="3">
        <f>VLOOKUP($A10,'ST Annual LA Forecasts'!$A$2:$AD$42,O$1,0)</f>
        <v>22</v>
      </c>
      <c r="P10" s="3">
        <f>VLOOKUP($A10,'FS Annual LA Forecasts'!$A$2:$AD$42,P$1,0)</f>
        <v>14</v>
      </c>
      <c r="Q10" s="3">
        <f>VLOOKUP($A10,'BV Annual LA Forecasts'!$A$2:$AD$42,Q$1,0)</f>
        <v>101</v>
      </c>
      <c r="R10" s="3">
        <f>VLOOKUP($A10,'CT Annual LA Forecasts'!$A$2:$AD$42,R$1,0)</f>
        <v>101</v>
      </c>
      <c r="S10" s="3">
        <f>VLOOKUP($A10,'LTW Annual LA Forecasts'!$A$2:$AD$42,S$1,0)</f>
        <v>105</v>
      </c>
      <c r="T10" s="3">
        <f>VLOOKUP($A10,'ST Annual LA Forecasts'!$A$2:$AD$42,T$1,0)</f>
        <v>69</v>
      </c>
      <c r="U10" s="3">
        <f>VLOOKUP($A10,'FS Annual LA Forecasts'!$A$2:$AD$42,U$1,0)</f>
        <v>18</v>
      </c>
      <c r="V10" s="33" t="s">
        <v>63</v>
      </c>
      <c r="W10" s="2" t="s">
        <v>77</v>
      </c>
      <c r="X10" s="2" t="s">
        <v>78</v>
      </c>
    </row>
    <row r="11" spans="1:24" x14ac:dyDescent="0.25">
      <c r="A11" s="8" t="s">
        <v>6</v>
      </c>
      <c r="B11" s="3">
        <f>VLOOKUP($A11,'BV Annual LA Forecasts'!$A$2:$AD$42,B$1,0)</f>
        <v>4639</v>
      </c>
      <c r="C11" s="3">
        <f>VLOOKUP($A11,'CT Annual LA Forecasts'!$A$2:$AD$42,C$1,0)</f>
        <v>4639</v>
      </c>
      <c r="D11" s="3">
        <f>VLOOKUP($A11,'LTW Annual LA Forecasts'!$A$2:$AD$42,D$1,0)</f>
        <v>4821</v>
      </c>
      <c r="E11" s="3">
        <f>VLOOKUP($A11,'ST Annual LA Forecasts'!$A$2:$AD$42,E$1,0)</f>
        <v>3257</v>
      </c>
      <c r="F11" s="3">
        <f>VLOOKUP($A11,'FS Annual LA Forecasts'!$A$2:$AD$42,F$1,0)</f>
        <v>2784</v>
      </c>
      <c r="G11" s="3">
        <f>VLOOKUP($A11,'BV Annual LA Forecasts'!$A$2:$AD$42,G$1,0)</f>
        <v>12171</v>
      </c>
      <c r="H11" s="3">
        <f>VLOOKUP($A11,'CT Annual LA Forecasts'!$A$2:$AD$42,H$1,0)</f>
        <v>12171</v>
      </c>
      <c r="I11" s="3">
        <f>VLOOKUP($A11,'LTW Annual LA Forecasts'!$A$2:$AD$42,I$1,0)</f>
        <v>14440</v>
      </c>
      <c r="J11" s="3">
        <f>VLOOKUP($A11,'ST Annual LA Forecasts'!$A$2:$AD$42,J$1,0)</f>
        <v>7109</v>
      </c>
      <c r="K11" s="3">
        <f>VLOOKUP($A11,'FS Annual LA Forecasts'!$A$2:$AD$42,K$1,0)</f>
        <v>6470</v>
      </c>
      <c r="L11" s="3">
        <f>VLOOKUP($A11,'BV Annual LA Forecasts'!$A$2:$AD$42,L$1,0)</f>
        <v>54121</v>
      </c>
      <c r="M11" s="3">
        <f>VLOOKUP($A11,'CT Annual LA Forecasts'!$A$2:$AD$42,M$1,0)</f>
        <v>54121</v>
      </c>
      <c r="N11" s="3">
        <f>VLOOKUP($A11,'LTW Annual LA Forecasts'!$A$2:$AD$42,N$1,0)</f>
        <v>91030</v>
      </c>
      <c r="O11" s="3">
        <f>VLOOKUP($A11,'ST Annual LA Forecasts'!$A$2:$AD$42,O$1,0)</f>
        <v>24433</v>
      </c>
      <c r="P11" s="3">
        <f>VLOOKUP($A11,'FS Annual LA Forecasts'!$A$2:$AD$42,P$1,0)</f>
        <v>14345</v>
      </c>
      <c r="Q11" s="3">
        <f>VLOOKUP($A11,'BV Annual LA Forecasts'!$A$2:$AD$42,Q$1,0)</f>
        <v>120586</v>
      </c>
      <c r="R11" s="3">
        <f>VLOOKUP($A11,'CT Annual LA Forecasts'!$A$2:$AD$42,R$1,0)</f>
        <v>120586</v>
      </c>
      <c r="S11" s="3">
        <f>VLOOKUP($A11,'LTW Annual LA Forecasts'!$A$2:$AD$42,S$1,0)</f>
        <v>125162</v>
      </c>
      <c r="T11" s="3">
        <f>VLOOKUP($A11,'ST Annual LA Forecasts'!$A$2:$AD$42,T$1,0)</f>
        <v>81598</v>
      </c>
      <c r="U11" s="3">
        <f>VLOOKUP($A11,'FS Annual LA Forecasts'!$A$2:$AD$42,U$1,0)</f>
        <v>19227</v>
      </c>
      <c r="V11" s="33" t="s">
        <v>6</v>
      </c>
      <c r="W11" s="2" t="s">
        <v>79</v>
      </c>
      <c r="X11" s="2" t="s">
        <v>44</v>
      </c>
    </row>
    <row r="12" spans="1:24" x14ac:dyDescent="0.25">
      <c r="A12" s="8" t="s">
        <v>7</v>
      </c>
      <c r="B12" s="3">
        <f>VLOOKUP($A12,'BV Annual LA Forecasts'!$A$2:$AD$42,B$1,0)</f>
        <v>610</v>
      </c>
      <c r="C12" s="3">
        <f>VLOOKUP($A12,'CT Annual LA Forecasts'!$A$2:$AD$42,C$1,0)</f>
        <v>610</v>
      </c>
      <c r="D12" s="3">
        <f>VLOOKUP($A12,'LTW Annual LA Forecasts'!$A$2:$AD$42,D$1,0)</f>
        <v>632</v>
      </c>
      <c r="E12" s="3">
        <f>VLOOKUP($A12,'ST Annual LA Forecasts'!$A$2:$AD$42,E$1,0)</f>
        <v>437</v>
      </c>
      <c r="F12" s="3">
        <f>VLOOKUP($A12,'FS Annual LA Forecasts'!$A$2:$AD$42,F$1,0)</f>
        <v>387</v>
      </c>
      <c r="G12" s="3">
        <f>VLOOKUP($A12,'BV Annual LA Forecasts'!$A$2:$AD$42,G$1,0)</f>
        <v>1673</v>
      </c>
      <c r="H12" s="3">
        <f>VLOOKUP($A12,'CT Annual LA Forecasts'!$A$2:$AD$42,H$1,0)</f>
        <v>1673</v>
      </c>
      <c r="I12" s="3">
        <f>VLOOKUP($A12,'LTW Annual LA Forecasts'!$A$2:$AD$42,I$1,0)</f>
        <v>1996</v>
      </c>
      <c r="J12" s="3">
        <f>VLOOKUP($A12,'ST Annual LA Forecasts'!$A$2:$AD$42,J$1,0)</f>
        <v>992</v>
      </c>
      <c r="K12" s="3">
        <f>VLOOKUP($A12,'FS Annual LA Forecasts'!$A$2:$AD$42,K$1,0)</f>
        <v>944</v>
      </c>
      <c r="L12" s="3">
        <f>VLOOKUP($A12,'BV Annual LA Forecasts'!$A$2:$AD$42,L$1,0)</f>
        <v>8036</v>
      </c>
      <c r="M12" s="3">
        <f>VLOOKUP($A12,'CT Annual LA Forecasts'!$A$2:$AD$42,M$1,0)</f>
        <v>8036</v>
      </c>
      <c r="N12" s="3">
        <f>VLOOKUP($A12,'LTW Annual LA Forecasts'!$A$2:$AD$42,N$1,0)</f>
        <v>13533</v>
      </c>
      <c r="O12" s="3">
        <f>VLOOKUP($A12,'ST Annual LA Forecasts'!$A$2:$AD$42,O$1,0)</f>
        <v>3826</v>
      </c>
      <c r="P12" s="3">
        <f>VLOOKUP($A12,'FS Annual LA Forecasts'!$A$2:$AD$42,P$1,0)</f>
        <v>2139</v>
      </c>
      <c r="Q12" s="3">
        <f>VLOOKUP($A12,'BV Annual LA Forecasts'!$A$2:$AD$42,Q$1,0)</f>
        <v>18228</v>
      </c>
      <c r="R12" s="3">
        <f>VLOOKUP($A12,'CT Annual LA Forecasts'!$A$2:$AD$42,R$1,0)</f>
        <v>18228</v>
      </c>
      <c r="S12" s="3">
        <f>VLOOKUP($A12,'LTW Annual LA Forecasts'!$A$2:$AD$42,S$1,0)</f>
        <v>18868</v>
      </c>
      <c r="T12" s="3">
        <f>VLOOKUP($A12,'ST Annual LA Forecasts'!$A$2:$AD$42,T$1,0)</f>
        <v>12630</v>
      </c>
      <c r="U12" s="3">
        <f>VLOOKUP($A12,'FS Annual LA Forecasts'!$A$2:$AD$42,U$1,0)</f>
        <v>2889</v>
      </c>
      <c r="V12" s="33" t="s">
        <v>7</v>
      </c>
      <c r="W12" s="2" t="s">
        <v>80</v>
      </c>
      <c r="X12" s="2" t="s">
        <v>45</v>
      </c>
    </row>
    <row r="13" spans="1:24" x14ac:dyDescent="0.25">
      <c r="A13" s="8" t="s">
        <v>8</v>
      </c>
      <c r="B13" s="3">
        <f>VLOOKUP($A13,'BV Annual LA Forecasts'!$A$2:$AD$42,B$1,0)</f>
        <v>5182</v>
      </c>
      <c r="C13" s="3">
        <f>VLOOKUP($A13,'CT Annual LA Forecasts'!$A$2:$AD$42,C$1,0)</f>
        <v>5182</v>
      </c>
      <c r="D13" s="3">
        <f>VLOOKUP($A13,'LTW Annual LA Forecasts'!$A$2:$AD$42,D$1,0)</f>
        <v>5402</v>
      </c>
      <c r="E13" s="3">
        <f>VLOOKUP($A13,'ST Annual LA Forecasts'!$A$2:$AD$42,E$1,0)</f>
        <v>3676</v>
      </c>
      <c r="F13" s="3">
        <f>VLOOKUP($A13,'FS Annual LA Forecasts'!$A$2:$AD$42,F$1,0)</f>
        <v>3152</v>
      </c>
      <c r="G13" s="3">
        <f>VLOOKUP($A13,'BV Annual LA Forecasts'!$A$2:$AD$42,G$1,0)</f>
        <v>13549</v>
      </c>
      <c r="H13" s="3">
        <f>VLOOKUP($A13,'CT Annual LA Forecasts'!$A$2:$AD$42,H$1,0)</f>
        <v>13549</v>
      </c>
      <c r="I13" s="3">
        <f>VLOOKUP($A13,'LTW Annual LA Forecasts'!$A$2:$AD$42,I$1,0)</f>
        <v>16187</v>
      </c>
      <c r="J13" s="3">
        <f>VLOOKUP($A13,'ST Annual LA Forecasts'!$A$2:$AD$42,J$1,0)</f>
        <v>7982</v>
      </c>
      <c r="K13" s="3">
        <f>VLOOKUP($A13,'FS Annual LA Forecasts'!$A$2:$AD$42,K$1,0)</f>
        <v>7058</v>
      </c>
      <c r="L13" s="3">
        <f>VLOOKUP($A13,'BV Annual LA Forecasts'!$A$2:$AD$42,L$1,0)</f>
        <v>62589</v>
      </c>
      <c r="M13" s="3">
        <f>VLOOKUP($A13,'CT Annual LA Forecasts'!$A$2:$AD$42,M$1,0)</f>
        <v>62589</v>
      </c>
      <c r="N13" s="3">
        <f>VLOOKUP($A13,'LTW Annual LA Forecasts'!$A$2:$AD$42,N$1,0)</f>
        <v>106044</v>
      </c>
      <c r="O13" s="3">
        <f>VLOOKUP($A13,'ST Annual LA Forecasts'!$A$2:$AD$42,O$1,0)</f>
        <v>29035</v>
      </c>
      <c r="P13" s="3">
        <f>VLOOKUP($A13,'FS Annual LA Forecasts'!$A$2:$AD$42,P$1,0)</f>
        <v>15515</v>
      </c>
      <c r="Q13" s="3">
        <f>VLOOKUP($A13,'BV Annual LA Forecasts'!$A$2:$AD$42,Q$1,0)</f>
        <v>141275</v>
      </c>
      <c r="R13" s="3">
        <f>VLOOKUP($A13,'CT Annual LA Forecasts'!$A$2:$AD$42,R$1,0)</f>
        <v>141275</v>
      </c>
      <c r="S13" s="3">
        <f>VLOOKUP($A13,'LTW Annual LA Forecasts'!$A$2:$AD$42,S$1,0)</f>
        <v>146533</v>
      </c>
      <c r="T13" s="3">
        <f>VLOOKUP($A13,'ST Annual LA Forecasts'!$A$2:$AD$42,T$1,0)</f>
        <v>96870</v>
      </c>
      <c r="U13" s="3">
        <f>VLOOKUP($A13,'FS Annual LA Forecasts'!$A$2:$AD$42,U$1,0)</f>
        <v>20964</v>
      </c>
      <c r="V13" s="33" t="s">
        <v>8</v>
      </c>
      <c r="W13" s="2" t="s">
        <v>81</v>
      </c>
      <c r="X13" s="2" t="s">
        <v>82</v>
      </c>
    </row>
    <row r="14" spans="1:24" x14ac:dyDescent="0.25">
      <c r="A14" s="8" t="s">
        <v>9</v>
      </c>
      <c r="B14" s="3">
        <f>VLOOKUP($A14,'BV Annual LA Forecasts'!$A$2:$AD$42,B$1,0)</f>
        <v>2893</v>
      </c>
      <c r="C14" s="3">
        <f>VLOOKUP($A14,'CT Annual LA Forecasts'!$A$2:$AD$42,C$1,0)</f>
        <v>2893</v>
      </c>
      <c r="D14" s="3">
        <f>VLOOKUP($A14,'LTW Annual LA Forecasts'!$A$2:$AD$42,D$1,0)</f>
        <v>3876</v>
      </c>
      <c r="E14" s="3">
        <f>VLOOKUP($A14,'ST Annual LA Forecasts'!$A$2:$AD$42,E$1,0)</f>
        <v>2098</v>
      </c>
      <c r="F14" s="3">
        <f>VLOOKUP($A14,'FS Annual LA Forecasts'!$A$2:$AD$42,F$1,0)</f>
        <v>1851</v>
      </c>
      <c r="G14" s="3">
        <f>VLOOKUP($A14,'BV Annual LA Forecasts'!$A$2:$AD$42,G$1,0)</f>
        <v>8431</v>
      </c>
      <c r="H14" s="3">
        <f>VLOOKUP($A14,'CT Annual LA Forecasts'!$A$2:$AD$42,H$1,0)</f>
        <v>8431</v>
      </c>
      <c r="I14" s="3">
        <f>VLOOKUP($A14,'LTW Annual LA Forecasts'!$A$2:$AD$42,I$1,0)</f>
        <v>12582</v>
      </c>
      <c r="J14" s="3">
        <f>VLOOKUP($A14,'ST Annual LA Forecasts'!$A$2:$AD$42,J$1,0)</f>
        <v>4863</v>
      </c>
      <c r="K14" s="3">
        <f>VLOOKUP($A14,'FS Annual LA Forecasts'!$A$2:$AD$42,K$1,0)</f>
        <v>4436</v>
      </c>
      <c r="L14" s="3">
        <f>VLOOKUP($A14,'BV Annual LA Forecasts'!$A$2:$AD$42,L$1,0)</f>
        <v>35151</v>
      </c>
      <c r="M14" s="3">
        <f>VLOOKUP($A14,'CT Annual LA Forecasts'!$A$2:$AD$42,M$1,0)</f>
        <v>35151</v>
      </c>
      <c r="N14" s="3">
        <f>VLOOKUP($A14,'LTW Annual LA Forecasts'!$A$2:$AD$42,N$1,0)</f>
        <v>60811</v>
      </c>
      <c r="O14" s="3">
        <f>VLOOKUP($A14,'ST Annual LA Forecasts'!$A$2:$AD$42,O$1,0)</f>
        <v>17016</v>
      </c>
      <c r="P14" s="3">
        <f>VLOOKUP($A14,'FS Annual LA Forecasts'!$A$2:$AD$42,P$1,0)</f>
        <v>8190</v>
      </c>
      <c r="Q14" s="3">
        <f>VLOOKUP($A14,'BV Annual LA Forecasts'!$A$2:$AD$42,Q$1,0)</f>
        <v>77239</v>
      </c>
      <c r="R14" s="3">
        <f>VLOOKUP($A14,'CT Annual LA Forecasts'!$A$2:$AD$42,R$1,0)</f>
        <v>77239</v>
      </c>
      <c r="S14" s="3">
        <f>VLOOKUP($A14,'LTW Annual LA Forecasts'!$A$2:$AD$42,S$1,0)</f>
        <v>79983</v>
      </c>
      <c r="T14" s="3">
        <f>VLOOKUP($A14,'ST Annual LA Forecasts'!$A$2:$AD$42,T$1,0)</f>
        <v>54696</v>
      </c>
      <c r="U14" s="3">
        <f>VLOOKUP($A14,'FS Annual LA Forecasts'!$A$2:$AD$42,U$1,0)</f>
        <v>10972</v>
      </c>
      <c r="V14" s="33" t="s">
        <v>9</v>
      </c>
      <c r="W14" s="2" t="s">
        <v>83</v>
      </c>
      <c r="X14" s="2" t="s">
        <v>42</v>
      </c>
    </row>
    <row r="15" spans="1:24" x14ac:dyDescent="0.25">
      <c r="A15" s="8" t="s">
        <v>10</v>
      </c>
      <c r="B15" s="3">
        <f>VLOOKUP($A15,'BV Annual LA Forecasts'!$A$2:$AD$42,B$1,0)</f>
        <v>2248</v>
      </c>
      <c r="C15" s="3">
        <f>VLOOKUP($A15,'CT Annual LA Forecasts'!$A$2:$AD$42,C$1,0)</f>
        <v>2248</v>
      </c>
      <c r="D15" s="3">
        <f>VLOOKUP($A15,'LTW Annual LA Forecasts'!$A$2:$AD$42,D$1,0)</f>
        <v>2876</v>
      </c>
      <c r="E15" s="3">
        <f>VLOOKUP($A15,'ST Annual LA Forecasts'!$A$2:$AD$42,E$1,0)</f>
        <v>1557</v>
      </c>
      <c r="F15" s="3">
        <f>VLOOKUP($A15,'FS Annual LA Forecasts'!$A$2:$AD$42,F$1,0)</f>
        <v>1399</v>
      </c>
      <c r="G15" s="3">
        <f>VLOOKUP($A15,'BV Annual LA Forecasts'!$A$2:$AD$42,G$1,0)</f>
        <v>5507</v>
      </c>
      <c r="H15" s="3">
        <f>VLOOKUP($A15,'CT Annual LA Forecasts'!$A$2:$AD$42,H$1,0)</f>
        <v>5507</v>
      </c>
      <c r="I15" s="3">
        <f>VLOOKUP($A15,'LTW Annual LA Forecasts'!$A$2:$AD$42,I$1,0)</f>
        <v>7716</v>
      </c>
      <c r="J15" s="3">
        <f>VLOOKUP($A15,'ST Annual LA Forecasts'!$A$2:$AD$42,J$1,0)</f>
        <v>2865</v>
      </c>
      <c r="K15" s="3">
        <f>VLOOKUP($A15,'FS Annual LA Forecasts'!$A$2:$AD$42,K$1,0)</f>
        <v>2597</v>
      </c>
      <c r="L15" s="3">
        <f>VLOOKUP($A15,'BV Annual LA Forecasts'!$A$2:$AD$42,L$1,0)</f>
        <v>16999</v>
      </c>
      <c r="M15" s="3">
        <f>VLOOKUP($A15,'CT Annual LA Forecasts'!$A$2:$AD$42,M$1,0)</f>
        <v>16999</v>
      </c>
      <c r="N15" s="3">
        <f>VLOOKUP($A15,'LTW Annual LA Forecasts'!$A$2:$AD$42,N$1,0)</f>
        <v>28873</v>
      </c>
      <c r="O15" s="3">
        <f>VLOOKUP($A15,'ST Annual LA Forecasts'!$A$2:$AD$42,O$1,0)</f>
        <v>7871</v>
      </c>
      <c r="P15" s="3">
        <f>VLOOKUP($A15,'FS Annual LA Forecasts'!$A$2:$AD$42,P$1,0)</f>
        <v>4168</v>
      </c>
      <c r="Q15" s="3">
        <f>VLOOKUP($A15,'BV Annual LA Forecasts'!$A$2:$AD$42,Q$1,0)</f>
        <v>35723</v>
      </c>
      <c r="R15" s="3">
        <f>VLOOKUP($A15,'CT Annual LA Forecasts'!$A$2:$AD$42,R$1,0)</f>
        <v>35723</v>
      </c>
      <c r="S15" s="3">
        <f>VLOOKUP($A15,'LTW Annual LA Forecasts'!$A$2:$AD$42,S$1,0)</f>
        <v>37004</v>
      </c>
      <c r="T15" s="3">
        <f>VLOOKUP($A15,'ST Annual LA Forecasts'!$A$2:$AD$42,T$1,0)</f>
        <v>25284</v>
      </c>
      <c r="U15" s="3">
        <f>VLOOKUP($A15,'FS Annual LA Forecasts'!$A$2:$AD$42,U$1,0)</f>
        <v>5219</v>
      </c>
      <c r="V15" s="33" t="s">
        <v>10</v>
      </c>
      <c r="W15" s="2" t="s">
        <v>84</v>
      </c>
      <c r="X15" s="2" t="s">
        <v>43</v>
      </c>
    </row>
    <row r="16" spans="1:24" x14ac:dyDescent="0.25">
      <c r="A16" s="8" t="s">
        <v>11</v>
      </c>
      <c r="B16" s="3">
        <f>VLOOKUP($A16,'BV Annual LA Forecasts'!$A$2:$AD$42,B$1,0)</f>
        <v>77</v>
      </c>
      <c r="C16" s="3">
        <f>VLOOKUP($A16,'CT Annual LA Forecasts'!$A$2:$AD$42,C$1,0)</f>
        <v>77</v>
      </c>
      <c r="D16" s="3">
        <f>VLOOKUP($A16,'LTW Annual LA Forecasts'!$A$2:$AD$42,D$1,0)</f>
        <v>80</v>
      </c>
      <c r="E16" s="3">
        <f>VLOOKUP($A16,'ST Annual LA Forecasts'!$A$2:$AD$42,E$1,0)</f>
        <v>56</v>
      </c>
      <c r="F16" s="3">
        <f>VLOOKUP($A16,'FS Annual LA Forecasts'!$A$2:$AD$42,F$1,0)</f>
        <v>45</v>
      </c>
      <c r="G16" s="3">
        <f>VLOOKUP($A16,'BV Annual LA Forecasts'!$A$2:$AD$42,G$1,0)</f>
        <v>153</v>
      </c>
      <c r="H16" s="3">
        <f>VLOOKUP($A16,'CT Annual LA Forecasts'!$A$2:$AD$42,H$1,0)</f>
        <v>153</v>
      </c>
      <c r="I16" s="3">
        <f>VLOOKUP($A16,'LTW Annual LA Forecasts'!$A$2:$AD$42,I$1,0)</f>
        <v>177</v>
      </c>
      <c r="J16" s="3">
        <f>VLOOKUP($A16,'ST Annual LA Forecasts'!$A$2:$AD$42,J$1,0)</f>
        <v>92</v>
      </c>
      <c r="K16" s="3">
        <f>VLOOKUP($A16,'FS Annual LA Forecasts'!$A$2:$AD$42,K$1,0)</f>
        <v>82</v>
      </c>
      <c r="L16" s="3">
        <f>VLOOKUP($A16,'BV Annual LA Forecasts'!$A$2:$AD$42,L$1,0)</f>
        <v>598</v>
      </c>
      <c r="M16" s="3">
        <f>VLOOKUP($A16,'CT Annual LA Forecasts'!$A$2:$AD$42,M$1,0)</f>
        <v>598</v>
      </c>
      <c r="N16" s="3">
        <f>VLOOKUP($A16,'LTW Annual LA Forecasts'!$A$2:$AD$42,N$1,0)</f>
        <v>1007</v>
      </c>
      <c r="O16" s="3">
        <f>VLOOKUP($A16,'ST Annual LA Forecasts'!$A$2:$AD$42,O$1,0)</f>
        <v>305</v>
      </c>
      <c r="P16" s="3">
        <f>VLOOKUP($A16,'FS Annual LA Forecasts'!$A$2:$AD$42,P$1,0)</f>
        <v>155</v>
      </c>
      <c r="Q16" s="3">
        <f>VLOOKUP($A16,'BV Annual LA Forecasts'!$A$2:$AD$42,Q$1,0)</f>
        <v>1323</v>
      </c>
      <c r="R16" s="3">
        <f>VLOOKUP($A16,'CT Annual LA Forecasts'!$A$2:$AD$42,R$1,0)</f>
        <v>1323</v>
      </c>
      <c r="S16" s="3">
        <f>VLOOKUP($A16,'LTW Annual LA Forecasts'!$A$2:$AD$42,S$1,0)</f>
        <v>1367</v>
      </c>
      <c r="T16" s="3">
        <f>VLOOKUP($A16,'ST Annual LA Forecasts'!$A$2:$AD$42,T$1,0)</f>
        <v>939</v>
      </c>
      <c r="U16" s="3">
        <f>VLOOKUP($A16,'FS Annual LA Forecasts'!$A$2:$AD$42,U$1,0)</f>
        <v>197</v>
      </c>
      <c r="V16" s="33" t="s">
        <v>11</v>
      </c>
      <c r="W16" s="2" t="s">
        <v>85</v>
      </c>
      <c r="X16" s="2" t="s">
        <v>48</v>
      </c>
    </row>
    <row r="17" spans="1:24" x14ac:dyDescent="0.25">
      <c r="A17" s="8" t="s">
        <v>12</v>
      </c>
      <c r="B17" s="3">
        <f>VLOOKUP($A17,'BV Annual LA Forecasts'!$A$2:$AD$42,B$1,0)</f>
        <v>3010</v>
      </c>
      <c r="C17" s="3">
        <f>VLOOKUP($A17,'CT Annual LA Forecasts'!$A$2:$AD$42,C$1,0)</f>
        <v>3010</v>
      </c>
      <c r="D17" s="3">
        <f>VLOOKUP($A17,'LTW Annual LA Forecasts'!$A$2:$AD$42,D$1,0)</f>
        <v>3134</v>
      </c>
      <c r="E17" s="3">
        <f>VLOOKUP($A17,'ST Annual LA Forecasts'!$A$2:$AD$42,E$1,0)</f>
        <v>2141</v>
      </c>
      <c r="F17" s="3">
        <f>VLOOKUP($A17,'FS Annual LA Forecasts'!$A$2:$AD$42,F$1,0)</f>
        <v>1842</v>
      </c>
      <c r="G17" s="3">
        <f>VLOOKUP($A17,'BV Annual LA Forecasts'!$A$2:$AD$42,G$1,0)</f>
        <v>8507</v>
      </c>
      <c r="H17" s="3">
        <f>VLOOKUP($A17,'CT Annual LA Forecasts'!$A$2:$AD$42,H$1,0)</f>
        <v>8507</v>
      </c>
      <c r="I17" s="3">
        <f>VLOOKUP($A17,'LTW Annual LA Forecasts'!$A$2:$AD$42,I$1,0)</f>
        <v>10487</v>
      </c>
      <c r="J17" s="3">
        <f>VLOOKUP($A17,'ST Annual LA Forecasts'!$A$2:$AD$42,J$1,0)</f>
        <v>4996</v>
      </c>
      <c r="K17" s="3">
        <f>VLOOKUP($A17,'FS Annual LA Forecasts'!$A$2:$AD$42,K$1,0)</f>
        <v>4614</v>
      </c>
      <c r="L17" s="3">
        <f>VLOOKUP($A17,'BV Annual LA Forecasts'!$A$2:$AD$42,L$1,0)</f>
        <v>44649</v>
      </c>
      <c r="M17" s="3">
        <f>VLOOKUP($A17,'CT Annual LA Forecasts'!$A$2:$AD$42,M$1,0)</f>
        <v>44649</v>
      </c>
      <c r="N17" s="3">
        <f>VLOOKUP($A17,'LTW Annual LA Forecasts'!$A$2:$AD$42,N$1,0)</f>
        <v>77149</v>
      </c>
      <c r="O17" s="3">
        <f>VLOOKUP($A17,'ST Annual LA Forecasts'!$A$2:$AD$42,O$1,0)</f>
        <v>20430</v>
      </c>
      <c r="P17" s="3">
        <f>VLOOKUP($A17,'FS Annual LA Forecasts'!$A$2:$AD$42,P$1,0)</f>
        <v>10312</v>
      </c>
      <c r="Q17" s="3">
        <f>VLOOKUP($A17,'BV Annual LA Forecasts'!$A$2:$AD$42,Q$1,0)</f>
        <v>102607</v>
      </c>
      <c r="R17" s="3">
        <f>VLOOKUP($A17,'CT Annual LA Forecasts'!$A$2:$AD$42,R$1,0)</f>
        <v>102607</v>
      </c>
      <c r="S17" s="3">
        <f>VLOOKUP($A17,'LTW Annual LA Forecasts'!$A$2:$AD$42,S$1,0)</f>
        <v>106542</v>
      </c>
      <c r="T17" s="3">
        <f>VLOOKUP($A17,'ST Annual LA Forecasts'!$A$2:$AD$42,T$1,0)</f>
        <v>69907</v>
      </c>
      <c r="U17" s="3">
        <f>VLOOKUP($A17,'FS Annual LA Forecasts'!$A$2:$AD$42,U$1,0)</f>
        <v>13659</v>
      </c>
      <c r="V17" s="33" t="s">
        <v>12</v>
      </c>
      <c r="W17" s="2" t="s">
        <v>86</v>
      </c>
      <c r="X17" s="2" t="s">
        <v>46</v>
      </c>
    </row>
    <row r="18" spans="1:24" x14ac:dyDescent="0.25">
      <c r="A18" s="8" t="s">
        <v>13</v>
      </c>
      <c r="B18" s="3">
        <f>VLOOKUP($A18,'BV Annual LA Forecasts'!$A$2:$AD$42,B$1,0)</f>
        <v>7197</v>
      </c>
      <c r="C18" s="3">
        <f>VLOOKUP($A18,'CT Annual LA Forecasts'!$A$2:$AD$42,C$1,0)</f>
        <v>7197</v>
      </c>
      <c r="D18" s="3">
        <f>VLOOKUP($A18,'LTW Annual LA Forecasts'!$A$2:$AD$42,D$1,0)</f>
        <v>7566</v>
      </c>
      <c r="E18" s="3">
        <f>VLOOKUP($A18,'ST Annual LA Forecasts'!$A$2:$AD$42,E$1,0)</f>
        <v>5043</v>
      </c>
      <c r="F18" s="3">
        <f>VLOOKUP($A18,'FS Annual LA Forecasts'!$A$2:$AD$42,F$1,0)</f>
        <v>4311</v>
      </c>
      <c r="G18" s="3">
        <f>VLOOKUP($A18,'BV Annual LA Forecasts'!$A$2:$AD$42,G$1,0)</f>
        <v>18210</v>
      </c>
      <c r="H18" s="3">
        <f>VLOOKUP($A18,'CT Annual LA Forecasts'!$A$2:$AD$42,H$1,0)</f>
        <v>18210</v>
      </c>
      <c r="I18" s="3">
        <f>VLOOKUP($A18,'LTW Annual LA Forecasts'!$A$2:$AD$42,I$1,0)</f>
        <v>21414</v>
      </c>
      <c r="J18" s="3">
        <f>VLOOKUP($A18,'ST Annual LA Forecasts'!$A$2:$AD$42,J$1,0)</f>
        <v>10642</v>
      </c>
      <c r="K18" s="3">
        <f>VLOOKUP($A18,'FS Annual LA Forecasts'!$A$2:$AD$42,K$1,0)</f>
        <v>8612</v>
      </c>
      <c r="L18" s="3">
        <f>VLOOKUP($A18,'BV Annual LA Forecasts'!$A$2:$AD$42,L$1,0)</f>
        <v>73366</v>
      </c>
      <c r="M18" s="3">
        <f>VLOOKUP($A18,'CT Annual LA Forecasts'!$A$2:$AD$42,M$1,0)</f>
        <v>73366</v>
      </c>
      <c r="N18" s="3">
        <f>VLOOKUP($A18,'LTW Annual LA Forecasts'!$A$2:$AD$42,N$1,0)</f>
        <v>121857</v>
      </c>
      <c r="O18" s="3">
        <f>VLOOKUP($A18,'ST Annual LA Forecasts'!$A$2:$AD$42,O$1,0)</f>
        <v>32970</v>
      </c>
      <c r="P18" s="3">
        <f>VLOOKUP($A18,'FS Annual LA Forecasts'!$A$2:$AD$42,P$1,0)</f>
        <v>18997</v>
      </c>
      <c r="Q18" s="3">
        <f>VLOOKUP($A18,'BV Annual LA Forecasts'!$A$2:$AD$42,Q$1,0)</f>
        <v>158540</v>
      </c>
      <c r="R18" s="3">
        <f>VLOOKUP($A18,'CT Annual LA Forecasts'!$A$2:$AD$42,R$1,0)</f>
        <v>158540</v>
      </c>
      <c r="S18" s="3">
        <f>VLOOKUP($A18,'LTW Annual LA Forecasts'!$A$2:$AD$42,S$1,0)</f>
        <v>164643</v>
      </c>
      <c r="T18" s="3">
        <f>VLOOKUP($A18,'ST Annual LA Forecasts'!$A$2:$AD$42,T$1,0)</f>
        <v>106893</v>
      </c>
      <c r="U18" s="3">
        <f>VLOOKUP($A18,'FS Annual LA Forecasts'!$A$2:$AD$42,U$1,0)</f>
        <v>26504</v>
      </c>
      <c r="V18" s="33" t="s">
        <v>13</v>
      </c>
      <c r="W18" s="2" t="s">
        <v>87</v>
      </c>
      <c r="X18" s="2" t="s">
        <v>41</v>
      </c>
    </row>
    <row r="19" spans="1:24" x14ac:dyDescent="0.25">
      <c r="A19" s="8" t="s">
        <v>14</v>
      </c>
      <c r="B19" s="3">
        <f>VLOOKUP($A19,'BV Annual LA Forecasts'!$A$2:$AD$42,B$1,0)</f>
        <v>10735</v>
      </c>
      <c r="C19" s="3">
        <f>VLOOKUP($A19,'CT Annual LA Forecasts'!$A$2:$AD$42,C$1,0)</f>
        <v>10735</v>
      </c>
      <c r="D19" s="3">
        <f>VLOOKUP($A19,'LTW Annual LA Forecasts'!$A$2:$AD$42,D$1,0)</f>
        <v>11195</v>
      </c>
      <c r="E19" s="3">
        <f>VLOOKUP($A19,'ST Annual LA Forecasts'!$A$2:$AD$42,E$1,0)</f>
        <v>7582</v>
      </c>
      <c r="F19" s="3">
        <f>VLOOKUP($A19,'FS Annual LA Forecasts'!$A$2:$AD$42,F$1,0)</f>
        <v>6513</v>
      </c>
      <c r="G19" s="3">
        <f>VLOOKUP($A19,'BV Annual LA Forecasts'!$A$2:$AD$42,G$1,0)</f>
        <v>29143</v>
      </c>
      <c r="H19" s="3">
        <f>VLOOKUP($A19,'CT Annual LA Forecasts'!$A$2:$AD$42,H$1,0)</f>
        <v>29143</v>
      </c>
      <c r="I19" s="3">
        <f>VLOOKUP($A19,'LTW Annual LA Forecasts'!$A$2:$AD$42,I$1,0)</f>
        <v>34877</v>
      </c>
      <c r="J19" s="3">
        <f>VLOOKUP($A19,'ST Annual LA Forecasts'!$A$2:$AD$42,J$1,0)</f>
        <v>16996</v>
      </c>
      <c r="K19" s="3">
        <f>VLOOKUP($A19,'FS Annual LA Forecasts'!$A$2:$AD$42,K$1,0)</f>
        <v>16003</v>
      </c>
      <c r="L19" s="3">
        <f>VLOOKUP($A19,'BV Annual LA Forecasts'!$A$2:$AD$42,L$1,0)</f>
        <v>135143</v>
      </c>
      <c r="M19" s="3">
        <f>VLOOKUP($A19,'CT Annual LA Forecasts'!$A$2:$AD$42,M$1,0)</f>
        <v>135143</v>
      </c>
      <c r="N19" s="3">
        <f>VLOOKUP($A19,'LTW Annual LA Forecasts'!$A$2:$AD$42,N$1,0)</f>
        <v>226570</v>
      </c>
      <c r="O19" s="3">
        <f>VLOOKUP($A19,'ST Annual LA Forecasts'!$A$2:$AD$42,O$1,0)</f>
        <v>60581</v>
      </c>
      <c r="P19" s="3">
        <f>VLOOKUP($A19,'FS Annual LA Forecasts'!$A$2:$AD$42,P$1,0)</f>
        <v>36369</v>
      </c>
      <c r="Q19" s="3">
        <f>VLOOKUP($A19,'BV Annual LA Forecasts'!$A$2:$AD$42,Q$1,0)</f>
        <v>299391</v>
      </c>
      <c r="R19" s="3">
        <f>VLOOKUP($A19,'CT Annual LA Forecasts'!$A$2:$AD$42,R$1,0)</f>
        <v>299391</v>
      </c>
      <c r="S19" s="3">
        <f>VLOOKUP($A19,'LTW Annual LA Forecasts'!$A$2:$AD$42,S$1,0)</f>
        <v>310665</v>
      </c>
      <c r="T19" s="3">
        <f>VLOOKUP($A19,'ST Annual LA Forecasts'!$A$2:$AD$42,T$1,0)</f>
        <v>201376</v>
      </c>
      <c r="U19" s="3">
        <f>VLOOKUP($A19,'FS Annual LA Forecasts'!$A$2:$AD$42,U$1,0)</f>
        <v>49204</v>
      </c>
      <c r="V19" s="33" t="s">
        <v>14</v>
      </c>
      <c r="W19" s="2" t="s">
        <v>88</v>
      </c>
      <c r="X19" s="2" t="s">
        <v>41</v>
      </c>
    </row>
    <row r="20" spans="1:24" x14ac:dyDescent="0.25">
      <c r="A20" s="8" t="s">
        <v>15</v>
      </c>
      <c r="B20" s="3">
        <f>VLOOKUP($A20,'BV Annual LA Forecasts'!$A$2:$AD$42,B$1,0)</f>
        <v>2651</v>
      </c>
      <c r="C20" s="3">
        <f>VLOOKUP($A20,'CT Annual LA Forecasts'!$A$2:$AD$42,C$1,0)</f>
        <v>2651</v>
      </c>
      <c r="D20" s="3">
        <f>VLOOKUP($A20,'LTW Annual LA Forecasts'!$A$2:$AD$42,D$1,0)</f>
        <v>3491</v>
      </c>
      <c r="E20" s="3">
        <f>VLOOKUP($A20,'ST Annual LA Forecasts'!$A$2:$AD$42,E$1,0)</f>
        <v>1854</v>
      </c>
      <c r="F20" s="3">
        <f>VLOOKUP($A20,'FS Annual LA Forecasts'!$A$2:$AD$42,F$1,0)</f>
        <v>1592</v>
      </c>
      <c r="G20" s="3">
        <f>VLOOKUP($A20,'BV Annual LA Forecasts'!$A$2:$AD$42,G$1,0)</f>
        <v>7314</v>
      </c>
      <c r="H20" s="3">
        <f>VLOOKUP($A20,'CT Annual LA Forecasts'!$A$2:$AD$42,H$1,0)</f>
        <v>7314</v>
      </c>
      <c r="I20" s="3">
        <f>VLOOKUP($A20,'LTW Annual LA Forecasts'!$A$2:$AD$42,I$1,0)</f>
        <v>10475</v>
      </c>
      <c r="J20" s="3">
        <f>VLOOKUP($A20,'ST Annual LA Forecasts'!$A$2:$AD$42,J$1,0)</f>
        <v>4085</v>
      </c>
      <c r="K20" s="3">
        <f>VLOOKUP($A20,'FS Annual LA Forecasts'!$A$2:$AD$42,K$1,0)</f>
        <v>3630</v>
      </c>
      <c r="L20" s="3">
        <f>VLOOKUP($A20,'BV Annual LA Forecasts'!$A$2:$AD$42,L$1,0)</f>
        <v>24995</v>
      </c>
      <c r="M20" s="3">
        <f>VLOOKUP($A20,'CT Annual LA Forecasts'!$A$2:$AD$42,M$1,0)</f>
        <v>24995</v>
      </c>
      <c r="N20" s="3">
        <f>VLOOKUP($A20,'LTW Annual LA Forecasts'!$A$2:$AD$42,N$1,0)</f>
        <v>41693</v>
      </c>
      <c r="O20" s="3">
        <f>VLOOKUP($A20,'ST Annual LA Forecasts'!$A$2:$AD$42,O$1,0)</f>
        <v>11687</v>
      </c>
      <c r="P20" s="3">
        <f>VLOOKUP($A20,'FS Annual LA Forecasts'!$A$2:$AD$42,P$1,0)</f>
        <v>6649</v>
      </c>
      <c r="Q20" s="3">
        <f>VLOOKUP($A20,'BV Annual LA Forecasts'!$A$2:$AD$42,Q$1,0)</f>
        <v>52123</v>
      </c>
      <c r="R20" s="3">
        <f>VLOOKUP($A20,'CT Annual LA Forecasts'!$A$2:$AD$42,R$1,0)</f>
        <v>52123</v>
      </c>
      <c r="S20" s="3">
        <f>VLOOKUP($A20,'LTW Annual LA Forecasts'!$A$2:$AD$42,S$1,0)</f>
        <v>53911</v>
      </c>
      <c r="T20" s="3">
        <f>VLOOKUP($A20,'ST Annual LA Forecasts'!$A$2:$AD$42,T$1,0)</f>
        <v>36679</v>
      </c>
      <c r="U20" s="3">
        <f>VLOOKUP($A20,'FS Annual LA Forecasts'!$A$2:$AD$42,U$1,0)</f>
        <v>8967</v>
      </c>
      <c r="V20" s="33" t="s">
        <v>15</v>
      </c>
      <c r="W20" s="2" t="s">
        <v>89</v>
      </c>
      <c r="X20" s="2" t="s">
        <v>43</v>
      </c>
    </row>
    <row r="21" spans="1:24" x14ac:dyDescent="0.25">
      <c r="A21" s="8" t="s">
        <v>16</v>
      </c>
      <c r="B21" s="3">
        <f>VLOOKUP($A21,'BV Annual LA Forecasts'!$A$2:$AD$42,B$1,0)</f>
        <v>4666</v>
      </c>
      <c r="C21" s="3">
        <f>VLOOKUP($A21,'CT Annual LA Forecasts'!$A$2:$AD$42,C$1,0)</f>
        <v>4666</v>
      </c>
      <c r="D21" s="3">
        <f>VLOOKUP($A21,'LTW Annual LA Forecasts'!$A$2:$AD$42,D$1,0)</f>
        <v>5952</v>
      </c>
      <c r="E21" s="3">
        <f>VLOOKUP($A21,'ST Annual LA Forecasts'!$A$2:$AD$42,E$1,0)</f>
        <v>3479</v>
      </c>
      <c r="F21" s="3">
        <f>VLOOKUP($A21,'FS Annual LA Forecasts'!$A$2:$AD$42,F$1,0)</f>
        <v>3090</v>
      </c>
      <c r="G21" s="3">
        <f>VLOOKUP($A21,'BV Annual LA Forecasts'!$A$2:$AD$42,G$1,0)</f>
        <v>12913</v>
      </c>
      <c r="H21" s="3">
        <f>VLOOKUP($A21,'CT Annual LA Forecasts'!$A$2:$AD$42,H$1,0)</f>
        <v>12913</v>
      </c>
      <c r="I21" s="3">
        <f>VLOOKUP($A21,'LTW Annual LA Forecasts'!$A$2:$AD$42,I$1,0)</f>
        <v>18538</v>
      </c>
      <c r="J21" s="3">
        <f>VLOOKUP($A21,'ST Annual LA Forecasts'!$A$2:$AD$42,J$1,0)</f>
        <v>8087</v>
      </c>
      <c r="K21" s="3">
        <f>VLOOKUP($A21,'FS Annual LA Forecasts'!$A$2:$AD$42,K$1,0)</f>
        <v>7687</v>
      </c>
      <c r="L21" s="3">
        <f>VLOOKUP($A21,'BV Annual LA Forecasts'!$A$2:$AD$42,L$1,0)</f>
        <v>48842</v>
      </c>
      <c r="M21" s="3">
        <f>VLOOKUP($A21,'CT Annual LA Forecasts'!$A$2:$AD$42,M$1,0)</f>
        <v>48842</v>
      </c>
      <c r="N21" s="3">
        <f>VLOOKUP($A21,'LTW Annual LA Forecasts'!$A$2:$AD$42,N$1,0)</f>
        <v>83373</v>
      </c>
      <c r="O21" s="3">
        <f>VLOOKUP($A21,'ST Annual LA Forecasts'!$A$2:$AD$42,O$1,0)</f>
        <v>23736</v>
      </c>
      <c r="P21" s="3">
        <f>VLOOKUP($A21,'FS Annual LA Forecasts'!$A$2:$AD$42,P$1,0)</f>
        <v>13077</v>
      </c>
      <c r="Q21" s="3">
        <f>VLOOKUP($A21,'BV Annual LA Forecasts'!$A$2:$AD$42,Q$1,0)</f>
        <v>106074</v>
      </c>
      <c r="R21" s="3">
        <f>VLOOKUP($A21,'CT Annual LA Forecasts'!$A$2:$AD$42,R$1,0)</f>
        <v>106074</v>
      </c>
      <c r="S21" s="3">
        <f>VLOOKUP($A21,'LTW Annual LA Forecasts'!$A$2:$AD$42,S$1,0)</f>
        <v>109734</v>
      </c>
      <c r="T21" s="3">
        <f>VLOOKUP($A21,'ST Annual LA Forecasts'!$A$2:$AD$42,T$1,0)</f>
        <v>75121</v>
      </c>
      <c r="U21" s="3">
        <f>VLOOKUP($A21,'FS Annual LA Forecasts'!$A$2:$AD$42,U$1,0)</f>
        <v>16234</v>
      </c>
      <c r="V21" s="33" t="s">
        <v>16</v>
      </c>
      <c r="W21" s="2" t="s">
        <v>90</v>
      </c>
      <c r="X21" s="2" t="s">
        <v>42</v>
      </c>
    </row>
    <row r="22" spans="1:24" x14ac:dyDescent="0.25">
      <c r="A22" s="8" t="s">
        <v>17</v>
      </c>
      <c r="B22" s="3">
        <f>VLOOKUP($A22,'BV Annual LA Forecasts'!$A$2:$AD$42,B$1,0)</f>
        <v>474</v>
      </c>
      <c r="C22" s="3">
        <f>VLOOKUP($A22,'CT Annual LA Forecasts'!$A$2:$AD$42,C$1,0)</f>
        <v>474</v>
      </c>
      <c r="D22" s="3">
        <f>VLOOKUP($A22,'LTW Annual LA Forecasts'!$A$2:$AD$42,D$1,0)</f>
        <v>483</v>
      </c>
      <c r="E22" s="3">
        <f>VLOOKUP($A22,'ST Annual LA Forecasts'!$A$2:$AD$42,E$1,0)</f>
        <v>328</v>
      </c>
      <c r="F22" s="3">
        <f>VLOOKUP($A22,'FS Annual LA Forecasts'!$A$2:$AD$42,F$1,0)</f>
        <v>313</v>
      </c>
      <c r="G22" s="3">
        <f>VLOOKUP($A22,'BV Annual LA Forecasts'!$A$2:$AD$42,G$1,0)</f>
        <v>1052</v>
      </c>
      <c r="H22" s="3">
        <f>VLOOKUP($A22,'CT Annual LA Forecasts'!$A$2:$AD$42,H$1,0)</f>
        <v>1052</v>
      </c>
      <c r="I22" s="3">
        <f>VLOOKUP($A22,'LTW Annual LA Forecasts'!$A$2:$AD$42,I$1,0)</f>
        <v>1186</v>
      </c>
      <c r="J22" s="3">
        <f>VLOOKUP($A22,'ST Annual LA Forecasts'!$A$2:$AD$42,J$1,0)</f>
        <v>610</v>
      </c>
      <c r="K22" s="3">
        <f>VLOOKUP($A22,'FS Annual LA Forecasts'!$A$2:$AD$42,K$1,0)</f>
        <v>558</v>
      </c>
      <c r="L22" s="3">
        <f>VLOOKUP($A22,'BV Annual LA Forecasts'!$A$2:$AD$42,L$1,0)</f>
        <v>3605</v>
      </c>
      <c r="M22" s="3">
        <f>VLOOKUP($A22,'CT Annual LA Forecasts'!$A$2:$AD$42,M$1,0)</f>
        <v>3605</v>
      </c>
      <c r="N22" s="3">
        <f>VLOOKUP($A22,'LTW Annual LA Forecasts'!$A$2:$AD$42,N$1,0)</f>
        <v>5828</v>
      </c>
      <c r="O22" s="3">
        <f>VLOOKUP($A22,'ST Annual LA Forecasts'!$A$2:$AD$42,O$1,0)</f>
        <v>1590</v>
      </c>
      <c r="P22" s="3">
        <f>VLOOKUP($A22,'FS Annual LA Forecasts'!$A$2:$AD$42,P$1,0)</f>
        <v>1103</v>
      </c>
      <c r="Q22" s="3">
        <f>VLOOKUP($A22,'BV Annual LA Forecasts'!$A$2:$AD$42,Q$1,0)</f>
        <v>7576</v>
      </c>
      <c r="R22" s="3">
        <f>VLOOKUP($A22,'CT Annual LA Forecasts'!$A$2:$AD$42,R$1,0)</f>
        <v>7576</v>
      </c>
      <c r="S22" s="3">
        <f>VLOOKUP($A22,'LTW Annual LA Forecasts'!$A$2:$AD$42,S$1,0)</f>
        <v>7861</v>
      </c>
      <c r="T22" s="3">
        <f>VLOOKUP($A22,'ST Annual LA Forecasts'!$A$2:$AD$42,T$1,0)</f>
        <v>5053</v>
      </c>
      <c r="U22" s="3">
        <f>VLOOKUP($A22,'FS Annual LA Forecasts'!$A$2:$AD$42,U$1,0)</f>
        <v>1461</v>
      </c>
      <c r="V22" s="33" t="s">
        <v>17</v>
      </c>
      <c r="W22" s="2" t="s">
        <v>91</v>
      </c>
      <c r="X22" s="2" t="s">
        <v>72</v>
      </c>
    </row>
    <row r="23" spans="1:24" x14ac:dyDescent="0.25">
      <c r="A23" s="8" t="s">
        <v>18</v>
      </c>
      <c r="B23" s="3">
        <f>VLOOKUP($A23,'BV Annual LA Forecasts'!$A$2:$AD$42,B$1,0)</f>
        <v>1690</v>
      </c>
      <c r="C23" s="3">
        <f>VLOOKUP($A23,'CT Annual LA Forecasts'!$A$2:$AD$42,C$1,0)</f>
        <v>1690</v>
      </c>
      <c r="D23" s="3">
        <f>VLOOKUP($A23,'LTW Annual LA Forecasts'!$A$2:$AD$42,D$1,0)</f>
        <v>1769</v>
      </c>
      <c r="E23" s="3">
        <f>VLOOKUP($A23,'ST Annual LA Forecasts'!$A$2:$AD$42,E$1,0)</f>
        <v>1199</v>
      </c>
      <c r="F23" s="3">
        <f>VLOOKUP($A23,'FS Annual LA Forecasts'!$A$2:$AD$42,F$1,0)</f>
        <v>1114</v>
      </c>
      <c r="G23" s="3">
        <f>VLOOKUP($A23,'BV Annual LA Forecasts'!$A$2:$AD$42,G$1,0)</f>
        <v>4787</v>
      </c>
      <c r="H23" s="3">
        <f>VLOOKUP($A23,'CT Annual LA Forecasts'!$A$2:$AD$42,H$1,0)</f>
        <v>4787</v>
      </c>
      <c r="I23" s="3">
        <f>VLOOKUP($A23,'LTW Annual LA Forecasts'!$A$2:$AD$42,I$1,0)</f>
        <v>5989</v>
      </c>
      <c r="J23" s="3">
        <f>VLOOKUP($A23,'ST Annual LA Forecasts'!$A$2:$AD$42,J$1,0)</f>
        <v>2793</v>
      </c>
      <c r="K23" s="3">
        <f>VLOOKUP($A23,'FS Annual LA Forecasts'!$A$2:$AD$42,K$1,0)</f>
        <v>2967</v>
      </c>
      <c r="L23" s="3">
        <f>VLOOKUP($A23,'BV Annual LA Forecasts'!$A$2:$AD$42,L$1,0)</f>
        <v>27174</v>
      </c>
      <c r="M23" s="3">
        <f>VLOOKUP($A23,'CT Annual LA Forecasts'!$A$2:$AD$42,M$1,0)</f>
        <v>27174</v>
      </c>
      <c r="N23" s="3">
        <f>VLOOKUP($A23,'LTW Annual LA Forecasts'!$A$2:$AD$42,N$1,0)</f>
        <v>46924</v>
      </c>
      <c r="O23" s="3">
        <f>VLOOKUP($A23,'ST Annual LA Forecasts'!$A$2:$AD$42,O$1,0)</f>
        <v>12256</v>
      </c>
      <c r="P23" s="3">
        <f>VLOOKUP($A23,'FS Annual LA Forecasts'!$A$2:$AD$42,P$1,0)</f>
        <v>6736</v>
      </c>
      <c r="Q23" s="3">
        <f>VLOOKUP($A23,'BV Annual LA Forecasts'!$A$2:$AD$42,Q$1,0)</f>
        <v>62955</v>
      </c>
      <c r="R23" s="3">
        <f>VLOOKUP($A23,'CT Annual LA Forecasts'!$A$2:$AD$42,R$1,0)</f>
        <v>62955</v>
      </c>
      <c r="S23" s="3">
        <f>VLOOKUP($A23,'LTW Annual LA Forecasts'!$A$2:$AD$42,S$1,0)</f>
        <v>65405</v>
      </c>
      <c r="T23" s="3">
        <f>VLOOKUP($A23,'ST Annual LA Forecasts'!$A$2:$AD$42,T$1,0)</f>
        <v>42608</v>
      </c>
      <c r="U23" s="3">
        <f>VLOOKUP($A23,'FS Annual LA Forecasts'!$A$2:$AD$42,U$1,0)</f>
        <v>8897</v>
      </c>
      <c r="V23" s="33" t="s">
        <v>18</v>
      </c>
      <c r="W23" s="2" t="s">
        <v>92</v>
      </c>
      <c r="X23" s="2" t="s">
        <v>93</v>
      </c>
    </row>
    <row r="24" spans="1:24" x14ac:dyDescent="0.25">
      <c r="A24" s="8" t="s">
        <v>19</v>
      </c>
      <c r="B24" s="3">
        <f>VLOOKUP($A24,'BV Annual LA Forecasts'!$A$2:$AD$42,B$1,0)</f>
        <v>1881</v>
      </c>
      <c r="C24" s="3">
        <f>VLOOKUP($A24,'CT Annual LA Forecasts'!$A$2:$AD$42,C$1,0)</f>
        <v>1881</v>
      </c>
      <c r="D24" s="3">
        <f>VLOOKUP($A24,'LTW Annual LA Forecasts'!$A$2:$AD$42,D$1,0)</f>
        <v>1960</v>
      </c>
      <c r="E24" s="3">
        <f>VLOOKUP($A24,'ST Annual LA Forecasts'!$A$2:$AD$42,E$1,0)</f>
        <v>1345</v>
      </c>
      <c r="F24" s="3">
        <f>VLOOKUP($A24,'FS Annual LA Forecasts'!$A$2:$AD$42,F$1,0)</f>
        <v>1203</v>
      </c>
      <c r="G24" s="3">
        <f>VLOOKUP($A24,'BV Annual LA Forecasts'!$A$2:$AD$42,G$1,0)</f>
        <v>5453</v>
      </c>
      <c r="H24" s="3">
        <f>VLOOKUP($A24,'CT Annual LA Forecasts'!$A$2:$AD$42,H$1,0)</f>
        <v>5453</v>
      </c>
      <c r="I24" s="3">
        <f>VLOOKUP($A24,'LTW Annual LA Forecasts'!$A$2:$AD$42,I$1,0)</f>
        <v>6719</v>
      </c>
      <c r="J24" s="3">
        <f>VLOOKUP($A24,'ST Annual LA Forecasts'!$A$2:$AD$42,J$1,0)</f>
        <v>3216</v>
      </c>
      <c r="K24" s="3">
        <f>VLOOKUP($A24,'FS Annual LA Forecasts'!$A$2:$AD$42,K$1,0)</f>
        <v>3183</v>
      </c>
      <c r="L24" s="3">
        <f>VLOOKUP($A24,'BV Annual LA Forecasts'!$A$2:$AD$42,L$1,0)</f>
        <v>29630</v>
      </c>
      <c r="M24" s="3">
        <f>VLOOKUP($A24,'CT Annual LA Forecasts'!$A$2:$AD$42,M$1,0)</f>
        <v>29630</v>
      </c>
      <c r="N24" s="3">
        <f>VLOOKUP($A24,'LTW Annual LA Forecasts'!$A$2:$AD$42,N$1,0)</f>
        <v>50959</v>
      </c>
      <c r="O24" s="3">
        <f>VLOOKUP($A24,'ST Annual LA Forecasts'!$A$2:$AD$42,O$1,0)</f>
        <v>13919</v>
      </c>
      <c r="P24" s="3">
        <f>VLOOKUP($A24,'FS Annual LA Forecasts'!$A$2:$AD$42,P$1,0)</f>
        <v>7281</v>
      </c>
      <c r="Q24" s="3">
        <f>VLOOKUP($A24,'BV Annual LA Forecasts'!$A$2:$AD$42,Q$1,0)</f>
        <v>69077</v>
      </c>
      <c r="R24" s="3">
        <f>VLOOKUP($A24,'CT Annual LA Forecasts'!$A$2:$AD$42,R$1,0)</f>
        <v>69077</v>
      </c>
      <c r="S24" s="3">
        <f>VLOOKUP($A24,'LTW Annual LA Forecasts'!$A$2:$AD$42,S$1,0)</f>
        <v>71605</v>
      </c>
      <c r="T24" s="3">
        <f>VLOOKUP($A24,'ST Annual LA Forecasts'!$A$2:$AD$42,T$1,0)</f>
        <v>47729</v>
      </c>
      <c r="U24" s="3">
        <f>VLOOKUP($A24,'FS Annual LA Forecasts'!$A$2:$AD$42,U$1,0)</f>
        <v>9725</v>
      </c>
      <c r="V24" s="33" t="s">
        <v>19</v>
      </c>
      <c r="W24" s="2" t="s">
        <v>94</v>
      </c>
      <c r="X24" s="2" t="s">
        <v>93</v>
      </c>
    </row>
    <row r="25" spans="1:24" x14ac:dyDescent="0.25">
      <c r="A25" s="8" t="s">
        <v>20</v>
      </c>
      <c r="B25" s="3">
        <f>VLOOKUP($A25,'BV Annual LA Forecasts'!$A$2:$AD$42,B$1,0)</f>
        <v>2851</v>
      </c>
      <c r="C25" s="3">
        <f>VLOOKUP($A25,'CT Annual LA Forecasts'!$A$2:$AD$42,C$1,0)</f>
        <v>2851</v>
      </c>
      <c r="D25" s="3">
        <f>VLOOKUP($A25,'LTW Annual LA Forecasts'!$A$2:$AD$42,D$1,0)</f>
        <v>3754</v>
      </c>
      <c r="E25" s="3">
        <f>VLOOKUP($A25,'ST Annual LA Forecasts'!$A$2:$AD$42,E$1,0)</f>
        <v>2051</v>
      </c>
      <c r="F25" s="3">
        <f>VLOOKUP($A25,'FS Annual LA Forecasts'!$A$2:$AD$42,F$1,0)</f>
        <v>1815</v>
      </c>
      <c r="G25" s="3">
        <f>VLOOKUP($A25,'BV Annual LA Forecasts'!$A$2:$AD$42,G$1,0)</f>
        <v>8051</v>
      </c>
      <c r="H25" s="3">
        <f>VLOOKUP($A25,'CT Annual LA Forecasts'!$A$2:$AD$42,H$1,0)</f>
        <v>8051</v>
      </c>
      <c r="I25" s="3">
        <f>VLOOKUP($A25,'LTW Annual LA Forecasts'!$A$2:$AD$42,I$1,0)</f>
        <v>12179</v>
      </c>
      <c r="J25" s="3">
        <f>VLOOKUP($A25,'ST Annual LA Forecasts'!$A$2:$AD$42,J$1,0)</f>
        <v>4685</v>
      </c>
      <c r="K25" s="3">
        <f>VLOOKUP($A25,'FS Annual LA Forecasts'!$A$2:$AD$42,K$1,0)</f>
        <v>4397</v>
      </c>
      <c r="L25" s="3">
        <f>VLOOKUP($A25,'BV Annual LA Forecasts'!$A$2:$AD$42,L$1,0)</f>
        <v>35703</v>
      </c>
      <c r="M25" s="3">
        <f>VLOOKUP($A25,'CT Annual LA Forecasts'!$A$2:$AD$42,M$1,0)</f>
        <v>35703</v>
      </c>
      <c r="N25" s="3">
        <f>VLOOKUP($A25,'LTW Annual LA Forecasts'!$A$2:$AD$42,N$1,0)</f>
        <v>63312</v>
      </c>
      <c r="O25" s="3">
        <f>VLOOKUP($A25,'ST Annual LA Forecasts'!$A$2:$AD$42,O$1,0)</f>
        <v>17464</v>
      </c>
      <c r="P25" s="3">
        <f>VLOOKUP($A25,'FS Annual LA Forecasts'!$A$2:$AD$42,P$1,0)</f>
        <v>7591</v>
      </c>
      <c r="Q25" s="3">
        <f>VLOOKUP($A25,'BV Annual LA Forecasts'!$A$2:$AD$42,Q$1,0)</f>
        <v>81360</v>
      </c>
      <c r="R25" s="3">
        <f>VLOOKUP($A25,'CT Annual LA Forecasts'!$A$2:$AD$42,R$1,0)</f>
        <v>81360</v>
      </c>
      <c r="S25" s="3">
        <f>VLOOKUP($A25,'LTW Annual LA Forecasts'!$A$2:$AD$42,S$1,0)</f>
        <v>84279</v>
      </c>
      <c r="T25" s="3">
        <f>VLOOKUP($A25,'ST Annual LA Forecasts'!$A$2:$AD$42,T$1,0)</f>
        <v>57771</v>
      </c>
      <c r="U25" s="3">
        <f>VLOOKUP($A25,'FS Annual LA Forecasts'!$A$2:$AD$42,U$1,0)</f>
        <v>9602</v>
      </c>
      <c r="V25" s="33" t="s">
        <v>20</v>
      </c>
      <c r="W25" s="2" t="s">
        <v>95</v>
      </c>
      <c r="X25" s="2" t="s">
        <v>42</v>
      </c>
    </row>
    <row r="26" spans="1:24" x14ac:dyDescent="0.25">
      <c r="A26" s="8" t="s">
        <v>64</v>
      </c>
      <c r="B26" s="3">
        <f>VLOOKUP($A26,'BV Annual LA Forecasts'!$A$2:$AD$42,B$1,0)</f>
        <v>10529</v>
      </c>
      <c r="C26" s="3">
        <f>VLOOKUP($A26,'CT Annual LA Forecasts'!$A$2:$AD$42,C$1,0)</f>
        <v>10529</v>
      </c>
      <c r="D26" s="3">
        <f>VLOOKUP($A26,'LTW Annual LA Forecasts'!$A$2:$AD$42,D$1,0)</f>
        <v>13109</v>
      </c>
      <c r="E26" s="3">
        <f>VLOOKUP($A26,'ST Annual LA Forecasts'!$A$2:$AD$42,E$1,0)</f>
        <v>7414</v>
      </c>
      <c r="F26" s="3">
        <f>VLOOKUP($A26,'FS Annual LA Forecasts'!$A$2:$AD$42,F$1,0)</f>
        <v>6656</v>
      </c>
      <c r="G26" s="3">
        <f>VLOOKUP($A26,'BV Annual LA Forecasts'!$A$2:$AD$42,G$1,0)</f>
        <v>28192</v>
      </c>
      <c r="H26" s="3">
        <f>VLOOKUP($A26,'CT Annual LA Forecasts'!$A$2:$AD$42,H$1,0)</f>
        <v>28192</v>
      </c>
      <c r="I26" s="3">
        <f>VLOOKUP($A26,'LTW Annual LA Forecasts'!$A$2:$AD$42,I$1,0)</f>
        <v>39222</v>
      </c>
      <c r="J26" s="3">
        <f>VLOOKUP($A26,'ST Annual LA Forecasts'!$A$2:$AD$42,J$1,0)</f>
        <v>15524</v>
      </c>
      <c r="K26" s="3">
        <f>VLOOKUP($A26,'FS Annual LA Forecasts'!$A$2:$AD$42,K$1,0)</f>
        <v>14953</v>
      </c>
      <c r="L26" s="3">
        <f>VLOOKUP($A26,'BV Annual LA Forecasts'!$A$2:$AD$42,L$1,0)</f>
        <v>116522</v>
      </c>
      <c r="M26" s="3">
        <f>VLOOKUP($A26,'CT Annual LA Forecasts'!$A$2:$AD$42,M$1,0)</f>
        <v>116522</v>
      </c>
      <c r="N26" s="3">
        <f>VLOOKUP($A26,'LTW Annual LA Forecasts'!$A$2:$AD$42,N$1,0)</f>
        <v>199157</v>
      </c>
      <c r="O26" s="3">
        <f>VLOOKUP($A26,'ST Annual LA Forecasts'!$A$2:$AD$42,O$1,0)</f>
        <v>57069</v>
      </c>
      <c r="P26" s="3">
        <f>VLOOKUP($A26,'FS Annual LA Forecasts'!$A$2:$AD$42,P$1,0)</f>
        <v>29012</v>
      </c>
      <c r="Q26" s="3">
        <f>VLOOKUP($A26,'BV Annual LA Forecasts'!$A$2:$AD$42,Q$1,0)</f>
        <v>257777</v>
      </c>
      <c r="R26" s="3">
        <f>VLOOKUP($A26,'CT Annual LA Forecasts'!$A$2:$AD$42,R$1,0)</f>
        <v>257777</v>
      </c>
      <c r="S26" s="3">
        <f>VLOOKUP($A26,'LTW Annual LA Forecasts'!$A$2:$AD$42,S$1,0)</f>
        <v>266505</v>
      </c>
      <c r="T26" s="3">
        <f>VLOOKUP($A26,'ST Annual LA Forecasts'!$A$2:$AD$42,T$1,0)</f>
        <v>182979</v>
      </c>
      <c r="U26" s="3">
        <f>VLOOKUP($A26,'FS Annual LA Forecasts'!$A$2:$AD$42,U$1,0)</f>
        <v>38477</v>
      </c>
      <c r="V26" s="33" t="s">
        <v>64</v>
      </c>
      <c r="W26" s="2" t="s">
        <v>96</v>
      </c>
      <c r="X26" s="2" t="s">
        <v>47</v>
      </c>
    </row>
    <row r="27" spans="1:24" x14ac:dyDescent="0.25">
      <c r="A27" s="8" t="s">
        <v>21</v>
      </c>
      <c r="B27" s="3">
        <f>VLOOKUP($A27,'BV Annual LA Forecasts'!$A$2:$AD$42,B$1,0)</f>
        <v>5156</v>
      </c>
      <c r="C27" s="3">
        <f>VLOOKUP($A27,'CT Annual LA Forecasts'!$A$2:$AD$42,C$1,0)</f>
        <v>5156</v>
      </c>
      <c r="D27" s="3">
        <f>VLOOKUP($A27,'LTW Annual LA Forecasts'!$A$2:$AD$42,D$1,0)</f>
        <v>6676</v>
      </c>
      <c r="E27" s="3">
        <f>VLOOKUP($A27,'ST Annual LA Forecasts'!$A$2:$AD$42,E$1,0)</f>
        <v>3625</v>
      </c>
      <c r="F27" s="3">
        <f>VLOOKUP($A27,'FS Annual LA Forecasts'!$A$2:$AD$42,F$1,0)</f>
        <v>3186</v>
      </c>
      <c r="G27" s="3">
        <f>VLOOKUP($A27,'BV Annual LA Forecasts'!$A$2:$AD$42,G$1,0)</f>
        <v>14101</v>
      </c>
      <c r="H27" s="3">
        <f>VLOOKUP($A27,'CT Annual LA Forecasts'!$A$2:$AD$42,H$1,0)</f>
        <v>14101</v>
      </c>
      <c r="I27" s="3">
        <f>VLOOKUP($A27,'LTW Annual LA Forecasts'!$A$2:$AD$42,I$1,0)</f>
        <v>20552</v>
      </c>
      <c r="J27" s="3">
        <f>VLOOKUP($A27,'ST Annual LA Forecasts'!$A$2:$AD$42,J$1,0)</f>
        <v>7740</v>
      </c>
      <c r="K27" s="3">
        <f>VLOOKUP($A27,'FS Annual LA Forecasts'!$A$2:$AD$42,K$1,0)</f>
        <v>7090</v>
      </c>
      <c r="L27" s="3">
        <f>VLOOKUP($A27,'BV Annual LA Forecasts'!$A$2:$AD$42,L$1,0)</f>
        <v>55165</v>
      </c>
      <c r="M27" s="3">
        <f>VLOOKUP($A27,'CT Annual LA Forecasts'!$A$2:$AD$42,M$1,0)</f>
        <v>55165</v>
      </c>
      <c r="N27" s="3">
        <f>VLOOKUP($A27,'LTW Annual LA Forecasts'!$A$2:$AD$42,N$1,0)</f>
        <v>95953</v>
      </c>
      <c r="O27" s="3">
        <f>VLOOKUP($A27,'ST Annual LA Forecasts'!$A$2:$AD$42,O$1,0)</f>
        <v>26802</v>
      </c>
      <c r="P27" s="3">
        <f>VLOOKUP($A27,'FS Annual LA Forecasts'!$A$2:$AD$42,P$1,0)</f>
        <v>12232</v>
      </c>
      <c r="Q27" s="3">
        <f>VLOOKUP($A27,'BV Annual LA Forecasts'!$A$2:$AD$42,Q$1,0)</f>
        <v>121532</v>
      </c>
      <c r="R27" s="3">
        <f>VLOOKUP($A27,'CT Annual LA Forecasts'!$A$2:$AD$42,R$1,0)</f>
        <v>121532</v>
      </c>
      <c r="S27" s="3">
        <f>VLOOKUP($A27,'LTW Annual LA Forecasts'!$A$2:$AD$42,S$1,0)</f>
        <v>125779</v>
      </c>
      <c r="T27" s="3">
        <f>VLOOKUP($A27,'ST Annual LA Forecasts'!$A$2:$AD$42,T$1,0)</f>
        <v>86488</v>
      </c>
      <c r="U27" s="3">
        <f>VLOOKUP($A27,'FS Annual LA Forecasts'!$A$2:$AD$42,U$1,0)</f>
        <v>15669</v>
      </c>
      <c r="V27" s="33" t="s">
        <v>21</v>
      </c>
      <c r="W27" s="2" t="s">
        <v>97</v>
      </c>
      <c r="X27" s="2" t="s">
        <v>42</v>
      </c>
    </row>
    <row r="28" spans="1:24" x14ac:dyDescent="0.25">
      <c r="A28" s="8" t="s">
        <v>22</v>
      </c>
      <c r="B28" s="3">
        <f>VLOOKUP($A28,'BV Annual LA Forecasts'!$A$2:$AD$42,B$1,0)</f>
        <v>93</v>
      </c>
      <c r="C28" s="3">
        <f>VLOOKUP($A28,'CT Annual LA Forecasts'!$A$2:$AD$42,C$1,0)</f>
        <v>93</v>
      </c>
      <c r="D28" s="3">
        <f>VLOOKUP($A28,'LTW Annual LA Forecasts'!$A$2:$AD$42,D$1,0)</f>
        <v>98</v>
      </c>
      <c r="E28" s="3">
        <f>VLOOKUP($A28,'ST Annual LA Forecasts'!$A$2:$AD$42,E$1,0)</f>
        <v>70</v>
      </c>
      <c r="F28" s="3">
        <f>VLOOKUP($A28,'FS Annual LA Forecasts'!$A$2:$AD$42,F$1,0)</f>
        <v>58</v>
      </c>
      <c r="G28" s="3">
        <f>VLOOKUP($A28,'BV Annual LA Forecasts'!$A$2:$AD$42,G$1,0)</f>
        <v>287</v>
      </c>
      <c r="H28" s="3">
        <f>VLOOKUP($A28,'CT Annual LA Forecasts'!$A$2:$AD$42,H$1,0)</f>
        <v>287</v>
      </c>
      <c r="I28" s="3">
        <f>VLOOKUP($A28,'LTW Annual LA Forecasts'!$A$2:$AD$42,I$1,0)</f>
        <v>396</v>
      </c>
      <c r="J28" s="3">
        <f>VLOOKUP($A28,'ST Annual LA Forecasts'!$A$2:$AD$42,J$1,0)</f>
        <v>173</v>
      </c>
      <c r="K28" s="3">
        <f>VLOOKUP($A28,'FS Annual LA Forecasts'!$A$2:$AD$42,K$1,0)</f>
        <v>162</v>
      </c>
      <c r="L28" s="3">
        <f>VLOOKUP($A28,'BV Annual LA Forecasts'!$A$2:$AD$42,L$1,0)</f>
        <v>2371</v>
      </c>
      <c r="M28" s="3">
        <f>VLOOKUP($A28,'CT Annual LA Forecasts'!$A$2:$AD$42,M$1,0)</f>
        <v>2371</v>
      </c>
      <c r="N28" s="3">
        <f>VLOOKUP($A28,'LTW Annual LA Forecasts'!$A$2:$AD$42,N$1,0)</f>
        <v>4324</v>
      </c>
      <c r="O28" s="3">
        <f>VLOOKUP($A28,'ST Annual LA Forecasts'!$A$2:$AD$42,O$1,0)</f>
        <v>1141</v>
      </c>
      <c r="P28" s="3">
        <f>VLOOKUP($A28,'FS Annual LA Forecasts'!$A$2:$AD$42,P$1,0)</f>
        <v>369</v>
      </c>
      <c r="Q28" s="3">
        <f>VLOOKUP($A28,'BV Annual LA Forecasts'!$A$2:$AD$42,Q$1,0)</f>
        <v>5869</v>
      </c>
      <c r="R28" s="3">
        <f>VLOOKUP($A28,'CT Annual LA Forecasts'!$A$2:$AD$42,R$1,0)</f>
        <v>5869</v>
      </c>
      <c r="S28" s="3">
        <f>VLOOKUP($A28,'LTW Annual LA Forecasts'!$A$2:$AD$42,S$1,0)</f>
        <v>6092</v>
      </c>
      <c r="T28" s="3">
        <f>VLOOKUP($A28,'ST Annual LA Forecasts'!$A$2:$AD$42,T$1,0)</f>
        <v>4099</v>
      </c>
      <c r="U28" s="3">
        <f>VLOOKUP($A28,'FS Annual LA Forecasts'!$A$2:$AD$42,U$1,0)</f>
        <v>484</v>
      </c>
      <c r="V28" s="33" t="s">
        <v>22</v>
      </c>
      <c r="W28" s="2" t="s">
        <v>98</v>
      </c>
      <c r="X28" s="2" t="s">
        <v>49</v>
      </c>
    </row>
    <row r="29" spans="1:24" x14ac:dyDescent="0.25">
      <c r="A29" s="8" t="s">
        <v>23</v>
      </c>
      <c r="B29" s="3">
        <f>VLOOKUP($A29,'BV Annual LA Forecasts'!$A$2:$AD$42,B$1,0)</f>
        <v>1981</v>
      </c>
      <c r="C29" s="3">
        <f>VLOOKUP($A29,'CT Annual LA Forecasts'!$A$2:$AD$42,C$1,0)</f>
        <v>1981</v>
      </c>
      <c r="D29" s="3">
        <f>VLOOKUP($A29,'LTW Annual LA Forecasts'!$A$2:$AD$42,D$1,0)</f>
        <v>2671</v>
      </c>
      <c r="E29" s="3">
        <f>VLOOKUP($A29,'ST Annual LA Forecasts'!$A$2:$AD$42,E$1,0)</f>
        <v>1402</v>
      </c>
      <c r="F29" s="3">
        <f>VLOOKUP($A29,'FS Annual LA Forecasts'!$A$2:$AD$42,F$1,0)</f>
        <v>1172</v>
      </c>
      <c r="G29" s="3">
        <f>VLOOKUP($A29,'BV Annual LA Forecasts'!$A$2:$AD$42,G$1,0)</f>
        <v>5678</v>
      </c>
      <c r="H29" s="3">
        <f>VLOOKUP($A29,'CT Annual LA Forecasts'!$A$2:$AD$42,H$1,0)</f>
        <v>5678</v>
      </c>
      <c r="I29" s="3">
        <f>VLOOKUP($A29,'LTW Annual LA Forecasts'!$A$2:$AD$42,I$1,0)</f>
        <v>8469</v>
      </c>
      <c r="J29" s="3">
        <f>VLOOKUP($A29,'ST Annual LA Forecasts'!$A$2:$AD$42,J$1,0)</f>
        <v>3358</v>
      </c>
      <c r="K29" s="3">
        <f>VLOOKUP($A29,'FS Annual LA Forecasts'!$A$2:$AD$42,K$1,0)</f>
        <v>3031</v>
      </c>
      <c r="L29" s="3">
        <f>VLOOKUP($A29,'BV Annual LA Forecasts'!$A$2:$AD$42,L$1,0)</f>
        <v>22941</v>
      </c>
      <c r="M29" s="3">
        <f>VLOOKUP($A29,'CT Annual LA Forecasts'!$A$2:$AD$42,M$1,0)</f>
        <v>22941</v>
      </c>
      <c r="N29" s="3">
        <f>VLOOKUP($A29,'LTW Annual LA Forecasts'!$A$2:$AD$42,N$1,0)</f>
        <v>39319</v>
      </c>
      <c r="O29" s="3">
        <f>VLOOKUP($A29,'ST Annual LA Forecasts'!$A$2:$AD$42,O$1,0)</f>
        <v>11092</v>
      </c>
      <c r="P29" s="3">
        <f>VLOOKUP($A29,'FS Annual LA Forecasts'!$A$2:$AD$42,P$1,0)</f>
        <v>5665</v>
      </c>
      <c r="Q29" s="3">
        <f>VLOOKUP($A29,'BV Annual LA Forecasts'!$A$2:$AD$42,Q$1,0)</f>
        <v>50062</v>
      </c>
      <c r="R29" s="3">
        <f>VLOOKUP($A29,'CT Annual LA Forecasts'!$A$2:$AD$42,R$1,0)</f>
        <v>50062</v>
      </c>
      <c r="S29" s="3">
        <f>VLOOKUP($A29,'LTW Annual LA Forecasts'!$A$2:$AD$42,S$1,0)</f>
        <v>51797</v>
      </c>
      <c r="T29" s="3">
        <f>VLOOKUP($A29,'ST Annual LA Forecasts'!$A$2:$AD$42,T$1,0)</f>
        <v>35415</v>
      </c>
      <c r="U29" s="3">
        <f>VLOOKUP($A29,'FS Annual LA Forecasts'!$A$2:$AD$42,U$1,0)</f>
        <v>7590</v>
      </c>
      <c r="V29" s="33" t="s">
        <v>23</v>
      </c>
      <c r="W29" s="2" t="s">
        <v>99</v>
      </c>
      <c r="X29" s="2" t="s">
        <v>43</v>
      </c>
    </row>
    <row r="30" spans="1:24" x14ac:dyDescent="0.25">
      <c r="A30" s="8" t="s">
        <v>65</v>
      </c>
      <c r="B30" s="3">
        <f>VLOOKUP($A30,'BV Annual LA Forecasts'!$A$2:$AD$42,B$1,0)</f>
        <v>1</v>
      </c>
      <c r="C30" s="3">
        <f>VLOOKUP($A30,'CT Annual LA Forecasts'!$A$2:$AD$42,C$1,0)</f>
        <v>1</v>
      </c>
      <c r="D30" s="3">
        <f>VLOOKUP($A30,'LTW Annual LA Forecasts'!$A$2:$AD$42,D$1,0)</f>
        <v>1</v>
      </c>
      <c r="E30" s="3">
        <f>VLOOKUP($A30,'ST Annual LA Forecasts'!$A$2:$AD$42,E$1,0)</f>
        <v>1</v>
      </c>
      <c r="F30" s="3">
        <f>VLOOKUP($A30,'FS Annual LA Forecasts'!$A$2:$AD$42,F$1,0)</f>
        <v>1</v>
      </c>
      <c r="G30" s="3">
        <f>VLOOKUP($A30,'BV Annual LA Forecasts'!$A$2:$AD$42,G$1,0)</f>
        <v>3</v>
      </c>
      <c r="H30" s="3">
        <f>VLOOKUP($A30,'CT Annual LA Forecasts'!$A$2:$AD$42,H$1,0)</f>
        <v>3</v>
      </c>
      <c r="I30" s="3">
        <f>VLOOKUP($A30,'LTW Annual LA Forecasts'!$A$2:$AD$42,I$1,0)</f>
        <v>4</v>
      </c>
      <c r="J30" s="3">
        <f>VLOOKUP($A30,'ST Annual LA Forecasts'!$A$2:$AD$42,J$1,0)</f>
        <v>2</v>
      </c>
      <c r="K30" s="3">
        <f>VLOOKUP($A30,'FS Annual LA Forecasts'!$A$2:$AD$42,K$1,0)</f>
        <v>2</v>
      </c>
      <c r="L30" s="3">
        <f>VLOOKUP($A30,'BV Annual LA Forecasts'!$A$2:$AD$42,L$1,0)</f>
        <v>23</v>
      </c>
      <c r="M30" s="3">
        <f>VLOOKUP($A30,'CT Annual LA Forecasts'!$A$2:$AD$42,M$1,0)</f>
        <v>23</v>
      </c>
      <c r="N30" s="3">
        <f>VLOOKUP($A30,'LTW Annual LA Forecasts'!$A$2:$AD$42,N$1,0)</f>
        <v>42</v>
      </c>
      <c r="O30" s="3">
        <f>VLOOKUP($A30,'ST Annual LA Forecasts'!$A$2:$AD$42,O$1,0)</f>
        <v>11</v>
      </c>
      <c r="P30" s="3">
        <f>VLOOKUP($A30,'FS Annual LA Forecasts'!$A$2:$AD$42,P$1,0)</f>
        <v>4</v>
      </c>
      <c r="Q30" s="3">
        <f>VLOOKUP($A30,'BV Annual LA Forecasts'!$A$2:$AD$42,Q$1,0)</f>
        <v>57</v>
      </c>
      <c r="R30" s="3">
        <f>VLOOKUP($A30,'CT Annual LA Forecasts'!$A$2:$AD$42,R$1,0)</f>
        <v>57</v>
      </c>
      <c r="S30" s="3">
        <f>VLOOKUP($A30,'LTW Annual LA Forecasts'!$A$2:$AD$42,S$1,0)</f>
        <v>59</v>
      </c>
      <c r="T30" s="3">
        <f>VLOOKUP($A30,'ST Annual LA Forecasts'!$A$2:$AD$42,T$1,0)</f>
        <v>39</v>
      </c>
      <c r="U30" s="3">
        <f>VLOOKUP($A30,'FS Annual LA Forecasts'!$A$2:$AD$42,U$1,0)</f>
        <v>6</v>
      </c>
      <c r="V30" s="33" t="s">
        <v>65</v>
      </c>
      <c r="W30" s="2" t="s">
        <v>100</v>
      </c>
      <c r="X30" s="2" t="s">
        <v>78</v>
      </c>
    </row>
    <row r="31" spans="1:24" x14ac:dyDescent="0.25">
      <c r="A31" s="8" t="s">
        <v>66</v>
      </c>
      <c r="B31" s="3">
        <f>VLOOKUP($A31,'BV Annual LA Forecasts'!$A$2:$AD$42,B$1,0)</f>
        <v>0</v>
      </c>
      <c r="C31" s="3">
        <f>VLOOKUP($A31,'CT Annual LA Forecasts'!$A$2:$AD$42,C$1,0)</f>
        <v>0</v>
      </c>
      <c r="D31" s="3">
        <f>VLOOKUP($A31,'LTW Annual LA Forecasts'!$A$2:$AD$42,D$1,0)</f>
        <v>0</v>
      </c>
      <c r="E31" s="3">
        <f>VLOOKUP($A31,'ST Annual LA Forecasts'!$A$2:$AD$42,E$1,0)</f>
        <v>0</v>
      </c>
      <c r="F31" s="3">
        <f>VLOOKUP($A31,'FS Annual LA Forecasts'!$A$2:$AD$42,F$1,0)</f>
        <v>0</v>
      </c>
      <c r="G31" s="3">
        <f>VLOOKUP($A31,'BV Annual LA Forecasts'!$A$2:$AD$42,G$1,0)</f>
        <v>1</v>
      </c>
      <c r="H31" s="3">
        <f>VLOOKUP($A31,'CT Annual LA Forecasts'!$A$2:$AD$42,H$1,0)</f>
        <v>1</v>
      </c>
      <c r="I31" s="3">
        <f>VLOOKUP($A31,'LTW Annual LA Forecasts'!$A$2:$AD$42,I$1,0)</f>
        <v>1</v>
      </c>
      <c r="J31" s="3">
        <f>VLOOKUP($A31,'ST Annual LA Forecasts'!$A$2:$AD$42,J$1,0)</f>
        <v>0</v>
      </c>
      <c r="K31" s="3">
        <f>VLOOKUP($A31,'FS Annual LA Forecasts'!$A$2:$AD$42,K$1,0)</f>
        <v>1</v>
      </c>
      <c r="L31" s="3">
        <f>VLOOKUP($A31,'BV Annual LA Forecasts'!$A$2:$AD$42,L$1,0)</f>
        <v>6</v>
      </c>
      <c r="M31" s="3">
        <f>VLOOKUP($A31,'CT Annual LA Forecasts'!$A$2:$AD$42,M$1,0)</f>
        <v>6</v>
      </c>
      <c r="N31" s="3">
        <f>VLOOKUP($A31,'LTW Annual LA Forecasts'!$A$2:$AD$42,N$1,0)</f>
        <v>10</v>
      </c>
      <c r="O31" s="3">
        <f>VLOOKUP($A31,'ST Annual LA Forecasts'!$A$2:$AD$42,O$1,0)</f>
        <v>3</v>
      </c>
      <c r="P31" s="3">
        <f>VLOOKUP($A31,'FS Annual LA Forecasts'!$A$2:$AD$42,P$1,0)</f>
        <v>2</v>
      </c>
      <c r="Q31" s="3">
        <f>VLOOKUP($A31,'BV Annual LA Forecasts'!$A$2:$AD$42,Q$1,0)</f>
        <v>14</v>
      </c>
      <c r="R31" s="3">
        <f>VLOOKUP($A31,'CT Annual LA Forecasts'!$A$2:$AD$42,R$1,0)</f>
        <v>14</v>
      </c>
      <c r="S31" s="3">
        <f>VLOOKUP($A31,'LTW Annual LA Forecasts'!$A$2:$AD$42,S$1,0)</f>
        <v>15</v>
      </c>
      <c r="T31" s="3">
        <f>VLOOKUP($A31,'ST Annual LA Forecasts'!$A$2:$AD$42,T$1,0)</f>
        <v>10</v>
      </c>
      <c r="U31" s="3">
        <f>VLOOKUP($A31,'FS Annual LA Forecasts'!$A$2:$AD$42,U$1,0)</f>
        <v>2</v>
      </c>
      <c r="V31" s="33" t="s">
        <v>66</v>
      </c>
      <c r="W31" s="2" t="s">
        <v>101</v>
      </c>
      <c r="X31" s="2" t="s">
        <v>78</v>
      </c>
    </row>
    <row r="32" spans="1:24" x14ac:dyDescent="0.25">
      <c r="A32" s="8" t="s">
        <v>24</v>
      </c>
      <c r="B32" s="3">
        <f>VLOOKUP($A32,'BV Annual LA Forecasts'!$A$2:$AD$42,B$1,0)</f>
        <v>5160</v>
      </c>
      <c r="C32" s="3">
        <f>VLOOKUP($A32,'CT Annual LA Forecasts'!$A$2:$AD$42,C$1,0)</f>
        <v>5160</v>
      </c>
      <c r="D32" s="3">
        <f>VLOOKUP($A32,'LTW Annual LA Forecasts'!$A$2:$AD$42,D$1,0)</f>
        <v>5308</v>
      </c>
      <c r="E32" s="3">
        <f>VLOOKUP($A32,'ST Annual LA Forecasts'!$A$2:$AD$42,E$1,0)</f>
        <v>3594</v>
      </c>
      <c r="F32" s="3">
        <f>VLOOKUP($A32,'FS Annual LA Forecasts'!$A$2:$AD$42,F$1,0)</f>
        <v>3178</v>
      </c>
      <c r="G32" s="3">
        <f>VLOOKUP($A32,'BV Annual LA Forecasts'!$A$2:$AD$42,G$1,0)</f>
        <v>12725</v>
      </c>
      <c r="H32" s="3">
        <f>VLOOKUP($A32,'CT Annual LA Forecasts'!$A$2:$AD$42,H$1,0)</f>
        <v>12725</v>
      </c>
      <c r="I32" s="3">
        <f>VLOOKUP($A32,'LTW Annual LA Forecasts'!$A$2:$AD$42,I$1,0)</f>
        <v>14467</v>
      </c>
      <c r="J32" s="3">
        <f>VLOOKUP($A32,'ST Annual LA Forecasts'!$A$2:$AD$42,J$1,0)</f>
        <v>7368</v>
      </c>
      <c r="K32" s="3">
        <f>VLOOKUP($A32,'FS Annual LA Forecasts'!$A$2:$AD$42,K$1,0)</f>
        <v>6767</v>
      </c>
      <c r="L32" s="3">
        <f>VLOOKUP($A32,'BV Annual LA Forecasts'!$A$2:$AD$42,L$1,0)</f>
        <v>46597</v>
      </c>
      <c r="M32" s="3">
        <f>VLOOKUP($A32,'CT Annual LA Forecasts'!$A$2:$AD$42,M$1,0)</f>
        <v>46597</v>
      </c>
      <c r="N32" s="3">
        <f>VLOOKUP($A32,'LTW Annual LA Forecasts'!$A$2:$AD$42,N$1,0)</f>
        <v>74576</v>
      </c>
      <c r="O32" s="3">
        <f>VLOOKUP($A32,'ST Annual LA Forecasts'!$A$2:$AD$42,O$1,0)</f>
        <v>20379</v>
      </c>
      <c r="P32" s="3">
        <f>VLOOKUP($A32,'FS Annual LA Forecasts'!$A$2:$AD$42,P$1,0)</f>
        <v>14906</v>
      </c>
      <c r="Q32" s="3">
        <f>VLOOKUP($A32,'BV Annual LA Forecasts'!$A$2:$AD$42,Q$1,0)</f>
        <v>97260</v>
      </c>
      <c r="R32" s="3">
        <f>VLOOKUP($A32,'CT Annual LA Forecasts'!$A$2:$AD$42,R$1,0)</f>
        <v>97260</v>
      </c>
      <c r="S32" s="3">
        <f>VLOOKUP($A32,'LTW Annual LA Forecasts'!$A$2:$AD$42,S$1,0)</f>
        <v>100879</v>
      </c>
      <c r="T32" s="3">
        <f>VLOOKUP($A32,'ST Annual LA Forecasts'!$A$2:$AD$42,T$1,0)</f>
        <v>64466</v>
      </c>
      <c r="U32" s="3">
        <f>VLOOKUP($A32,'FS Annual LA Forecasts'!$A$2:$AD$42,U$1,0)</f>
        <v>20421</v>
      </c>
      <c r="V32" s="33" t="s">
        <v>24</v>
      </c>
      <c r="W32" s="2" t="s">
        <v>102</v>
      </c>
      <c r="X32" s="2" t="s">
        <v>44</v>
      </c>
    </row>
    <row r="33" spans="1:24" x14ac:dyDescent="0.25">
      <c r="A33" s="8" t="s">
        <v>25</v>
      </c>
      <c r="B33" s="3">
        <f>VLOOKUP($A33,'BV Annual LA Forecasts'!$A$2:$AD$42,B$1,0)</f>
        <v>9005</v>
      </c>
      <c r="C33" s="3">
        <f>VLOOKUP($A33,'CT Annual LA Forecasts'!$A$2:$AD$42,C$1,0)</f>
        <v>9005</v>
      </c>
      <c r="D33" s="3">
        <f>VLOOKUP($A33,'LTW Annual LA Forecasts'!$A$2:$AD$42,D$1,0)</f>
        <v>9300</v>
      </c>
      <c r="E33" s="3">
        <f>VLOOKUP($A33,'ST Annual LA Forecasts'!$A$2:$AD$42,E$1,0)</f>
        <v>6310</v>
      </c>
      <c r="F33" s="3">
        <f>VLOOKUP($A33,'FS Annual LA Forecasts'!$A$2:$AD$42,F$1,0)</f>
        <v>5450</v>
      </c>
      <c r="G33" s="3">
        <f>VLOOKUP($A33,'BV Annual LA Forecasts'!$A$2:$AD$42,G$1,0)</f>
        <v>22010</v>
      </c>
      <c r="H33" s="3">
        <f>VLOOKUP($A33,'CT Annual LA Forecasts'!$A$2:$AD$42,H$1,0)</f>
        <v>22010</v>
      </c>
      <c r="I33" s="3">
        <f>VLOOKUP($A33,'LTW Annual LA Forecasts'!$A$2:$AD$42,I$1,0)</f>
        <v>25648</v>
      </c>
      <c r="J33" s="3">
        <f>VLOOKUP($A33,'ST Annual LA Forecasts'!$A$2:$AD$42,J$1,0)</f>
        <v>12841</v>
      </c>
      <c r="K33" s="3">
        <f>VLOOKUP($A33,'FS Annual LA Forecasts'!$A$2:$AD$42,K$1,0)</f>
        <v>11078</v>
      </c>
      <c r="L33" s="3">
        <f>VLOOKUP($A33,'BV Annual LA Forecasts'!$A$2:$AD$42,L$1,0)</f>
        <v>88647</v>
      </c>
      <c r="M33" s="3">
        <f>VLOOKUP($A33,'CT Annual LA Forecasts'!$A$2:$AD$42,M$1,0)</f>
        <v>88647</v>
      </c>
      <c r="N33" s="3">
        <f>VLOOKUP($A33,'LTW Annual LA Forecasts'!$A$2:$AD$42,N$1,0)</f>
        <v>147711</v>
      </c>
      <c r="O33" s="3">
        <f>VLOOKUP($A33,'ST Annual LA Forecasts'!$A$2:$AD$42,O$1,0)</f>
        <v>39769</v>
      </c>
      <c r="P33" s="3">
        <f>VLOOKUP($A33,'FS Annual LA Forecasts'!$A$2:$AD$42,P$1,0)</f>
        <v>23564</v>
      </c>
      <c r="Q33" s="3">
        <f>VLOOKUP($A33,'BV Annual LA Forecasts'!$A$2:$AD$42,Q$1,0)</f>
        <v>192836</v>
      </c>
      <c r="R33" s="3">
        <f>VLOOKUP($A33,'CT Annual LA Forecasts'!$A$2:$AD$42,R$1,0)</f>
        <v>192836</v>
      </c>
      <c r="S33" s="3">
        <f>VLOOKUP($A33,'LTW Annual LA Forecasts'!$A$2:$AD$42,S$1,0)</f>
        <v>200198</v>
      </c>
      <c r="T33" s="3">
        <f>VLOOKUP($A33,'ST Annual LA Forecasts'!$A$2:$AD$42,T$1,0)</f>
        <v>129854</v>
      </c>
      <c r="U33" s="3">
        <f>VLOOKUP($A33,'FS Annual LA Forecasts'!$A$2:$AD$42,U$1,0)</f>
        <v>31664</v>
      </c>
      <c r="V33" s="33" t="s">
        <v>25</v>
      </c>
      <c r="W33" s="2" t="s">
        <v>103</v>
      </c>
      <c r="X33" s="2" t="s">
        <v>44</v>
      </c>
    </row>
    <row r="34" spans="1:24" x14ac:dyDescent="0.25">
      <c r="A34" s="8" t="s">
        <v>26</v>
      </c>
      <c r="B34" s="3">
        <f>VLOOKUP($A34,'BV Annual LA Forecasts'!$A$2:$AD$42,B$1,0)</f>
        <v>2503</v>
      </c>
      <c r="C34" s="3">
        <f>VLOOKUP($A34,'CT Annual LA Forecasts'!$A$2:$AD$42,C$1,0)</f>
        <v>2503</v>
      </c>
      <c r="D34" s="3">
        <f>VLOOKUP($A34,'LTW Annual LA Forecasts'!$A$2:$AD$42,D$1,0)</f>
        <v>3298</v>
      </c>
      <c r="E34" s="3">
        <f>VLOOKUP($A34,'ST Annual LA Forecasts'!$A$2:$AD$42,E$1,0)</f>
        <v>1790</v>
      </c>
      <c r="F34" s="3">
        <f>VLOOKUP($A34,'FS Annual LA Forecasts'!$A$2:$AD$42,F$1,0)</f>
        <v>1595</v>
      </c>
      <c r="G34" s="3">
        <f>VLOOKUP($A34,'BV Annual LA Forecasts'!$A$2:$AD$42,G$1,0)</f>
        <v>6846</v>
      </c>
      <c r="H34" s="3">
        <f>VLOOKUP($A34,'CT Annual LA Forecasts'!$A$2:$AD$42,H$1,0)</f>
        <v>6846</v>
      </c>
      <c r="I34" s="3">
        <f>VLOOKUP($A34,'LTW Annual LA Forecasts'!$A$2:$AD$42,I$1,0)</f>
        <v>10128</v>
      </c>
      <c r="J34" s="3">
        <f>VLOOKUP($A34,'ST Annual LA Forecasts'!$A$2:$AD$42,J$1,0)</f>
        <v>3837</v>
      </c>
      <c r="K34" s="3">
        <f>VLOOKUP($A34,'FS Annual LA Forecasts'!$A$2:$AD$42,K$1,0)</f>
        <v>3503</v>
      </c>
      <c r="L34" s="3">
        <f>VLOOKUP($A34,'BV Annual LA Forecasts'!$A$2:$AD$42,L$1,0)</f>
        <v>26965</v>
      </c>
      <c r="M34" s="3">
        <f>VLOOKUP($A34,'CT Annual LA Forecasts'!$A$2:$AD$42,M$1,0)</f>
        <v>26965</v>
      </c>
      <c r="N34" s="3">
        <f>VLOOKUP($A34,'LTW Annual LA Forecasts'!$A$2:$AD$42,N$1,0)</f>
        <v>46881</v>
      </c>
      <c r="O34" s="3">
        <f>VLOOKUP($A34,'ST Annual LA Forecasts'!$A$2:$AD$42,O$1,0)</f>
        <v>12796</v>
      </c>
      <c r="P34" s="3">
        <f>VLOOKUP($A34,'FS Annual LA Forecasts'!$A$2:$AD$42,P$1,0)</f>
        <v>6098</v>
      </c>
      <c r="Q34" s="3">
        <f>VLOOKUP($A34,'BV Annual LA Forecasts'!$A$2:$AD$42,Q$1,0)</f>
        <v>59335</v>
      </c>
      <c r="R34" s="3">
        <f>VLOOKUP($A34,'CT Annual LA Forecasts'!$A$2:$AD$42,R$1,0)</f>
        <v>59335</v>
      </c>
      <c r="S34" s="3">
        <f>VLOOKUP($A34,'LTW Annual LA Forecasts'!$A$2:$AD$42,S$1,0)</f>
        <v>61473</v>
      </c>
      <c r="T34" s="3">
        <f>VLOOKUP($A34,'ST Annual LA Forecasts'!$A$2:$AD$42,T$1,0)</f>
        <v>41786</v>
      </c>
      <c r="U34" s="3">
        <f>VLOOKUP($A34,'FS Annual LA Forecasts'!$A$2:$AD$42,U$1,0)</f>
        <v>7942</v>
      </c>
      <c r="V34" s="33" t="s">
        <v>26</v>
      </c>
      <c r="W34" s="2" t="s">
        <v>104</v>
      </c>
      <c r="X34" s="2" t="s">
        <v>42</v>
      </c>
    </row>
    <row r="35" spans="1:24" x14ac:dyDescent="0.25">
      <c r="A35" s="8" t="s">
        <v>27</v>
      </c>
      <c r="B35" s="3">
        <f>VLOOKUP($A35,'BV Annual LA Forecasts'!$A$2:$AD$42,B$1,0)</f>
        <v>3293</v>
      </c>
      <c r="C35" s="3">
        <f>VLOOKUP($A35,'CT Annual LA Forecasts'!$A$2:$AD$42,C$1,0)</f>
        <v>3293</v>
      </c>
      <c r="D35" s="3">
        <f>VLOOKUP($A35,'LTW Annual LA Forecasts'!$A$2:$AD$42,D$1,0)</f>
        <v>4390</v>
      </c>
      <c r="E35" s="3">
        <f>VLOOKUP($A35,'ST Annual LA Forecasts'!$A$2:$AD$42,E$1,0)</f>
        <v>2279</v>
      </c>
      <c r="F35" s="3">
        <f>VLOOKUP($A35,'FS Annual LA Forecasts'!$A$2:$AD$42,F$1,0)</f>
        <v>1948</v>
      </c>
      <c r="G35" s="3">
        <f>VLOOKUP($A35,'BV Annual LA Forecasts'!$A$2:$AD$42,G$1,0)</f>
        <v>9281</v>
      </c>
      <c r="H35" s="3">
        <f>VLOOKUP($A35,'CT Annual LA Forecasts'!$A$2:$AD$42,H$1,0)</f>
        <v>9281</v>
      </c>
      <c r="I35" s="3">
        <f>VLOOKUP($A35,'LTW Annual LA Forecasts'!$A$2:$AD$42,I$1,0)</f>
        <v>13553</v>
      </c>
      <c r="J35" s="3">
        <f>VLOOKUP($A35,'ST Annual LA Forecasts'!$A$2:$AD$42,J$1,0)</f>
        <v>5279</v>
      </c>
      <c r="K35" s="3">
        <f>VLOOKUP($A35,'FS Annual LA Forecasts'!$A$2:$AD$42,K$1,0)</f>
        <v>4725</v>
      </c>
      <c r="L35" s="3">
        <f>VLOOKUP($A35,'BV Annual LA Forecasts'!$A$2:$AD$42,L$1,0)</f>
        <v>34160</v>
      </c>
      <c r="M35" s="3">
        <f>VLOOKUP($A35,'CT Annual LA Forecasts'!$A$2:$AD$42,M$1,0)</f>
        <v>34160</v>
      </c>
      <c r="N35" s="3">
        <f>VLOOKUP($A35,'LTW Annual LA Forecasts'!$A$2:$AD$42,N$1,0)</f>
        <v>57473</v>
      </c>
      <c r="O35" s="3">
        <f>VLOOKUP($A35,'ST Annual LA Forecasts'!$A$2:$AD$42,O$1,0)</f>
        <v>16215</v>
      </c>
      <c r="P35" s="3">
        <f>VLOOKUP($A35,'FS Annual LA Forecasts'!$A$2:$AD$42,P$1,0)</f>
        <v>8931</v>
      </c>
      <c r="Q35" s="3">
        <f>VLOOKUP($A35,'BV Annual LA Forecasts'!$A$2:$AD$42,Q$1,0)</f>
        <v>72902</v>
      </c>
      <c r="R35" s="3">
        <f>VLOOKUP($A35,'CT Annual LA Forecasts'!$A$2:$AD$42,R$1,0)</f>
        <v>72902</v>
      </c>
      <c r="S35" s="3">
        <f>VLOOKUP($A35,'LTW Annual LA Forecasts'!$A$2:$AD$42,S$1,0)</f>
        <v>75354</v>
      </c>
      <c r="T35" s="3">
        <f>VLOOKUP($A35,'ST Annual LA Forecasts'!$A$2:$AD$42,T$1,0)</f>
        <v>51455</v>
      </c>
      <c r="U35" s="3">
        <f>VLOOKUP($A35,'FS Annual LA Forecasts'!$A$2:$AD$42,U$1,0)</f>
        <v>12274</v>
      </c>
      <c r="V35" s="33" t="s">
        <v>27</v>
      </c>
      <c r="W35" s="2" t="s">
        <v>105</v>
      </c>
      <c r="X35" s="2" t="s">
        <v>43</v>
      </c>
    </row>
    <row r="36" spans="1:24" x14ac:dyDescent="0.25">
      <c r="A36" s="8" t="s">
        <v>28</v>
      </c>
      <c r="B36" s="3">
        <f>VLOOKUP($A36,'BV Annual LA Forecasts'!$A$2:$AD$42,B$1,0)</f>
        <v>4033</v>
      </c>
      <c r="C36" s="3">
        <f>VLOOKUP($A36,'CT Annual LA Forecasts'!$A$2:$AD$42,C$1,0)</f>
        <v>4033</v>
      </c>
      <c r="D36" s="3">
        <f>VLOOKUP($A36,'LTW Annual LA Forecasts'!$A$2:$AD$42,D$1,0)</f>
        <v>5399</v>
      </c>
      <c r="E36" s="3">
        <f>VLOOKUP($A36,'ST Annual LA Forecasts'!$A$2:$AD$42,E$1,0)</f>
        <v>2751</v>
      </c>
      <c r="F36" s="3">
        <f>VLOOKUP($A36,'FS Annual LA Forecasts'!$A$2:$AD$42,F$1,0)</f>
        <v>2346</v>
      </c>
      <c r="G36" s="3">
        <f>VLOOKUP($A36,'BV Annual LA Forecasts'!$A$2:$AD$42,G$1,0)</f>
        <v>11451</v>
      </c>
      <c r="H36" s="3">
        <f>VLOOKUP($A36,'CT Annual LA Forecasts'!$A$2:$AD$42,H$1,0)</f>
        <v>11451</v>
      </c>
      <c r="I36" s="3">
        <f>VLOOKUP($A36,'LTW Annual LA Forecasts'!$A$2:$AD$42,I$1,0)</f>
        <v>17083</v>
      </c>
      <c r="J36" s="3">
        <f>VLOOKUP($A36,'ST Annual LA Forecasts'!$A$2:$AD$42,J$1,0)</f>
        <v>6057</v>
      </c>
      <c r="K36" s="3">
        <f>VLOOKUP($A36,'FS Annual LA Forecasts'!$A$2:$AD$42,K$1,0)</f>
        <v>5384</v>
      </c>
      <c r="L36" s="3">
        <f>VLOOKUP($A36,'BV Annual LA Forecasts'!$A$2:$AD$42,L$1,0)</f>
        <v>46533</v>
      </c>
      <c r="M36" s="3">
        <f>VLOOKUP($A36,'CT Annual LA Forecasts'!$A$2:$AD$42,M$1,0)</f>
        <v>46533</v>
      </c>
      <c r="N36" s="3">
        <f>VLOOKUP($A36,'LTW Annual LA Forecasts'!$A$2:$AD$42,N$1,0)</f>
        <v>81076</v>
      </c>
      <c r="O36" s="3">
        <f>VLOOKUP($A36,'ST Annual LA Forecasts'!$A$2:$AD$42,O$1,0)</f>
        <v>22338</v>
      </c>
      <c r="P36" s="3">
        <f>VLOOKUP($A36,'FS Annual LA Forecasts'!$A$2:$AD$42,P$1,0)</f>
        <v>9931</v>
      </c>
      <c r="Q36" s="3">
        <f>VLOOKUP($A36,'BV Annual LA Forecasts'!$A$2:$AD$42,Q$1,0)</f>
        <v>102506</v>
      </c>
      <c r="R36" s="3">
        <f>VLOOKUP($A36,'CT Annual LA Forecasts'!$A$2:$AD$42,R$1,0)</f>
        <v>102506</v>
      </c>
      <c r="S36" s="3">
        <f>VLOOKUP($A36,'LTW Annual LA Forecasts'!$A$2:$AD$42,S$1,0)</f>
        <v>106164</v>
      </c>
      <c r="T36" s="3">
        <f>VLOOKUP($A36,'ST Annual LA Forecasts'!$A$2:$AD$42,T$1,0)</f>
        <v>72667</v>
      </c>
      <c r="U36" s="3">
        <f>VLOOKUP($A36,'FS Annual LA Forecasts'!$A$2:$AD$42,U$1,0)</f>
        <v>13380</v>
      </c>
      <c r="V36" s="33" t="s">
        <v>28</v>
      </c>
      <c r="W36" s="2" t="s">
        <v>106</v>
      </c>
      <c r="X36" s="2" t="s">
        <v>42</v>
      </c>
    </row>
    <row r="37" spans="1:24" x14ac:dyDescent="0.25">
      <c r="A37" s="8" t="s">
        <v>29</v>
      </c>
      <c r="B37" s="3">
        <f>VLOOKUP($A37,'BV Annual LA Forecasts'!$A$2:$AD$42,B$1,0)</f>
        <v>6559</v>
      </c>
      <c r="C37" s="3">
        <f>VLOOKUP($A37,'CT Annual LA Forecasts'!$A$2:$AD$42,C$1,0)</f>
        <v>6559</v>
      </c>
      <c r="D37" s="3">
        <f>VLOOKUP($A37,'LTW Annual LA Forecasts'!$A$2:$AD$42,D$1,0)</f>
        <v>6861</v>
      </c>
      <c r="E37" s="3">
        <f>VLOOKUP($A37,'ST Annual LA Forecasts'!$A$2:$AD$42,E$1,0)</f>
        <v>4578</v>
      </c>
      <c r="F37" s="3">
        <f>VLOOKUP($A37,'FS Annual LA Forecasts'!$A$2:$AD$42,F$1,0)</f>
        <v>3922</v>
      </c>
      <c r="G37" s="3">
        <f>VLOOKUP($A37,'BV Annual LA Forecasts'!$A$2:$AD$42,G$1,0)</f>
        <v>17185</v>
      </c>
      <c r="H37" s="3">
        <f>VLOOKUP($A37,'CT Annual LA Forecasts'!$A$2:$AD$42,H$1,0)</f>
        <v>17185</v>
      </c>
      <c r="I37" s="3">
        <f>VLOOKUP($A37,'LTW Annual LA Forecasts'!$A$2:$AD$42,I$1,0)</f>
        <v>19776</v>
      </c>
      <c r="J37" s="3">
        <f>VLOOKUP($A37,'ST Annual LA Forecasts'!$A$2:$AD$42,J$1,0)</f>
        <v>9989</v>
      </c>
      <c r="K37" s="3">
        <f>VLOOKUP($A37,'FS Annual LA Forecasts'!$A$2:$AD$42,K$1,0)</f>
        <v>8949</v>
      </c>
      <c r="L37" s="3">
        <f>VLOOKUP($A37,'BV Annual LA Forecasts'!$A$2:$AD$42,L$1,0)</f>
        <v>64610</v>
      </c>
      <c r="M37" s="3">
        <f>VLOOKUP($A37,'CT Annual LA Forecasts'!$A$2:$AD$42,M$1,0)</f>
        <v>64610</v>
      </c>
      <c r="N37" s="3">
        <f>VLOOKUP($A37,'LTW Annual LA Forecasts'!$A$2:$AD$42,N$1,0)</f>
        <v>103456</v>
      </c>
      <c r="O37" s="3">
        <f>VLOOKUP($A37,'ST Annual LA Forecasts'!$A$2:$AD$42,O$1,0)</f>
        <v>28606</v>
      </c>
      <c r="P37" s="3">
        <f>VLOOKUP($A37,'FS Annual LA Forecasts'!$A$2:$AD$42,P$1,0)</f>
        <v>20588</v>
      </c>
      <c r="Q37" s="3">
        <f>VLOOKUP($A37,'BV Annual LA Forecasts'!$A$2:$AD$42,Q$1,0)</f>
        <v>135190</v>
      </c>
      <c r="R37" s="3">
        <f>VLOOKUP($A37,'CT Annual LA Forecasts'!$A$2:$AD$42,R$1,0)</f>
        <v>135190</v>
      </c>
      <c r="S37" s="3">
        <f>VLOOKUP($A37,'LTW Annual LA Forecasts'!$A$2:$AD$42,S$1,0)</f>
        <v>140195</v>
      </c>
      <c r="T37" s="3">
        <f>VLOOKUP($A37,'ST Annual LA Forecasts'!$A$2:$AD$42,T$1,0)</f>
        <v>90208</v>
      </c>
      <c r="U37" s="3">
        <f>VLOOKUP($A37,'FS Annual LA Forecasts'!$A$2:$AD$42,U$1,0)</f>
        <v>28637</v>
      </c>
      <c r="V37" s="33" t="s">
        <v>29</v>
      </c>
      <c r="W37" s="2" t="s">
        <v>107</v>
      </c>
      <c r="X37" s="2" t="s">
        <v>41</v>
      </c>
    </row>
    <row r="38" spans="1:24" x14ac:dyDescent="0.25">
      <c r="A38" s="8" t="s">
        <v>30</v>
      </c>
      <c r="B38" s="3">
        <f>VLOOKUP($A38,'BV Annual LA Forecasts'!$A$2:$AD$42,B$1,0)</f>
        <v>1101</v>
      </c>
      <c r="C38" s="3">
        <f>VLOOKUP($A38,'CT Annual LA Forecasts'!$A$2:$AD$42,C$1,0)</f>
        <v>1101</v>
      </c>
      <c r="D38" s="3">
        <f>VLOOKUP($A38,'LTW Annual LA Forecasts'!$A$2:$AD$42,D$1,0)</f>
        <v>1133</v>
      </c>
      <c r="E38" s="3">
        <f>VLOOKUP($A38,'ST Annual LA Forecasts'!$A$2:$AD$42,E$1,0)</f>
        <v>780</v>
      </c>
      <c r="F38" s="3">
        <f>VLOOKUP($A38,'FS Annual LA Forecasts'!$A$2:$AD$42,F$1,0)</f>
        <v>687</v>
      </c>
      <c r="G38" s="3">
        <f>VLOOKUP($A38,'BV Annual LA Forecasts'!$A$2:$AD$42,G$1,0)</f>
        <v>2892</v>
      </c>
      <c r="H38" s="3">
        <f>VLOOKUP($A38,'CT Annual LA Forecasts'!$A$2:$AD$42,H$1,0)</f>
        <v>2892</v>
      </c>
      <c r="I38" s="3">
        <f>VLOOKUP($A38,'LTW Annual LA Forecasts'!$A$2:$AD$42,I$1,0)</f>
        <v>3363</v>
      </c>
      <c r="J38" s="3">
        <f>VLOOKUP($A38,'ST Annual LA Forecasts'!$A$2:$AD$42,J$1,0)</f>
        <v>1699</v>
      </c>
      <c r="K38" s="3">
        <f>VLOOKUP($A38,'FS Annual LA Forecasts'!$A$2:$AD$42,K$1,0)</f>
        <v>1646</v>
      </c>
      <c r="L38" s="3">
        <f>VLOOKUP($A38,'BV Annual LA Forecasts'!$A$2:$AD$42,L$1,0)</f>
        <v>12370</v>
      </c>
      <c r="M38" s="3">
        <f>VLOOKUP($A38,'CT Annual LA Forecasts'!$A$2:$AD$42,M$1,0)</f>
        <v>12370</v>
      </c>
      <c r="N38" s="3">
        <f>VLOOKUP($A38,'LTW Annual LA Forecasts'!$A$2:$AD$42,N$1,0)</f>
        <v>20432</v>
      </c>
      <c r="O38" s="3">
        <f>VLOOKUP($A38,'ST Annual LA Forecasts'!$A$2:$AD$42,O$1,0)</f>
        <v>5746</v>
      </c>
      <c r="P38" s="3">
        <f>VLOOKUP($A38,'FS Annual LA Forecasts'!$A$2:$AD$42,P$1,0)</f>
        <v>3679</v>
      </c>
      <c r="Q38" s="3">
        <f>VLOOKUP($A38,'BV Annual LA Forecasts'!$A$2:$AD$42,Q$1,0)</f>
        <v>27299</v>
      </c>
      <c r="R38" s="3">
        <f>VLOOKUP($A38,'CT Annual LA Forecasts'!$A$2:$AD$42,R$1,0)</f>
        <v>27299</v>
      </c>
      <c r="S38" s="3">
        <f>VLOOKUP($A38,'LTW Annual LA Forecasts'!$A$2:$AD$42,S$1,0)</f>
        <v>28268</v>
      </c>
      <c r="T38" s="3">
        <f>VLOOKUP($A38,'ST Annual LA Forecasts'!$A$2:$AD$42,T$1,0)</f>
        <v>18667</v>
      </c>
      <c r="U38" s="3">
        <f>VLOOKUP($A38,'FS Annual LA Forecasts'!$A$2:$AD$42,U$1,0)</f>
        <v>4922</v>
      </c>
      <c r="V38" s="33" t="s">
        <v>30</v>
      </c>
      <c r="W38" s="2" t="s">
        <v>108</v>
      </c>
      <c r="X38" s="2" t="s">
        <v>45</v>
      </c>
    </row>
    <row r="39" spans="1:24" x14ac:dyDescent="0.25">
      <c r="A39" s="8" t="s">
        <v>67</v>
      </c>
      <c r="B39" s="3">
        <f>VLOOKUP($A39,'BV Annual LA Forecasts'!$A$2:$AD$42,B$1,0)</f>
        <v>0</v>
      </c>
      <c r="C39" s="3">
        <f>VLOOKUP($A39,'CT Annual LA Forecasts'!$A$2:$AD$42,C$1,0)</f>
        <v>0</v>
      </c>
      <c r="D39" s="3">
        <f>VLOOKUP($A39,'LTW Annual LA Forecasts'!$A$2:$AD$42,D$1,0)</f>
        <v>0</v>
      </c>
      <c r="E39" s="3">
        <f>VLOOKUP($A39,'ST Annual LA Forecasts'!$A$2:$AD$42,E$1,0)</f>
        <v>0</v>
      </c>
      <c r="F39" s="3">
        <f>VLOOKUP($A39,'FS Annual LA Forecasts'!$A$2:$AD$42,F$1,0)</f>
        <v>0</v>
      </c>
      <c r="G39" s="3">
        <f>VLOOKUP($A39,'BV Annual LA Forecasts'!$A$2:$AD$42,G$1,0)</f>
        <v>1</v>
      </c>
      <c r="H39" s="3">
        <f>VLOOKUP($A39,'CT Annual LA Forecasts'!$A$2:$AD$42,H$1,0)</f>
        <v>1</v>
      </c>
      <c r="I39" s="3">
        <f>VLOOKUP($A39,'LTW Annual LA Forecasts'!$A$2:$AD$42,I$1,0)</f>
        <v>1</v>
      </c>
      <c r="J39" s="3">
        <f>VLOOKUP($A39,'ST Annual LA Forecasts'!$A$2:$AD$42,J$1,0)</f>
        <v>0</v>
      </c>
      <c r="K39" s="3">
        <f>VLOOKUP($A39,'FS Annual LA Forecasts'!$A$2:$AD$42,K$1,0)</f>
        <v>0</v>
      </c>
      <c r="L39" s="3">
        <f>VLOOKUP($A39,'BV Annual LA Forecasts'!$A$2:$AD$42,L$1,0)</f>
        <v>4</v>
      </c>
      <c r="M39" s="3">
        <f>VLOOKUP($A39,'CT Annual LA Forecasts'!$A$2:$AD$42,M$1,0)</f>
        <v>4</v>
      </c>
      <c r="N39" s="3">
        <f>VLOOKUP($A39,'LTW Annual LA Forecasts'!$A$2:$AD$42,N$1,0)</f>
        <v>7</v>
      </c>
      <c r="O39" s="3">
        <f>VLOOKUP($A39,'ST Annual LA Forecasts'!$A$2:$AD$42,O$1,0)</f>
        <v>2</v>
      </c>
      <c r="P39" s="3">
        <f>VLOOKUP($A39,'FS Annual LA Forecasts'!$A$2:$AD$42,P$1,0)</f>
        <v>1</v>
      </c>
      <c r="Q39" s="3">
        <f>VLOOKUP($A39,'BV Annual LA Forecasts'!$A$2:$AD$42,Q$1,0)</f>
        <v>9</v>
      </c>
      <c r="R39" s="3">
        <f>VLOOKUP($A39,'CT Annual LA Forecasts'!$A$2:$AD$42,R$1,0)</f>
        <v>9</v>
      </c>
      <c r="S39" s="3">
        <f>VLOOKUP($A39,'LTW Annual LA Forecasts'!$A$2:$AD$42,S$1,0)</f>
        <v>9</v>
      </c>
      <c r="T39" s="3">
        <f>VLOOKUP($A39,'ST Annual LA Forecasts'!$A$2:$AD$42,T$1,0)</f>
        <v>6</v>
      </c>
      <c r="U39" s="3">
        <f>VLOOKUP($A39,'FS Annual LA Forecasts'!$A$2:$AD$42,U$1,0)</f>
        <v>1</v>
      </c>
      <c r="V39" s="33" t="s">
        <v>67</v>
      </c>
      <c r="W39" s="2" t="s">
        <v>109</v>
      </c>
      <c r="X39" s="2" t="s">
        <v>78</v>
      </c>
    </row>
    <row r="40" spans="1:24" x14ac:dyDescent="0.25">
      <c r="A40" s="8" t="s">
        <v>31</v>
      </c>
      <c r="B40" s="3">
        <f>VLOOKUP($A40,'BV Annual LA Forecasts'!$A$2:$AD$42,B$1,0)</f>
        <v>4132</v>
      </c>
      <c r="C40" s="3">
        <f>VLOOKUP($A40,'CT Annual LA Forecasts'!$A$2:$AD$42,C$1,0)</f>
        <v>4132</v>
      </c>
      <c r="D40" s="3">
        <f>VLOOKUP($A40,'LTW Annual LA Forecasts'!$A$2:$AD$42,D$1,0)</f>
        <v>5280</v>
      </c>
      <c r="E40" s="3">
        <f>VLOOKUP($A40,'ST Annual LA Forecasts'!$A$2:$AD$42,E$1,0)</f>
        <v>2958</v>
      </c>
      <c r="F40" s="3">
        <f>VLOOKUP($A40,'FS Annual LA Forecasts'!$A$2:$AD$42,F$1,0)</f>
        <v>2577</v>
      </c>
      <c r="G40" s="3">
        <f>VLOOKUP($A40,'BV Annual LA Forecasts'!$A$2:$AD$42,G$1,0)</f>
        <v>10072</v>
      </c>
      <c r="H40" s="3">
        <f>VLOOKUP($A40,'CT Annual LA Forecasts'!$A$2:$AD$42,H$1,0)</f>
        <v>10072</v>
      </c>
      <c r="I40" s="3">
        <f>VLOOKUP($A40,'LTW Annual LA Forecasts'!$A$2:$AD$42,I$1,0)</f>
        <v>14117</v>
      </c>
      <c r="J40" s="3">
        <f>VLOOKUP($A40,'ST Annual LA Forecasts'!$A$2:$AD$42,J$1,0)</f>
        <v>5678</v>
      </c>
      <c r="K40" s="3">
        <f>VLOOKUP($A40,'FS Annual LA Forecasts'!$A$2:$AD$42,K$1,0)</f>
        <v>5166</v>
      </c>
      <c r="L40" s="3">
        <f>VLOOKUP($A40,'BV Annual LA Forecasts'!$A$2:$AD$42,L$1,0)</f>
        <v>32623</v>
      </c>
      <c r="M40" s="3">
        <f>VLOOKUP($A40,'CT Annual LA Forecasts'!$A$2:$AD$42,M$1,0)</f>
        <v>32623</v>
      </c>
      <c r="N40" s="3">
        <f>VLOOKUP($A40,'LTW Annual LA Forecasts'!$A$2:$AD$42,N$1,0)</f>
        <v>54888</v>
      </c>
      <c r="O40" s="3">
        <f>VLOOKUP($A40,'ST Annual LA Forecasts'!$A$2:$AD$42,O$1,0)</f>
        <v>15447</v>
      </c>
      <c r="P40" s="3">
        <f>VLOOKUP($A40,'FS Annual LA Forecasts'!$A$2:$AD$42,P$1,0)</f>
        <v>8533</v>
      </c>
      <c r="Q40" s="3">
        <f>VLOOKUP($A40,'BV Annual LA Forecasts'!$A$2:$AD$42,Q$1,0)</f>
        <v>68577</v>
      </c>
      <c r="R40" s="3">
        <f>VLOOKUP($A40,'CT Annual LA Forecasts'!$A$2:$AD$42,R$1,0)</f>
        <v>68577</v>
      </c>
      <c r="S40" s="3">
        <f>VLOOKUP($A40,'LTW Annual LA Forecasts'!$A$2:$AD$42,S$1,0)</f>
        <v>70920</v>
      </c>
      <c r="T40" s="3">
        <f>VLOOKUP($A40,'ST Annual LA Forecasts'!$A$2:$AD$42,T$1,0)</f>
        <v>48520</v>
      </c>
      <c r="U40" s="3">
        <f>VLOOKUP($A40,'FS Annual LA Forecasts'!$A$2:$AD$42,U$1,0)</f>
        <v>10762</v>
      </c>
      <c r="V40" s="33" t="s">
        <v>31</v>
      </c>
      <c r="W40" s="2" t="s">
        <v>110</v>
      </c>
      <c r="X40" s="2" t="s">
        <v>47</v>
      </c>
    </row>
    <row r="41" spans="1:24" x14ac:dyDescent="0.25">
      <c r="A41" s="8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3"/>
      <c r="W41" s="2"/>
      <c r="X41" s="2"/>
    </row>
    <row r="42" spans="1:24" x14ac:dyDescent="0.25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3"/>
      <c r="W42" s="2"/>
      <c r="X42" s="2"/>
    </row>
  </sheetData>
  <autoFilter ref="A3:X42" xr:uid="{00000000-0009-0000-0000-000004000000}"/>
  <mergeCells count="4">
    <mergeCell ref="B2:F2"/>
    <mergeCell ref="G2:K2"/>
    <mergeCell ref="L2:P2"/>
    <mergeCell ref="Q2:U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tabColor theme="6" tint="-0.249977111117893"/>
  </sheetPr>
  <dimension ref="A1:AH40"/>
  <sheetViews>
    <sheetView workbookViewId="0">
      <selection activeCell="B1" sqref="B1"/>
    </sheetView>
  </sheetViews>
  <sheetFormatPr defaultRowHeight="15" x14ac:dyDescent="0.25"/>
  <cols>
    <col min="1" max="1" width="21.85546875" customWidth="1"/>
    <col min="2" max="30" width="10.42578125" customWidth="1"/>
    <col min="31" max="31" width="31" customWidth="1"/>
    <col min="32" max="32" width="69.42578125" bestFit="1" customWidth="1"/>
    <col min="33" max="33" width="49" bestFit="1" customWidth="1"/>
    <col min="34" max="34" width="23.42578125" bestFit="1" customWidth="1"/>
  </cols>
  <sheetData>
    <row r="1" spans="1:34" s="21" customFormat="1" x14ac:dyDescent="0.25">
      <c r="A1" s="19" t="s">
        <v>32</v>
      </c>
      <c r="B1" s="19" t="s">
        <v>114</v>
      </c>
      <c r="C1" s="19">
        <v>2023</v>
      </c>
      <c r="D1" s="19">
        <v>2024</v>
      </c>
      <c r="E1" s="19">
        <v>2025</v>
      </c>
      <c r="F1" s="19">
        <v>2026</v>
      </c>
      <c r="G1" s="19">
        <v>2027</v>
      </c>
      <c r="H1" s="19">
        <v>2028</v>
      </c>
      <c r="I1" s="19">
        <v>2029</v>
      </c>
      <c r="J1" s="19">
        <v>2030</v>
      </c>
      <c r="K1" s="19">
        <v>2031</v>
      </c>
      <c r="L1" s="19">
        <v>2032</v>
      </c>
      <c r="M1" s="19">
        <v>2033</v>
      </c>
      <c r="N1" s="19">
        <v>2034</v>
      </c>
      <c r="O1" s="19">
        <v>2035</v>
      </c>
      <c r="P1" s="19">
        <v>2036</v>
      </c>
      <c r="Q1" s="19">
        <v>2037</v>
      </c>
      <c r="R1" s="19">
        <v>2038</v>
      </c>
      <c r="S1" s="19">
        <v>2039</v>
      </c>
      <c r="T1" s="19">
        <v>2040</v>
      </c>
      <c r="U1" s="19">
        <v>2041</v>
      </c>
      <c r="V1" s="19">
        <v>2042</v>
      </c>
      <c r="W1" s="19">
        <v>2043</v>
      </c>
      <c r="X1" s="19">
        <v>2044</v>
      </c>
      <c r="Y1" s="19">
        <v>2045</v>
      </c>
      <c r="Z1" s="19">
        <v>2046</v>
      </c>
      <c r="AA1" s="19">
        <v>2047</v>
      </c>
      <c r="AB1" s="19">
        <v>2048</v>
      </c>
      <c r="AC1" s="19">
        <v>2049</v>
      </c>
      <c r="AD1" s="19">
        <v>2050</v>
      </c>
      <c r="AE1" s="19" t="s">
        <v>32</v>
      </c>
      <c r="AF1" s="32" t="s">
        <v>68</v>
      </c>
      <c r="AG1" s="20" t="s">
        <v>53</v>
      </c>
      <c r="AH1" s="20"/>
    </row>
    <row r="2" spans="1:34" x14ac:dyDescent="0.25">
      <c r="A2" s="2" t="s">
        <v>0</v>
      </c>
      <c r="B2" s="48">
        <v>1758</v>
      </c>
      <c r="C2" s="48">
        <v>2593</v>
      </c>
      <c r="D2" s="48">
        <v>3349</v>
      </c>
      <c r="E2" s="48">
        <v>4797</v>
      </c>
      <c r="F2" s="48">
        <v>6666</v>
      </c>
      <c r="G2" s="48">
        <v>8889</v>
      </c>
      <c r="H2" s="48">
        <v>10016</v>
      </c>
      <c r="I2" s="48">
        <v>11177</v>
      </c>
      <c r="J2" s="48">
        <v>12364</v>
      </c>
      <c r="K2" s="48">
        <v>13561</v>
      </c>
      <c r="L2" s="48">
        <v>14768</v>
      </c>
      <c r="M2" s="48">
        <v>15951</v>
      </c>
      <c r="N2" s="48">
        <v>17191</v>
      </c>
      <c r="O2" s="48">
        <v>19478</v>
      </c>
      <c r="P2" s="48">
        <v>25166</v>
      </c>
      <c r="Q2" s="48">
        <v>30710</v>
      </c>
      <c r="R2" s="48">
        <v>36135</v>
      </c>
      <c r="S2" s="48">
        <v>41351</v>
      </c>
      <c r="T2" s="48">
        <v>46063</v>
      </c>
      <c r="U2" s="48">
        <v>50348</v>
      </c>
      <c r="V2" s="48">
        <v>54171</v>
      </c>
      <c r="W2" s="48">
        <v>59151</v>
      </c>
      <c r="X2" s="48">
        <v>64134</v>
      </c>
      <c r="Y2" s="48">
        <v>69112</v>
      </c>
      <c r="Z2" s="48">
        <v>73999</v>
      </c>
      <c r="AA2" s="48">
        <v>78871</v>
      </c>
      <c r="AB2" s="48">
        <v>83744</v>
      </c>
      <c r="AC2" s="48">
        <v>88635</v>
      </c>
      <c r="AD2" s="48">
        <v>92498</v>
      </c>
      <c r="AE2" s="2" t="s">
        <v>0</v>
      </c>
      <c r="AF2" s="33" t="s">
        <v>69</v>
      </c>
      <c r="AG2" s="2" t="s">
        <v>70</v>
      </c>
      <c r="AH2" s="2"/>
    </row>
    <row r="3" spans="1:34" x14ac:dyDescent="0.25">
      <c r="A3" s="2" t="s">
        <v>1</v>
      </c>
      <c r="B3" s="48">
        <v>119</v>
      </c>
      <c r="C3" s="48">
        <v>163</v>
      </c>
      <c r="D3" s="48">
        <v>246</v>
      </c>
      <c r="E3" s="48">
        <v>398</v>
      </c>
      <c r="F3" s="48">
        <v>589</v>
      </c>
      <c r="G3" s="48">
        <v>806</v>
      </c>
      <c r="H3" s="48">
        <v>858</v>
      </c>
      <c r="I3" s="48">
        <v>913</v>
      </c>
      <c r="J3" s="48">
        <v>968</v>
      </c>
      <c r="K3" s="48">
        <v>1025</v>
      </c>
      <c r="L3" s="48">
        <v>1082</v>
      </c>
      <c r="M3" s="48">
        <v>1138</v>
      </c>
      <c r="N3" s="48">
        <v>1197</v>
      </c>
      <c r="O3" s="48">
        <v>1339</v>
      </c>
      <c r="P3" s="48">
        <v>1780</v>
      </c>
      <c r="Q3" s="48">
        <v>2214</v>
      </c>
      <c r="R3" s="48">
        <v>2633</v>
      </c>
      <c r="S3" s="48">
        <v>3017</v>
      </c>
      <c r="T3" s="48">
        <v>3339</v>
      </c>
      <c r="U3" s="48">
        <v>3620</v>
      </c>
      <c r="V3" s="48">
        <v>3869</v>
      </c>
      <c r="W3" s="48">
        <v>4286</v>
      </c>
      <c r="X3" s="48">
        <v>4702</v>
      </c>
      <c r="Y3" s="48">
        <v>5117</v>
      </c>
      <c r="Z3" s="48">
        <v>5528</v>
      </c>
      <c r="AA3" s="48">
        <v>5939</v>
      </c>
      <c r="AB3" s="48">
        <v>6348</v>
      </c>
      <c r="AC3" s="48">
        <v>6759</v>
      </c>
      <c r="AD3" s="48">
        <v>7080</v>
      </c>
      <c r="AE3" s="2" t="s">
        <v>1</v>
      </c>
      <c r="AF3" s="33" t="s">
        <v>71</v>
      </c>
      <c r="AG3" s="2" t="s">
        <v>72</v>
      </c>
      <c r="AH3" s="2"/>
    </row>
    <row r="4" spans="1:34" x14ac:dyDescent="0.25">
      <c r="A4" s="2" t="s">
        <v>2</v>
      </c>
      <c r="B4" s="48">
        <v>2788</v>
      </c>
      <c r="C4" s="48">
        <v>3597</v>
      </c>
      <c r="D4" s="48">
        <v>4804</v>
      </c>
      <c r="E4" s="48">
        <v>7487</v>
      </c>
      <c r="F4" s="48">
        <v>11286</v>
      </c>
      <c r="G4" s="48">
        <v>15841</v>
      </c>
      <c r="H4" s="48">
        <v>16983</v>
      </c>
      <c r="I4" s="48">
        <v>18160</v>
      </c>
      <c r="J4" s="48">
        <v>19360</v>
      </c>
      <c r="K4" s="48">
        <v>20571</v>
      </c>
      <c r="L4" s="48">
        <v>21792</v>
      </c>
      <c r="M4" s="48">
        <v>23001</v>
      </c>
      <c r="N4" s="48">
        <v>24266</v>
      </c>
      <c r="O4" s="48">
        <v>27813</v>
      </c>
      <c r="P4" s="48">
        <v>39365</v>
      </c>
      <c r="Q4" s="48">
        <v>50865</v>
      </c>
      <c r="R4" s="48">
        <v>62062</v>
      </c>
      <c r="S4" s="48">
        <v>72860</v>
      </c>
      <c r="T4" s="48">
        <v>82331</v>
      </c>
      <c r="U4" s="48">
        <v>90670</v>
      </c>
      <c r="V4" s="48">
        <v>98146</v>
      </c>
      <c r="W4" s="48">
        <v>109053</v>
      </c>
      <c r="X4" s="48">
        <v>119933</v>
      </c>
      <c r="Y4" s="48">
        <v>130801</v>
      </c>
      <c r="Z4" s="48">
        <v>141566</v>
      </c>
      <c r="AA4" s="48">
        <v>152304</v>
      </c>
      <c r="AB4" s="48">
        <v>163017</v>
      </c>
      <c r="AC4" s="48">
        <v>173722</v>
      </c>
      <c r="AD4" s="48">
        <v>181981</v>
      </c>
      <c r="AE4" s="2" t="s">
        <v>2</v>
      </c>
      <c r="AF4" s="33" t="s">
        <v>73</v>
      </c>
      <c r="AG4" s="2" t="s">
        <v>41</v>
      </c>
      <c r="AH4" s="2"/>
    </row>
    <row r="5" spans="1:34" x14ac:dyDescent="0.25">
      <c r="A5" s="2" t="s">
        <v>3</v>
      </c>
      <c r="B5" s="48">
        <v>1124</v>
      </c>
      <c r="C5" s="48">
        <v>1439</v>
      </c>
      <c r="D5" s="48">
        <v>1923</v>
      </c>
      <c r="E5" s="48">
        <v>2989</v>
      </c>
      <c r="F5" s="48">
        <v>4511</v>
      </c>
      <c r="G5" s="48">
        <v>6337</v>
      </c>
      <c r="H5" s="48">
        <v>6745</v>
      </c>
      <c r="I5" s="48">
        <v>7167</v>
      </c>
      <c r="J5" s="48">
        <v>7594</v>
      </c>
      <c r="K5" s="48">
        <v>8029</v>
      </c>
      <c r="L5" s="48">
        <v>8465</v>
      </c>
      <c r="M5" s="48">
        <v>8898</v>
      </c>
      <c r="N5" s="48">
        <v>9350</v>
      </c>
      <c r="O5" s="48">
        <v>10854</v>
      </c>
      <c r="P5" s="48">
        <v>16015</v>
      </c>
      <c r="Q5" s="48">
        <v>21163</v>
      </c>
      <c r="R5" s="48">
        <v>26195</v>
      </c>
      <c r="S5" s="48">
        <v>31048</v>
      </c>
      <c r="T5" s="48">
        <v>35367</v>
      </c>
      <c r="U5" s="48">
        <v>39224</v>
      </c>
      <c r="V5" s="48">
        <v>42741</v>
      </c>
      <c r="W5" s="48">
        <v>47680</v>
      </c>
      <c r="X5" s="48">
        <v>52610</v>
      </c>
      <c r="Y5" s="48">
        <v>57534</v>
      </c>
      <c r="Z5" s="48">
        <v>62424</v>
      </c>
      <c r="AA5" s="48">
        <v>67297</v>
      </c>
      <c r="AB5" s="48">
        <v>72169</v>
      </c>
      <c r="AC5" s="48">
        <v>77034</v>
      </c>
      <c r="AD5" s="48">
        <v>80785</v>
      </c>
      <c r="AE5" s="2" t="s">
        <v>3</v>
      </c>
      <c r="AF5" s="33" t="s">
        <v>74</v>
      </c>
      <c r="AG5" s="2" t="s">
        <v>41</v>
      </c>
      <c r="AH5" s="2"/>
    </row>
    <row r="6" spans="1:34" x14ac:dyDescent="0.25">
      <c r="A6" s="2" t="s">
        <v>4</v>
      </c>
      <c r="B6" s="48">
        <v>3773</v>
      </c>
      <c r="C6" s="48">
        <v>4917</v>
      </c>
      <c r="D6" s="48">
        <v>6523</v>
      </c>
      <c r="E6" s="48">
        <v>9888</v>
      </c>
      <c r="F6" s="48">
        <v>14511</v>
      </c>
      <c r="G6" s="48">
        <v>20118</v>
      </c>
      <c r="H6" s="48">
        <v>23144</v>
      </c>
      <c r="I6" s="48">
        <v>25117</v>
      </c>
      <c r="J6" s="48">
        <v>27085</v>
      </c>
      <c r="K6" s="48">
        <v>29067</v>
      </c>
      <c r="L6" s="48">
        <v>31066</v>
      </c>
      <c r="M6" s="48">
        <v>33037</v>
      </c>
      <c r="N6" s="48">
        <v>35094</v>
      </c>
      <c r="O6" s="48">
        <v>38375</v>
      </c>
      <c r="P6" s="48">
        <v>49952</v>
      </c>
      <c r="Q6" s="48">
        <v>61721</v>
      </c>
      <c r="R6" s="48">
        <v>73181</v>
      </c>
      <c r="S6" s="48">
        <v>84227</v>
      </c>
      <c r="T6" s="48">
        <v>93896</v>
      </c>
      <c r="U6" s="48">
        <v>102388</v>
      </c>
      <c r="V6" s="48">
        <v>110003</v>
      </c>
      <c r="W6" s="48">
        <v>120242</v>
      </c>
      <c r="X6" s="48">
        <v>131578</v>
      </c>
      <c r="Y6" s="48">
        <v>142947</v>
      </c>
      <c r="Z6" s="48">
        <v>154310</v>
      </c>
      <c r="AA6" s="48">
        <v>165659</v>
      </c>
      <c r="AB6" s="48">
        <v>176992</v>
      </c>
      <c r="AC6" s="48">
        <v>188302</v>
      </c>
      <c r="AD6" s="48">
        <v>197068</v>
      </c>
      <c r="AE6" s="2" t="s">
        <v>4</v>
      </c>
      <c r="AF6" s="33" t="s">
        <v>75</v>
      </c>
      <c r="AG6" s="2" t="s">
        <v>42</v>
      </c>
      <c r="AH6" s="2"/>
    </row>
    <row r="7" spans="1:34" x14ac:dyDescent="0.25">
      <c r="A7" s="2" t="s">
        <v>5</v>
      </c>
      <c r="B7" s="48">
        <v>689</v>
      </c>
      <c r="C7" s="48">
        <v>897</v>
      </c>
      <c r="D7" s="48">
        <v>1186</v>
      </c>
      <c r="E7" s="48">
        <v>1814</v>
      </c>
      <c r="F7" s="48">
        <v>2686</v>
      </c>
      <c r="G7" s="48">
        <v>3725</v>
      </c>
      <c r="H7" s="48">
        <v>4256</v>
      </c>
      <c r="I7" s="48">
        <v>4590</v>
      </c>
      <c r="J7" s="48">
        <v>4923</v>
      </c>
      <c r="K7" s="48">
        <v>5260</v>
      </c>
      <c r="L7" s="48">
        <v>5599</v>
      </c>
      <c r="M7" s="48">
        <v>5935</v>
      </c>
      <c r="N7" s="48">
        <v>6289</v>
      </c>
      <c r="O7" s="48">
        <v>6959</v>
      </c>
      <c r="P7" s="48">
        <v>9444</v>
      </c>
      <c r="Q7" s="48">
        <v>11953</v>
      </c>
      <c r="R7" s="48">
        <v>14398</v>
      </c>
      <c r="S7" s="48">
        <v>16788</v>
      </c>
      <c r="T7" s="48">
        <v>18902</v>
      </c>
      <c r="U7" s="48">
        <v>20788</v>
      </c>
      <c r="V7" s="48">
        <v>22520</v>
      </c>
      <c r="W7" s="48">
        <v>24767</v>
      </c>
      <c r="X7" s="48">
        <v>27218</v>
      </c>
      <c r="Y7" s="48">
        <v>29672</v>
      </c>
      <c r="Z7" s="48">
        <v>32122</v>
      </c>
      <c r="AA7" s="48">
        <v>34567</v>
      </c>
      <c r="AB7" s="48">
        <v>37006</v>
      </c>
      <c r="AC7" s="48">
        <v>39440</v>
      </c>
      <c r="AD7" s="48">
        <v>41314</v>
      </c>
      <c r="AE7" s="2" t="s">
        <v>5</v>
      </c>
      <c r="AF7" s="33" t="s">
        <v>76</v>
      </c>
      <c r="AG7" s="2" t="s">
        <v>43</v>
      </c>
      <c r="AH7" s="2"/>
    </row>
    <row r="8" spans="1:34" x14ac:dyDescent="0.25">
      <c r="A8" s="2" t="s">
        <v>63</v>
      </c>
      <c r="B8" s="48">
        <v>2</v>
      </c>
      <c r="C8" s="48">
        <v>3</v>
      </c>
      <c r="D8" s="48">
        <v>4</v>
      </c>
      <c r="E8" s="48">
        <v>5</v>
      </c>
      <c r="F8" s="48">
        <v>7</v>
      </c>
      <c r="G8" s="48">
        <v>9</v>
      </c>
      <c r="H8" s="48">
        <v>10</v>
      </c>
      <c r="I8" s="48">
        <v>11</v>
      </c>
      <c r="J8" s="48">
        <v>11</v>
      </c>
      <c r="K8" s="48">
        <v>12</v>
      </c>
      <c r="L8" s="48">
        <v>13</v>
      </c>
      <c r="M8" s="48">
        <v>14</v>
      </c>
      <c r="N8" s="48">
        <v>15</v>
      </c>
      <c r="O8" s="48">
        <v>17</v>
      </c>
      <c r="P8" s="48">
        <v>23</v>
      </c>
      <c r="Q8" s="48">
        <v>29</v>
      </c>
      <c r="R8" s="48">
        <v>36</v>
      </c>
      <c r="S8" s="48">
        <v>41</v>
      </c>
      <c r="T8" s="48">
        <v>47</v>
      </c>
      <c r="U8" s="48">
        <v>52</v>
      </c>
      <c r="V8" s="48">
        <v>56</v>
      </c>
      <c r="W8" s="48">
        <v>62</v>
      </c>
      <c r="X8" s="48">
        <v>68</v>
      </c>
      <c r="Y8" s="48">
        <v>74</v>
      </c>
      <c r="Z8" s="48">
        <v>79</v>
      </c>
      <c r="AA8" s="48">
        <v>85</v>
      </c>
      <c r="AB8" s="48">
        <v>91</v>
      </c>
      <c r="AC8" s="48">
        <v>97</v>
      </c>
      <c r="AD8" s="48">
        <v>101</v>
      </c>
      <c r="AE8" s="2" t="s">
        <v>63</v>
      </c>
      <c r="AF8" s="33" t="s">
        <v>77</v>
      </c>
      <c r="AG8" s="2" t="s">
        <v>78</v>
      </c>
      <c r="AH8" s="2"/>
    </row>
    <row r="9" spans="1:34" x14ac:dyDescent="0.25">
      <c r="A9" s="2" t="s">
        <v>6</v>
      </c>
      <c r="B9" s="48">
        <v>1675</v>
      </c>
      <c r="C9" s="48">
        <v>2145</v>
      </c>
      <c r="D9" s="48">
        <v>2951</v>
      </c>
      <c r="E9" s="48">
        <v>4639</v>
      </c>
      <c r="F9" s="48">
        <v>6945</v>
      </c>
      <c r="G9" s="48">
        <v>9678</v>
      </c>
      <c r="H9" s="48">
        <v>10485</v>
      </c>
      <c r="I9" s="48">
        <v>11317</v>
      </c>
      <c r="J9" s="48">
        <v>12171</v>
      </c>
      <c r="K9" s="48">
        <v>13032</v>
      </c>
      <c r="L9" s="48">
        <v>13896</v>
      </c>
      <c r="M9" s="48">
        <v>14752</v>
      </c>
      <c r="N9" s="48">
        <v>15648</v>
      </c>
      <c r="O9" s="48">
        <v>18047</v>
      </c>
      <c r="P9" s="48">
        <v>25644</v>
      </c>
      <c r="Q9" s="48">
        <v>33209</v>
      </c>
      <c r="R9" s="48">
        <v>40621</v>
      </c>
      <c r="S9" s="48">
        <v>47752</v>
      </c>
      <c r="T9" s="48">
        <v>54121</v>
      </c>
      <c r="U9" s="48">
        <v>59868</v>
      </c>
      <c r="V9" s="48">
        <v>65106</v>
      </c>
      <c r="W9" s="48">
        <v>72292</v>
      </c>
      <c r="X9" s="48">
        <v>79475</v>
      </c>
      <c r="Y9" s="48">
        <v>86659</v>
      </c>
      <c r="Z9" s="48">
        <v>93768</v>
      </c>
      <c r="AA9" s="48">
        <v>100868</v>
      </c>
      <c r="AB9" s="48">
        <v>107962</v>
      </c>
      <c r="AC9" s="48">
        <v>115069</v>
      </c>
      <c r="AD9" s="48">
        <v>120586</v>
      </c>
      <c r="AE9" s="2" t="s">
        <v>6</v>
      </c>
      <c r="AF9" s="33" t="s">
        <v>79</v>
      </c>
      <c r="AG9" s="2" t="s">
        <v>44</v>
      </c>
      <c r="AH9" s="2"/>
    </row>
    <row r="10" spans="1:34" x14ac:dyDescent="0.25">
      <c r="A10" s="2" t="s">
        <v>7</v>
      </c>
      <c r="B10" s="48">
        <v>213</v>
      </c>
      <c r="C10" s="48">
        <v>284</v>
      </c>
      <c r="D10" s="48">
        <v>391</v>
      </c>
      <c r="E10" s="48">
        <v>610</v>
      </c>
      <c r="F10" s="48">
        <v>917</v>
      </c>
      <c r="G10" s="48">
        <v>1290</v>
      </c>
      <c r="H10" s="48">
        <v>1414</v>
      </c>
      <c r="I10" s="48">
        <v>1543</v>
      </c>
      <c r="J10" s="48">
        <v>1673</v>
      </c>
      <c r="K10" s="48">
        <v>1805</v>
      </c>
      <c r="L10" s="48">
        <v>1937</v>
      </c>
      <c r="M10" s="48">
        <v>2067</v>
      </c>
      <c r="N10" s="48">
        <v>2206</v>
      </c>
      <c r="O10" s="48">
        <v>2563</v>
      </c>
      <c r="P10" s="48">
        <v>3708</v>
      </c>
      <c r="Q10" s="48">
        <v>4841</v>
      </c>
      <c r="R10" s="48">
        <v>5959</v>
      </c>
      <c r="S10" s="48">
        <v>7043</v>
      </c>
      <c r="T10" s="48">
        <v>8036</v>
      </c>
      <c r="U10" s="48">
        <v>8942</v>
      </c>
      <c r="V10" s="48">
        <v>9771</v>
      </c>
      <c r="W10" s="48">
        <v>10856</v>
      </c>
      <c r="X10" s="48">
        <v>11942</v>
      </c>
      <c r="Y10" s="48">
        <v>13032</v>
      </c>
      <c r="Z10" s="48">
        <v>14112</v>
      </c>
      <c r="AA10" s="48">
        <v>15194</v>
      </c>
      <c r="AB10" s="48">
        <v>16277</v>
      </c>
      <c r="AC10" s="48">
        <v>17363</v>
      </c>
      <c r="AD10" s="48">
        <v>18228</v>
      </c>
      <c r="AE10" s="2" t="s">
        <v>7</v>
      </c>
      <c r="AF10" s="33" t="s">
        <v>80</v>
      </c>
      <c r="AG10" s="2" t="s">
        <v>45</v>
      </c>
      <c r="AH10" s="2"/>
    </row>
    <row r="11" spans="1:34" x14ac:dyDescent="0.25">
      <c r="A11" s="2" t="s">
        <v>8</v>
      </c>
      <c r="B11" s="48">
        <v>1948</v>
      </c>
      <c r="C11" s="48">
        <v>2500</v>
      </c>
      <c r="D11" s="48">
        <v>3346</v>
      </c>
      <c r="E11" s="48">
        <v>5182</v>
      </c>
      <c r="F11" s="48">
        <v>7725</v>
      </c>
      <c r="G11" s="48">
        <v>10760</v>
      </c>
      <c r="H11" s="48">
        <v>11670</v>
      </c>
      <c r="I11" s="48">
        <v>12602</v>
      </c>
      <c r="J11" s="48">
        <v>13549</v>
      </c>
      <c r="K11" s="48">
        <v>14511</v>
      </c>
      <c r="L11" s="48">
        <v>15479</v>
      </c>
      <c r="M11" s="48">
        <v>16441</v>
      </c>
      <c r="N11" s="48">
        <v>17446</v>
      </c>
      <c r="O11" s="48">
        <v>20173</v>
      </c>
      <c r="P11" s="48">
        <v>29055</v>
      </c>
      <c r="Q11" s="48">
        <v>37914</v>
      </c>
      <c r="R11" s="48">
        <v>46595</v>
      </c>
      <c r="S11" s="48">
        <v>55019</v>
      </c>
      <c r="T11" s="48">
        <v>62589</v>
      </c>
      <c r="U11" s="48">
        <v>69450</v>
      </c>
      <c r="V11" s="48">
        <v>75747</v>
      </c>
      <c r="W11" s="48">
        <v>84204</v>
      </c>
      <c r="X11" s="48">
        <v>92668</v>
      </c>
      <c r="Y11" s="48">
        <v>101133</v>
      </c>
      <c r="Z11" s="48">
        <v>109532</v>
      </c>
      <c r="AA11" s="48">
        <v>117919</v>
      </c>
      <c r="AB11" s="48">
        <v>126301</v>
      </c>
      <c r="AC11" s="48">
        <v>134699</v>
      </c>
      <c r="AD11" s="48">
        <v>141275</v>
      </c>
      <c r="AE11" s="2" t="s">
        <v>8</v>
      </c>
      <c r="AF11" s="33" t="s">
        <v>81</v>
      </c>
      <c r="AG11" s="2" t="s">
        <v>82</v>
      </c>
      <c r="AH11" s="2"/>
    </row>
    <row r="12" spans="1:34" x14ac:dyDescent="0.25">
      <c r="A12" s="2" t="s">
        <v>9</v>
      </c>
      <c r="B12" s="48">
        <v>1051</v>
      </c>
      <c r="C12" s="48">
        <v>1397</v>
      </c>
      <c r="D12" s="48">
        <v>1872</v>
      </c>
      <c r="E12" s="48">
        <v>2893</v>
      </c>
      <c r="F12" s="48">
        <v>4324</v>
      </c>
      <c r="G12" s="48">
        <v>6100</v>
      </c>
      <c r="H12" s="48">
        <v>7070</v>
      </c>
      <c r="I12" s="48">
        <v>7753</v>
      </c>
      <c r="J12" s="48">
        <v>8431</v>
      </c>
      <c r="K12" s="48">
        <v>9118</v>
      </c>
      <c r="L12" s="48">
        <v>9809</v>
      </c>
      <c r="M12" s="48">
        <v>10488</v>
      </c>
      <c r="N12" s="48">
        <v>11197</v>
      </c>
      <c r="O12" s="48">
        <v>12500</v>
      </c>
      <c r="P12" s="48">
        <v>17172</v>
      </c>
      <c r="Q12" s="48">
        <v>21880</v>
      </c>
      <c r="R12" s="48">
        <v>26511</v>
      </c>
      <c r="S12" s="48">
        <v>31030</v>
      </c>
      <c r="T12" s="48">
        <v>35151</v>
      </c>
      <c r="U12" s="48">
        <v>38885</v>
      </c>
      <c r="V12" s="48">
        <v>42306</v>
      </c>
      <c r="W12" s="48">
        <v>46544</v>
      </c>
      <c r="X12" s="48">
        <v>51084</v>
      </c>
      <c r="Y12" s="48">
        <v>55631</v>
      </c>
      <c r="Z12" s="48">
        <v>60175</v>
      </c>
      <c r="AA12" s="48">
        <v>64710</v>
      </c>
      <c r="AB12" s="48">
        <v>69238</v>
      </c>
      <c r="AC12" s="48">
        <v>73759</v>
      </c>
      <c r="AD12" s="48">
        <v>77239</v>
      </c>
      <c r="AE12" s="2" t="s">
        <v>9</v>
      </c>
      <c r="AF12" s="33" t="s">
        <v>83</v>
      </c>
      <c r="AG12" s="2" t="s">
        <v>42</v>
      </c>
      <c r="AH12" s="2"/>
    </row>
    <row r="13" spans="1:34" x14ac:dyDescent="0.25">
      <c r="A13" s="2" t="s">
        <v>10</v>
      </c>
      <c r="B13" s="48">
        <v>1069</v>
      </c>
      <c r="C13" s="48">
        <v>1205</v>
      </c>
      <c r="D13" s="48">
        <v>1516</v>
      </c>
      <c r="E13" s="48">
        <v>2248</v>
      </c>
      <c r="F13" s="48">
        <v>3231</v>
      </c>
      <c r="G13" s="48">
        <v>4351</v>
      </c>
      <c r="H13" s="48">
        <v>4918</v>
      </c>
      <c r="I13" s="48">
        <v>5216</v>
      </c>
      <c r="J13" s="48">
        <v>5507</v>
      </c>
      <c r="K13" s="48">
        <v>5800</v>
      </c>
      <c r="L13" s="48">
        <v>6095</v>
      </c>
      <c r="M13" s="48">
        <v>6384</v>
      </c>
      <c r="N13" s="48">
        <v>6686</v>
      </c>
      <c r="O13" s="48">
        <v>7158</v>
      </c>
      <c r="P13" s="48">
        <v>9172</v>
      </c>
      <c r="Q13" s="48">
        <v>11317</v>
      </c>
      <c r="R13" s="48">
        <v>13407</v>
      </c>
      <c r="S13" s="48">
        <v>15376</v>
      </c>
      <c r="T13" s="48">
        <v>16999</v>
      </c>
      <c r="U13" s="48">
        <v>18384</v>
      </c>
      <c r="V13" s="48">
        <v>19647</v>
      </c>
      <c r="W13" s="48">
        <v>21477</v>
      </c>
      <c r="X13" s="48">
        <v>23579</v>
      </c>
      <c r="Y13" s="48">
        <v>25691</v>
      </c>
      <c r="Z13" s="48">
        <v>27802</v>
      </c>
      <c r="AA13" s="48">
        <v>29909</v>
      </c>
      <c r="AB13" s="48">
        <v>32010</v>
      </c>
      <c r="AC13" s="48">
        <v>34107</v>
      </c>
      <c r="AD13" s="48">
        <v>35723</v>
      </c>
      <c r="AE13" s="2" t="s">
        <v>10</v>
      </c>
      <c r="AF13" s="33" t="s">
        <v>84</v>
      </c>
      <c r="AG13" s="2" t="s">
        <v>43</v>
      </c>
      <c r="AH13" s="2"/>
    </row>
    <row r="14" spans="1:34" x14ac:dyDescent="0.25">
      <c r="A14" s="2" t="s">
        <v>11</v>
      </c>
      <c r="B14" s="48">
        <v>29</v>
      </c>
      <c r="C14" s="48">
        <v>43</v>
      </c>
      <c r="D14" s="48">
        <v>57</v>
      </c>
      <c r="E14" s="48">
        <v>77</v>
      </c>
      <c r="F14" s="48">
        <v>100</v>
      </c>
      <c r="G14" s="48">
        <v>128</v>
      </c>
      <c r="H14" s="48">
        <v>137</v>
      </c>
      <c r="I14" s="48">
        <v>145</v>
      </c>
      <c r="J14" s="48">
        <v>153</v>
      </c>
      <c r="K14" s="48">
        <v>161</v>
      </c>
      <c r="L14" s="48">
        <v>170</v>
      </c>
      <c r="M14" s="48">
        <v>179</v>
      </c>
      <c r="N14" s="48">
        <v>188</v>
      </c>
      <c r="O14" s="48">
        <v>213</v>
      </c>
      <c r="P14" s="48">
        <v>297</v>
      </c>
      <c r="Q14" s="48">
        <v>380</v>
      </c>
      <c r="R14" s="48">
        <v>458</v>
      </c>
      <c r="S14" s="48">
        <v>531</v>
      </c>
      <c r="T14" s="48">
        <v>598</v>
      </c>
      <c r="U14" s="48">
        <v>661</v>
      </c>
      <c r="V14" s="48">
        <v>719</v>
      </c>
      <c r="W14" s="48">
        <v>798</v>
      </c>
      <c r="X14" s="48">
        <v>876</v>
      </c>
      <c r="Y14" s="48">
        <v>953</v>
      </c>
      <c r="Z14" s="48">
        <v>1031</v>
      </c>
      <c r="AA14" s="48">
        <v>1108</v>
      </c>
      <c r="AB14" s="48">
        <v>1186</v>
      </c>
      <c r="AC14" s="48">
        <v>1262</v>
      </c>
      <c r="AD14" s="48">
        <v>1323</v>
      </c>
      <c r="AE14" s="2" t="s">
        <v>11</v>
      </c>
      <c r="AF14" s="33" t="s">
        <v>85</v>
      </c>
      <c r="AG14" s="2" t="s">
        <v>48</v>
      </c>
      <c r="AH14" s="2"/>
    </row>
    <row r="15" spans="1:34" x14ac:dyDescent="0.25">
      <c r="A15" s="2" t="s">
        <v>12</v>
      </c>
      <c r="B15" s="48">
        <v>1013</v>
      </c>
      <c r="C15" s="48">
        <v>1324</v>
      </c>
      <c r="D15" s="48">
        <v>1851</v>
      </c>
      <c r="E15" s="48">
        <v>3010</v>
      </c>
      <c r="F15" s="48">
        <v>4672</v>
      </c>
      <c r="G15" s="48">
        <v>6711</v>
      </c>
      <c r="H15" s="48">
        <v>7296</v>
      </c>
      <c r="I15" s="48">
        <v>7897</v>
      </c>
      <c r="J15" s="48">
        <v>8507</v>
      </c>
      <c r="K15" s="48">
        <v>9127</v>
      </c>
      <c r="L15" s="48">
        <v>9747</v>
      </c>
      <c r="M15" s="48">
        <v>10355</v>
      </c>
      <c r="N15" s="48">
        <v>11000</v>
      </c>
      <c r="O15" s="48">
        <v>13022</v>
      </c>
      <c r="P15" s="48">
        <v>19641</v>
      </c>
      <c r="Q15" s="48">
        <v>26196</v>
      </c>
      <c r="R15" s="48">
        <v>32649</v>
      </c>
      <c r="S15" s="48">
        <v>38917</v>
      </c>
      <c r="T15" s="48">
        <v>44649</v>
      </c>
      <c r="U15" s="48">
        <v>49861</v>
      </c>
      <c r="V15" s="48">
        <v>54630</v>
      </c>
      <c r="W15" s="48">
        <v>60858</v>
      </c>
      <c r="X15" s="48">
        <v>67079</v>
      </c>
      <c r="Y15" s="48">
        <v>73294</v>
      </c>
      <c r="Z15" s="48">
        <v>79453</v>
      </c>
      <c r="AA15" s="48">
        <v>85598</v>
      </c>
      <c r="AB15" s="48">
        <v>91732</v>
      </c>
      <c r="AC15" s="48">
        <v>97872</v>
      </c>
      <c r="AD15" s="48">
        <v>102607</v>
      </c>
      <c r="AE15" s="2" t="s">
        <v>12</v>
      </c>
      <c r="AF15" s="33" t="s">
        <v>86</v>
      </c>
      <c r="AG15" s="2" t="s">
        <v>46</v>
      </c>
      <c r="AH15" s="2"/>
    </row>
    <row r="16" spans="1:34" x14ac:dyDescent="0.25">
      <c r="A16" s="2" t="s">
        <v>13</v>
      </c>
      <c r="B16" s="48">
        <v>2996</v>
      </c>
      <c r="C16" s="48">
        <v>3684</v>
      </c>
      <c r="D16" s="48">
        <v>4764</v>
      </c>
      <c r="E16" s="48">
        <v>7197</v>
      </c>
      <c r="F16" s="48">
        <v>10582</v>
      </c>
      <c r="G16" s="48">
        <v>14609</v>
      </c>
      <c r="H16" s="48">
        <v>15781</v>
      </c>
      <c r="I16" s="48">
        <v>16986</v>
      </c>
      <c r="J16" s="48">
        <v>18210</v>
      </c>
      <c r="K16" s="48">
        <v>19445</v>
      </c>
      <c r="L16" s="48">
        <v>20688</v>
      </c>
      <c r="M16" s="48">
        <v>21923</v>
      </c>
      <c r="N16" s="48">
        <v>23201</v>
      </c>
      <c r="O16" s="48">
        <v>26324</v>
      </c>
      <c r="P16" s="48">
        <v>36222</v>
      </c>
      <c r="Q16" s="48">
        <v>46202</v>
      </c>
      <c r="R16" s="48">
        <v>55904</v>
      </c>
      <c r="S16" s="48">
        <v>65240</v>
      </c>
      <c r="T16" s="48">
        <v>73366</v>
      </c>
      <c r="U16" s="48">
        <v>80536</v>
      </c>
      <c r="V16" s="48">
        <v>86968</v>
      </c>
      <c r="W16" s="48">
        <v>96284</v>
      </c>
      <c r="X16" s="48">
        <v>105585</v>
      </c>
      <c r="Y16" s="48">
        <v>114866</v>
      </c>
      <c r="Z16" s="48">
        <v>124058</v>
      </c>
      <c r="AA16" s="48">
        <v>133216</v>
      </c>
      <c r="AB16" s="48">
        <v>142359</v>
      </c>
      <c r="AC16" s="48">
        <v>151493</v>
      </c>
      <c r="AD16" s="48">
        <v>158540</v>
      </c>
      <c r="AE16" s="2" t="s">
        <v>13</v>
      </c>
      <c r="AF16" s="33" t="s">
        <v>87</v>
      </c>
      <c r="AG16" s="2" t="s">
        <v>41</v>
      </c>
      <c r="AH16" s="2"/>
    </row>
    <row r="17" spans="1:34" x14ac:dyDescent="0.25">
      <c r="A17" s="2" t="s">
        <v>14</v>
      </c>
      <c r="B17" s="48">
        <v>3550</v>
      </c>
      <c r="C17" s="48">
        <v>4907</v>
      </c>
      <c r="D17" s="48">
        <v>6838</v>
      </c>
      <c r="E17" s="48">
        <v>10735</v>
      </c>
      <c r="F17" s="48">
        <v>16078</v>
      </c>
      <c r="G17" s="48">
        <v>22506</v>
      </c>
      <c r="H17" s="48">
        <v>24663</v>
      </c>
      <c r="I17" s="48">
        <v>26883</v>
      </c>
      <c r="J17" s="48">
        <v>29143</v>
      </c>
      <c r="K17" s="48">
        <v>31425</v>
      </c>
      <c r="L17" s="48">
        <v>33725</v>
      </c>
      <c r="M17" s="48">
        <v>35991</v>
      </c>
      <c r="N17" s="48">
        <v>38362</v>
      </c>
      <c r="O17" s="48">
        <v>44609</v>
      </c>
      <c r="P17" s="48">
        <v>63786</v>
      </c>
      <c r="Q17" s="48">
        <v>82657</v>
      </c>
      <c r="R17" s="48">
        <v>101106</v>
      </c>
      <c r="S17" s="48">
        <v>118965</v>
      </c>
      <c r="T17" s="48">
        <v>135143</v>
      </c>
      <c r="U17" s="48">
        <v>149841</v>
      </c>
      <c r="V17" s="48">
        <v>163244</v>
      </c>
      <c r="W17" s="48">
        <v>180951</v>
      </c>
      <c r="X17" s="48">
        <v>198641</v>
      </c>
      <c r="Y17" s="48">
        <v>216295</v>
      </c>
      <c r="Z17" s="48">
        <v>233760</v>
      </c>
      <c r="AA17" s="48">
        <v>251169</v>
      </c>
      <c r="AB17" s="48">
        <v>268557</v>
      </c>
      <c r="AC17" s="48">
        <v>285945</v>
      </c>
      <c r="AD17" s="48">
        <v>299391</v>
      </c>
      <c r="AE17" s="2" t="s">
        <v>14</v>
      </c>
      <c r="AF17" s="33" t="s">
        <v>88</v>
      </c>
      <c r="AG17" s="2" t="s">
        <v>41</v>
      </c>
      <c r="AH17" s="2"/>
    </row>
    <row r="18" spans="1:34" x14ac:dyDescent="0.25">
      <c r="A18" s="2" t="s">
        <v>15</v>
      </c>
      <c r="B18" s="48">
        <v>968</v>
      </c>
      <c r="C18" s="48">
        <v>1268</v>
      </c>
      <c r="D18" s="48">
        <v>1727</v>
      </c>
      <c r="E18" s="48">
        <v>2651</v>
      </c>
      <c r="F18" s="48">
        <v>3888</v>
      </c>
      <c r="G18" s="48">
        <v>5367</v>
      </c>
      <c r="H18" s="48">
        <v>6207</v>
      </c>
      <c r="I18" s="48">
        <v>6761</v>
      </c>
      <c r="J18" s="48">
        <v>7314</v>
      </c>
      <c r="K18" s="48">
        <v>7873</v>
      </c>
      <c r="L18" s="48">
        <v>8434</v>
      </c>
      <c r="M18" s="48">
        <v>8990</v>
      </c>
      <c r="N18" s="48">
        <v>9567</v>
      </c>
      <c r="O18" s="48">
        <v>10434</v>
      </c>
      <c r="P18" s="48">
        <v>13479</v>
      </c>
      <c r="Q18" s="48">
        <v>16568</v>
      </c>
      <c r="R18" s="48">
        <v>19570</v>
      </c>
      <c r="S18" s="48">
        <v>22461</v>
      </c>
      <c r="T18" s="48">
        <v>24995</v>
      </c>
      <c r="U18" s="48">
        <v>27239</v>
      </c>
      <c r="V18" s="48">
        <v>29267</v>
      </c>
      <c r="W18" s="48">
        <v>31949</v>
      </c>
      <c r="X18" s="48">
        <v>34928</v>
      </c>
      <c r="Y18" s="48">
        <v>37917</v>
      </c>
      <c r="Z18" s="48">
        <v>40902</v>
      </c>
      <c r="AA18" s="48">
        <v>43881</v>
      </c>
      <c r="AB18" s="48">
        <v>46857</v>
      </c>
      <c r="AC18" s="48">
        <v>49824</v>
      </c>
      <c r="AD18" s="48">
        <v>52123</v>
      </c>
      <c r="AE18" s="2" t="s">
        <v>15</v>
      </c>
      <c r="AF18" s="33" t="s">
        <v>89</v>
      </c>
      <c r="AG18" s="2" t="s">
        <v>43</v>
      </c>
      <c r="AH18" s="2"/>
    </row>
    <row r="19" spans="1:34" x14ac:dyDescent="0.25">
      <c r="A19" s="2" t="s">
        <v>16</v>
      </c>
      <c r="B19" s="48">
        <v>1728</v>
      </c>
      <c r="C19" s="48">
        <v>2224</v>
      </c>
      <c r="D19" s="48">
        <v>3017</v>
      </c>
      <c r="E19" s="48">
        <v>4666</v>
      </c>
      <c r="F19" s="48">
        <v>6856</v>
      </c>
      <c r="G19" s="48">
        <v>9431</v>
      </c>
      <c r="H19" s="48">
        <v>10888</v>
      </c>
      <c r="I19" s="48">
        <v>11900</v>
      </c>
      <c r="J19" s="48">
        <v>12913</v>
      </c>
      <c r="K19" s="48">
        <v>13939</v>
      </c>
      <c r="L19" s="48">
        <v>14963</v>
      </c>
      <c r="M19" s="48">
        <v>15972</v>
      </c>
      <c r="N19" s="48">
        <v>17032</v>
      </c>
      <c r="O19" s="48">
        <v>18683</v>
      </c>
      <c r="P19" s="48">
        <v>24891</v>
      </c>
      <c r="Q19" s="48">
        <v>31203</v>
      </c>
      <c r="R19" s="48">
        <v>37408</v>
      </c>
      <c r="S19" s="48">
        <v>43425</v>
      </c>
      <c r="T19" s="48">
        <v>48842</v>
      </c>
      <c r="U19" s="48">
        <v>53758</v>
      </c>
      <c r="V19" s="48">
        <v>58350</v>
      </c>
      <c r="W19" s="48">
        <v>64084</v>
      </c>
      <c r="X19" s="48">
        <v>70287</v>
      </c>
      <c r="Y19" s="48">
        <v>76507</v>
      </c>
      <c r="Z19" s="48">
        <v>82719</v>
      </c>
      <c r="AA19" s="48">
        <v>88919</v>
      </c>
      <c r="AB19" s="48">
        <v>95112</v>
      </c>
      <c r="AC19" s="48">
        <v>101290</v>
      </c>
      <c r="AD19" s="48">
        <v>106074</v>
      </c>
      <c r="AE19" s="2" t="s">
        <v>16</v>
      </c>
      <c r="AF19" s="33" t="s">
        <v>90</v>
      </c>
      <c r="AG19" s="2" t="s">
        <v>42</v>
      </c>
      <c r="AH19" s="2"/>
    </row>
    <row r="20" spans="1:34" x14ac:dyDescent="0.25">
      <c r="A20" s="2" t="s">
        <v>17</v>
      </c>
      <c r="B20" s="48">
        <v>224</v>
      </c>
      <c r="C20" s="48">
        <v>287</v>
      </c>
      <c r="D20" s="48">
        <v>340</v>
      </c>
      <c r="E20" s="48">
        <v>474</v>
      </c>
      <c r="F20" s="48">
        <v>658</v>
      </c>
      <c r="G20" s="48">
        <v>873</v>
      </c>
      <c r="H20" s="48">
        <v>930</v>
      </c>
      <c r="I20" s="48">
        <v>990</v>
      </c>
      <c r="J20" s="48">
        <v>1052</v>
      </c>
      <c r="K20" s="48">
        <v>1114</v>
      </c>
      <c r="L20" s="48">
        <v>1177</v>
      </c>
      <c r="M20" s="48">
        <v>1240</v>
      </c>
      <c r="N20" s="48">
        <v>1305</v>
      </c>
      <c r="O20" s="48">
        <v>1449</v>
      </c>
      <c r="P20" s="48">
        <v>1902</v>
      </c>
      <c r="Q20" s="48">
        <v>2364</v>
      </c>
      <c r="R20" s="48">
        <v>2813</v>
      </c>
      <c r="S20" s="48">
        <v>3243</v>
      </c>
      <c r="T20" s="48">
        <v>3605</v>
      </c>
      <c r="U20" s="48">
        <v>3917</v>
      </c>
      <c r="V20" s="48">
        <v>4195</v>
      </c>
      <c r="W20" s="48">
        <v>4633</v>
      </c>
      <c r="X20" s="48">
        <v>5072</v>
      </c>
      <c r="Y20" s="48">
        <v>5509</v>
      </c>
      <c r="Z20" s="48">
        <v>5942</v>
      </c>
      <c r="AA20" s="48">
        <v>6374</v>
      </c>
      <c r="AB20" s="48">
        <v>6806</v>
      </c>
      <c r="AC20" s="48">
        <v>7238</v>
      </c>
      <c r="AD20" s="48">
        <v>7576</v>
      </c>
      <c r="AE20" s="2" t="s">
        <v>17</v>
      </c>
      <c r="AF20" s="33" t="s">
        <v>91</v>
      </c>
      <c r="AG20" s="2" t="s">
        <v>72</v>
      </c>
      <c r="AH20" s="2"/>
    </row>
    <row r="21" spans="1:34" x14ac:dyDescent="0.25">
      <c r="A21" s="2" t="s">
        <v>18</v>
      </c>
      <c r="B21" s="48">
        <v>568</v>
      </c>
      <c r="C21" s="48">
        <v>748</v>
      </c>
      <c r="D21" s="48">
        <v>1053</v>
      </c>
      <c r="E21" s="48">
        <v>1690</v>
      </c>
      <c r="F21" s="48">
        <v>2566</v>
      </c>
      <c r="G21" s="48">
        <v>3621</v>
      </c>
      <c r="H21" s="48">
        <v>3998</v>
      </c>
      <c r="I21" s="48">
        <v>4388</v>
      </c>
      <c r="J21" s="48">
        <v>4787</v>
      </c>
      <c r="K21" s="48">
        <v>5188</v>
      </c>
      <c r="L21" s="48">
        <v>5590</v>
      </c>
      <c r="M21" s="48">
        <v>5985</v>
      </c>
      <c r="N21" s="48">
        <v>6399</v>
      </c>
      <c r="O21" s="48">
        <v>7672</v>
      </c>
      <c r="P21" s="48">
        <v>11732</v>
      </c>
      <c r="Q21" s="48">
        <v>15749</v>
      </c>
      <c r="R21" s="48">
        <v>19716</v>
      </c>
      <c r="S21" s="48">
        <v>23581</v>
      </c>
      <c r="T21" s="48">
        <v>27174</v>
      </c>
      <c r="U21" s="48">
        <v>30522</v>
      </c>
      <c r="V21" s="48">
        <v>33644</v>
      </c>
      <c r="W21" s="48">
        <v>37451</v>
      </c>
      <c r="X21" s="48">
        <v>41251</v>
      </c>
      <c r="Y21" s="48">
        <v>45050</v>
      </c>
      <c r="Z21" s="48">
        <v>48810</v>
      </c>
      <c r="AA21" s="48">
        <v>52562</v>
      </c>
      <c r="AB21" s="48">
        <v>56310</v>
      </c>
      <c r="AC21" s="48">
        <v>60062</v>
      </c>
      <c r="AD21" s="48">
        <v>62955</v>
      </c>
      <c r="AE21" s="2" t="s">
        <v>18</v>
      </c>
      <c r="AF21" s="33" t="s">
        <v>92</v>
      </c>
      <c r="AG21" s="2" t="s">
        <v>93</v>
      </c>
      <c r="AH21" s="2"/>
    </row>
    <row r="22" spans="1:34" x14ac:dyDescent="0.25">
      <c r="A22" s="2" t="s">
        <v>19</v>
      </c>
      <c r="B22" s="48">
        <v>616</v>
      </c>
      <c r="C22" s="48">
        <v>809</v>
      </c>
      <c r="D22" s="48">
        <v>1148</v>
      </c>
      <c r="E22" s="48">
        <v>1881</v>
      </c>
      <c r="F22" s="48">
        <v>2921</v>
      </c>
      <c r="G22" s="48">
        <v>4196</v>
      </c>
      <c r="H22" s="48">
        <v>4602</v>
      </c>
      <c r="I22" s="48">
        <v>5021</v>
      </c>
      <c r="J22" s="48">
        <v>5453</v>
      </c>
      <c r="K22" s="48">
        <v>5883</v>
      </c>
      <c r="L22" s="48">
        <v>6320</v>
      </c>
      <c r="M22" s="48">
        <v>6752</v>
      </c>
      <c r="N22" s="48">
        <v>7205</v>
      </c>
      <c r="O22" s="48">
        <v>8548</v>
      </c>
      <c r="P22" s="48">
        <v>12926</v>
      </c>
      <c r="Q22" s="48">
        <v>17266</v>
      </c>
      <c r="R22" s="48">
        <v>21564</v>
      </c>
      <c r="S22" s="48">
        <v>25757</v>
      </c>
      <c r="T22" s="48">
        <v>29630</v>
      </c>
      <c r="U22" s="48">
        <v>33197</v>
      </c>
      <c r="V22" s="48">
        <v>36495</v>
      </c>
      <c r="W22" s="48">
        <v>40676</v>
      </c>
      <c r="X22" s="48">
        <v>44868</v>
      </c>
      <c r="Y22" s="48">
        <v>49064</v>
      </c>
      <c r="Z22" s="48">
        <v>53234</v>
      </c>
      <c r="AA22" s="48">
        <v>57403</v>
      </c>
      <c r="AB22" s="48">
        <v>61581</v>
      </c>
      <c r="AC22" s="48">
        <v>65768</v>
      </c>
      <c r="AD22" s="48">
        <v>69077</v>
      </c>
      <c r="AE22" s="2" t="s">
        <v>19</v>
      </c>
      <c r="AF22" s="33" t="s">
        <v>94</v>
      </c>
      <c r="AG22" s="2" t="s">
        <v>93</v>
      </c>
      <c r="AH22" s="2"/>
    </row>
    <row r="23" spans="1:34" x14ac:dyDescent="0.25">
      <c r="A23" s="2" t="s">
        <v>20</v>
      </c>
      <c r="B23" s="48">
        <v>1054</v>
      </c>
      <c r="C23" s="48">
        <v>1331</v>
      </c>
      <c r="D23" s="48">
        <v>1818</v>
      </c>
      <c r="E23" s="48">
        <v>2851</v>
      </c>
      <c r="F23" s="48">
        <v>4273</v>
      </c>
      <c r="G23" s="48">
        <v>5973</v>
      </c>
      <c r="H23" s="48">
        <v>6868</v>
      </c>
      <c r="I23" s="48">
        <v>7460</v>
      </c>
      <c r="J23" s="48">
        <v>8051</v>
      </c>
      <c r="K23" s="48">
        <v>8646</v>
      </c>
      <c r="L23" s="48">
        <v>9245</v>
      </c>
      <c r="M23" s="48">
        <v>9836</v>
      </c>
      <c r="N23" s="48">
        <v>10453</v>
      </c>
      <c r="O23" s="48">
        <v>11741</v>
      </c>
      <c r="P23" s="48">
        <v>16654</v>
      </c>
      <c r="Q23" s="48">
        <v>21632</v>
      </c>
      <c r="R23" s="48">
        <v>26543</v>
      </c>
      <c r="S23" s="48">
        <v>31326</v>
      </c>
      <c r="T23" s="48">
        <v>35703</v>
      </c>
      <c r="U23" s="48">
        <v>39724</v>
      </c>
      <c r="V23" s="48">
        <v>43498</v>
      </c>
      <c r="W23" s="48">
        <v>48089</v>
      </c>
      <c r="X23" s="48">
        <v>52999</v>
      </c>
      <c r="Y23" s="48">
        <v>57924</v>
      </c>
      <c r="Z23" s="48">
        <v>62843</v>
      </c>
      <c r="AA23" s="48">
        <v>67761</v>
      </c>
      <c r="AB23" s="48">
        <v>72675</v>
      </c>
      <c r="AC23" s="48">
        <v>77581</v>
      </c>
      <c r="AD23" s="48">
        <v>81360</v>
      </c>
      <c r="AE23" s="2" t="s">
        <v>20</v>
      </c>
      <c r="AF23" s="33" t="s">
        <v>95</v>
      </c>
      <c r="AG23" s="2" t="s">
        <v>42</v>
      </c>
      <c r="AH23" s="2"/>
    </row>
    <row r="24" spans="1:34" x14ac:dyDescent="0.25">
      <c r="A24" s="2" t="s">
        <v>64</v>
      </c>
      <c r="B24" s="48">
        <v>4063</v>
      </c>
      <c r="C24" s="48">
        <v>5229</v>
      </c>
      <c r="D24" s="48">
        <v>6985</v>
      </c>
      <c r="E24" s="48">
        <v>10529</v>
      </c>
      <c r="F24" s="48">
        <v>15313</v>
      </c>
      <c r="G24" s="48">
        <v>21079</v>
      </c>
      <c r="H24" s="48">
        <v>24037</v>
      </c>
      <c r="I24" s="48">
        <v>26115</v>
      </c>
      <c r="J24" s="48">
        <v>28192</v>
      </c>
      <c r="K24" s="48">
        <v>30290</v>
      </c>
      <c r="L24" s="48">
        <v>32391</v>
      </c>
      <c r="M24" s="48">
        <v>34474</v>
      </c>
      <c r="N24" s="48">
        <v>36647</v>
      </c>
      <c r="O24" s="48">
        <v>41056</v>
      </c>
      <c r="P24" s="48">
        <v>56746</v>
      </c>
      <c r="Q24" s="48">
        <v>72534</v>
      </c>
      <c r="R24" s="48">
        <v>88008</v>
      </c>
      <c r="S24" s="48">
        <v>102983</v>
      </c>
      <c r="T24" s="48">
        <v>116522</v>
      </c>
      <c r="U24" s="48">
        <v>128876</v>
      </c>
      <c r="V24" s="48">
        <v>140289</v>
      </c>
      <c r="W24" s="48">
        <v>154579</v>
      </c>
      <c r="X24" s="48">
        <v>169798</v>
      </c>
      <c r="Y24" s="48">
        <v>185050</v>
      </c>
      <c r="Z24" s="48">
        <v>200263</v>
      </c>
      <c r="AA24" s="48">
        <v>215445</v>
      </c>
      <c r="AB24" s="48">
        <v>230630</v>
      </c>
      <c r="AC24" s="48">
        <v>245811</v>
      </c>
      <c r="AD24" s="48">
        <v>257777</v>
      </c>
      <c r="AE24" s="2" t="s">
        <v>64</v>
      </c>
      <c r="AF24" s="33" t="s">
        <v>96</v>
      </c>
      <c r="AG24" s="2" t="s">
        <v>47</v>
      </c>
      <c r="AH24" s="2"/>
    </row>
    <row r="25" spans="1:34" x14ac:dyDescent="0.25">
      <c r="A25" s="2" t="s">
        <v>21</v>
      </c>
      <c r="B25" s="48">
        <v>2004</v>
      </c>
      <c r="C25" s="48">
        <v>2515</v>
      </c>
      <c r="D25" s="48">
        <v>3350</v>
      </c>
      <c r="E25" s="48">
        <v>5156</v>
      </c>
      <c r="F25" s="48">
        <v>7647</v>
      </c>
      <c r="G25" s="48">
        <v>10638</v>
      </c>
      <c r="H25" s="48">
        <v>12181</v>
      </c>
      <c r="I25" s="48">
        <v>13146</v>
      </c>
      <c r="J25" s="48">
        <v>14101</v>
      </c>
      <c r="K25" s="48">
        <v>15065</v>
      </c>
      <c r="L25" s="48">
        <v>16033</v>
      </c>
      <c r="M25" s="48">
        <v>16987</v>
      </c>
      <c r="N25" s="48">
        <v>17989</v>
      </c>
      <c r="O25" s="48">
        <v>19884</v>
      </c>
      <c r="P25" s="48">
        <v>27182</v>
      </c>
      <c r="Q25" s="48">
        <v>34592</v>
      </c>
      <c r="R25" s="48">
        <v>41856</v>
      </c>
      <c r="S25" s="48">
        <v>48893</v>
      </c>
      <c r="T25" s="48">
        <v>55165</v>
      </c>
      <c r="U25" s="48">
        <v>60789</v>
      </c>
      <c r="V25" s="48">
        <v>65960</v>
      </c>
      <c r="W25" s="48">
        <v>72595</v>
      </c>
      <c r="X25" s="48">
        <v>79831</v>
      </c>
      <c r="Y25" s="48">
        <v>87084</v>
      </c>
      <c r="Z25" s="48">
        <v>94323</v>
      </c>
      <c r="AA25" s="48">
        <v>101554</v>
      </c>
      <c r="AB25" s="48">
        <v>108766</v>
      </c>
      <c r="AC25" s="48">
        <v>115965</v>
      </c>
      <c r="AD25" s="48">
        <v>121532</v>
      </c>
      <c r="AE25" s="2" t="s">
        <v>21</v>
      </c>
      <c r="AF25" s="33" t="s">
        <v>97</v>
      </c>
      <c r="AG25" s="2" t="s">
        <v>42</v>
      </c>
      <c r="AH25" s="2"/>
    </row>
    <row r="26" spans="1:34" x14ac:dyDescent="0.25">
      <c r="A26" s="2" t="s">
        <v>22</v>
      </c>
      <c r="B26" s="48">
        <v>25</v>
      </c>
      <c r="C26" s="48">
        <v>38</v>
      </c>
      <c r="D26" s="48">
        <v>56</v>
      </c>
      <c r="E26" s="48">
        <v>93</v>
      </c>
      <c r="F26" s="48">
        <v>148</v>
      </c>
      <c r="G26" s="48">
        <v>221</v>
      </c>
      <c r="H26" s="48">
        <v>243</v>
      </c>
      <c r="I26" s="48">
        <v>264</v>
      </c>
      <c r="J26" s="48">
        <v>287</v>
      </c>
      <c r="K26" s="48">
        <v>310</v>
      </c>
      <c r="L26" s="48">
        <v>333</v>
      </c>
      <c r="M26" s="48">
        <v>355</v>
      </c>
      <c r="N26" s="48">
        <v>379</v>
      </c>
      <c r="O26" s="48">
        <v>489</v>
      </c>
      <c r="P26" s="48">
        <v>879</v>
      </c>
      <c r="Q26" s="48">
        <v>1261</v>
      </c>
      <c r="R26" s="48">
        <v>1641</v>
      </c>
      <c r="S26" s="48">
        <v>2014</v>
      </c>
      <c r="T26" s="48">
        <v>2371</v>
      </c>
      <c r="U26" s="48">
        <v>2708</v>
      </c>
      <c r="V26" s="48">
        <v>3025</v>
      </c>
      <c r="W26" s="48">
        <v>3394</v>
      </c>
      <c r="X26" s="48">
        <v>3762</v>
      </c>
      <c r="Y26" s="48">
        <v>4130</v>
      </c>
      <c r="Z26" s="48">
        <v>4495</v>
      </c>
      <c r="AA26" s="48">
        <v>4860</v>
      </c>
      <c r="AB26" s="48">
        <v>5224</v>
      </c>
      <c r="AC26" s="48">
        <v>5588</v>
      </c>
      <c r="AD26" s="48">
        <v>5869</v>
      </c>
      <c r="AE26" s="2" t="s">
        <v>22</v>
      </c>
      <c r="AF26" s="33" t="s">
        <v>98</v>
      </c>
      <c r="AG26" s="2" t="s">
        <v>49</v>
      </c>
      <c r="AH26" s="2"/>
    </row>
    <row r="27" spans="1:34" x14ac:dyDescent="0.25">
      <c r="A27" s="2" t="s">
        <v>23</v>
      </c>
      <c r="B27" s="48">
        <v>569</v>
      </c>
      <c r="C27" s="48">
        <v>874</v>
      </c>
      <c r="D27" s="48">
        <v>1273</v>
      </c>
      <c r="E27" s="48">
        <v>1981</v>
      </c>
      <c r="F27" s="48">
        <v>2908</v>
      </c>
      <c r="G27" s="48">
        <v>4044</v>
      </c>
      <c r="H27" s="48">
        <v>4719</v>
      </c>
      <c r="I27" s="48">
        <v>5198</v>
      </c>
      <c r="J27" s="48">
        <v>5678</v>
      </c>
      <c r="K27" s="48">
        <v>6162</v>
      </c>
      <c r="L27" s="48">
        <v>6648</v>
      </c>
      <c r="M27" s="48">
        <v>7130</v>
      </c>
      <c r="N27" s="48">
        <v>7632</v>
      </c>
      <c r="O27" s="48">
        <v>8509</v>
      </c>
      <c r="P27" s="48">
        <v>11539</v>
      </c>
      <c r="Q27" s="48">
        <v>14543</v>
      </c>
      <c r="R27" s="48">
        <v>17477</v>
      </c>
      <c r="S27" s="48">
        <v>20317</v>
      </c>
      <c r="T27" s="48">
        <v>22941</v>
      </c>
      <c r="U27" s="48">
        <v>25360</v>
      </c>
      <c r="V27" s="48">
        <v>27598</v>
      </c>
      <c r="W27" s="48">
        <v>30309</v>
      </c>
      <c r="X27" s="48">
        <v>33224</v>
      </c>
      <c r="Y27" s="48">
        <v>36148</v>
      </c>
      <c r="Z27" s="48">
        <v>39069</v>
      </c>
      <c r="AA27" s="48">
        <v>41988</v>
      </c>
      <c r="AB27" s="48">
        <v>44902</v>
      </c>
      <c r="AC27" s="48">
        <v>47812</v>
      </c>
      <c r="AD27" s="48">
        <v>50062</v>
      </c>
      <c r="AE27" s="2" t="s">
        <v>23</v>
      </c>
      <c r="AF27" s="33" t="s">
        <v>99</v>
      </c>
      <c r="AG27" s="2" t="s">
        <v>43</v>
      </c>
      <c r="AH27" s="2"/>
    </row>
    <row r="28" spans="1:34" x14ac:dyDescent="0.25">
      <c r="A28" s="2" t="s">
        <v>65</v>
      </c>
      <c r="B28" s="48">
        <v>0</v>
      </c>
      <c r="C28" s="48">
        <v>0</v>
      </c>
      <c r="D28" s="48">
        <v>1</v>
      </c>
      <c r="E28" s="48">
        <v>1</v>
      </c>
      <c r="F28" s="48">
        <v>2</v>
      </c>
      <c r="G28" s="48">
        <v>2</v>
      </c>
      <c r="H28" s="48">
        <v>3</v>
      </c>
      <c r="I28" s="48">
        <v>3</v>
      </c>
      <c r="J28" s="48">
        <v>3</v>
      </c>
      <c r="K28" s="48">
        <v>3</v>
      </c>
      <c r="L28" s="48">
        <v>4</v>
      </c>
      <c r="M28" s="48">
        <v>4</v>
      </c>
      <c r="N28" s="48">
        <v>4</v>
      </c>
      <c r="O28" s="48">
        <v>5</v>
      </c>
      <c r="P28" s="48">
        <v>9</v>
      </c>
      <c r="Q28" s="48">
        <v>13</v>
      </c>
      <c r="R28" s="48">
        <v>16</v>
      </c>
      <c r="S28" s="48">
        <v>20</v>
      </c>
      <c r="T28" s="48">
        <v>23</v>
      </c>
      <c r="U28" s="48">
        <v>27</v>
      </c>
      <c r="V28" s="48">
        <v>30</v>
      </c>
      <c r="W28" s="48">
        <v>33</v>
      </c>
      <c r="X28" s="48">
        <v>37</v>
      </c>
      <c r="Y28" s="48">
        <v>40</v>
      </c>
      <c r="Z28" s="48">
        <v>44</v>
      </c>
      <c r="AA28" s="48">
        <v>47</v>
      </c>
      <c r="AB28" s="48">
        <v>51</v>
      </c>
      <c r="AC28" s="48">
        <v>54</v>
      </c>
      <c r="AD28" s="48">
        <v>57</v>
      </c>
      <c r="AE28" s="2" t="s">
        <v>65</v>
      </c>
      <c r="AF28" s="33" t="s">
        <v>100</v>
      </c>
      <c r="AG28" s="2" t="s">
        <v>78</v>
      </c>
      <c r="AH28" s="2"/>
    </row>
    <row r="29" spans="1:34" x14ac:dyDescent="0.25">
      <c r="A29" s="2" t="s">
        <v>66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1</v>
      </c>
      <c r="I29" s="48">
        <v>1</v>
      </c>
      <c r="J29" s="48">
        <v>1</v>
      </c>
      <c r="K29" s="48">
        <v>1</v>
      </c>
      <c r="L29" s="48">
        <v>1</v>
      </c>
      <c r="M29" s="48">
        <v>1</v>
      </c>
      <c r="N29" s="48">
        <v>1</v>
      </c>
      <c r="O29" s="48">
        <v>1</v>
      </c>
      <c r="P29" s="48">
        <v>2</v>
      </c>
      <c r="Q29" s="48">
        <v>3</v>
      </c>
      <c r="R29" s="48">
        <v>4</v>
      </c>
      <c r="S29" s="48">
        <v>5</v>
      </c>
      <c r="T29" s="48">
        <v>6</v>
      </c>
      <c r="U29" s="48">
        <v>7</v>
      </c>
      <c r="V29" s="48">
        <v>8</v>
      </c>
      <c r="W29" s="48">
        <v>8</v>
      </c>
      <c r="X29" s="48">
        <v>9</v>
      </c>
      <c r="Y29" s="48">
        <v>10</v>
      </c>
      <c r="Z29" s="48">
        <v>11</v>
      </c>
      <c r="AA29" s="48">
        <v>12</v>
      </c>
      <c r="AB29" s="48">
        <v>13</v>
      </c>
      <c r="AC29" s="48">
        <v>13</v>
      </c>
      <c r="AD29" s="48">
        <v>14</v>
      </c>
      <c r="AE29" s="2" t="s">
        <v>66</v>
      </c>
      <c r="AF29" s="33" t="s">
        <v>101</v>
      </c>
      <c r="AG29" s="2" t="s">
        <v>78</v>
      </c>
      <c r="AH29" s="2"/>
    </row>
    <row r="30" spans="1:34" x14ac:dyDescent="0.25">
      <c r="A30" s="2" t="s">
        <v>24</v>
      </c>
      <c r="B30" s="48">
        <v>1983</v>
      </c>
      <c r="C30" s="48">
        <v>2685</v>
      </c>
      <c r="D30" s="48">
        <v>3496</v>
      </c>
      <c r="E30" s="48">
        <v>5160</v>
      </c>
      <c r="F30" s="48">
        <v>7396</v>
      </c>
      <c r="G30" s="48">
        <v>10024</v>
      </c>
      <c r="H30" s="48">
        <v>10898</v>
      </c>
      <c r="I30" s="48">
        <v>11800</v>
      </c>
      <c r="J30" s="48">
        <v>12725</v>
      </c>
      <c r="K30" s="48">
        <v>13658</v>
      </c>
      <c r="L30" s="48">
        <v>14599</v>
      </c>
      <c r="M30" s="48">
        <v>15525</v>
      </c>
      <c r="N30" s="48">
        <v>16495</v>
      </c>
      <c r="O30" s="48">
        <v>18571</v>
      </c>
      <c r="P30" s="48">
        <v>24572</v>
      </c>
      <c r="Q30" s="48">
        <v>30534</v>
      </c>
      <c r="R30" s="48">
        <v>36297</v>
      </c>
      <c r="S30" s="48">
        <v>41814</v>
      </c>
      <c r="T30" s="48">
        <v>46597</v>
      </c>
      <c r="U30" s="48">
        <v>50815</v>
      </c>
      <c r="V30" s="48">
        <v>54570</v>
      </c>
      <c r="W30" s="48">
        <v>60113</v>
      </c>
      <c r="X30" s="48">
        <v>65655</v>
      </c>
      <c r="Y30" s="48">
        <v>71188</v>
      </c>
      <c r="Z30" s="48">
        <v>76653</v>
      </c>
      <c r="AA30" s="48">
        <v>82105</v>
      </c>
      <c r="AB30" s="48">
        <v>87551</v>
      </c>
      <c r="AC30" s="48">
        <v>93005</v>
      </c>
      <c r="AD30" s="48">
        <v>97260</v>
      </c>
      <c r="AE30" s="2" t="s">
        <v>24</v>
      </c>
      <c r="AF30" s="33" t="s">
        <v>102</v>
      </c>
      <c r="AG30" s="2" t="s">
        <v>44</v>
      </c>
      <c r="AH30" s="2"/>
    </row>
    <row r="31" spans="1:34" x14ac:dyDescent="0.25">
      <c r="A31" s="2" t="s">
        <v>25</v>
      </c>
      <c r="B31" s="48">
        <v>3565</v>
      </c>
      <c r="C31" s="48">
        <v>4679</v>
      </c>
      <c r="D31" s="48">
        <v>6066</v>
      </c>
      <c r="E31" s="48">
        <v>9005</v>
      </c>
      <c r="F31" s="48">
        <v>13071</v>
      </c>
      <c r="G31" s="48">
        <v>17895</v>
      </c>
      <c r="H31" s="48">
        <v>19230</v>
      </c>
      <c r="I31" s="48">
        <v>20605</v>
      </c>
      <c r="J31" s="48">
        <v>22010</v>
      </c>
      <c r="K31" s="48">
        <v>23416</v>
      </c>
      <c r="L31" s="48">
        <v>24841</v>
      </c>
      <c r="M31" s="48">
        <v>26242</v>
      </c>
      <c r="N31" s="48">
        <v>27704</v>
      </c>
      <c r="O31" s="48">
        <v>31528</v>
      </c>
      <c r="P31" s="48">
        <v>43661</v>
      </c>
      <c r="Q31" s="48">
        <v>55750</v>
      </c>
      <c r="R31" s="48">
        <v>67520</v>
      </c>
      <c r="S31" s="48">
        <v>78770</v>
      </c>
      <c r="T31" s="48">
        <v>88647</v>
      </c>
      <c r="U31" s="48">
        <v>97400</v>
      </c>
      <c r="V31" s="48">
        <v>105262</v>
      </c>
      <c r="W31" s="48">
        <v>116657</v>
      </c>
      <c r="X31" s="48">
        <v>128031</v>
      </c>
      <c r="Y31" s="48">
        <v>139388</v>
      </c>
      <c r="Z31" s="48">
        <v>150626</v>
      </c>
      <c r="AA31" s="48">
        <v>161830</v>
      </c>
      <c r="AB31" s="48">
        <v>173015</v>
      </c>
      <c r="AC31" s="48">
        <v>184201</v>
      </c>
      <c r="AD31" s="48">
        <v>192836</v>
      </c>
      <c r="AE31" s="2" t="s">
        <v>25</v>
      </c>
      <c r="AF31" s="33" t="s">
        <v>103</v>
      </c>
      <c r="AG31" s="2" t="s">
        <v>44</v>
      </c>
      <c r="AH31" s="2"/>
    </row>
    <row r="32" spans="1:34" x14ac:dyDescent="0.25">
      <c r="A32" s="2" t="s">
        <v>26</v>
      </c>
      <c r="B32" s="48">
        <v>1045</v>
      </c>
      <c r="C32" s="48">
        <v>1260</v>
      </c>
      <c r="D32" s="48">
        <v>1640</v>
      </c>
      <c r="E32" s="48">
        <v>2503</v>
      </c>
      <c r="F32" s="48">
        <v>3694</v>
      </c>
      <c r="G32" s="48">
        <v>5110</v>
      </c>
      <c r="H32" s="48">
        <v>5880</v>
      </c>
      <c r="I32" s="48">
        <v>6363</v>
      </c>
      <c r="J32" s="48">
        <v>6846</v>
      </c>
      <c r="K32" s="48">
        <v>7332</v>
      </c>
      <c r="L32" s="48">
        <v>7821</v>
      </c>
      <c r="M32" s="48">
        <v>8301</v>
      </c>
      <c r="N32" s="48">
        <v>8808</v>
      </c>
      <c r="O32" s="48">
        <v>9743</v>
      </c>
      <c r="P32" s="48">
        <v>13268</v>
      </c>
      <c r="Q32" s="48">
        <v>16887</v>
      </c>
      <c r="R32" s="48">
        <v>20437</v>
      </c>
      <c r="S32" s="48">
        <v>23885</v>
      </c>
      <c r="T32" s="48">
        <v>26965</v>
      </c>
      <c r="U32" s="48">
        <v>29738</v>
      </c>
      <c r="V32" s="48">
        <v>32307</v>
      </c>
      <c r="W32" s="48">
        <v>35537</v>
      </c>
      <c r="X32" s="48">
        <v>39059</v>
      </c>
      <c r="Y32" s="48">
        <v>42587</v>
      </c>
      <c r="Z32" s="48">
        <v>46112</v>
      </c>
      <c r="AA32" s="48">
        <v>49631</v>
      </c>
      <c r="AB32" s="48">
        <v>53145</v>
      </c>
      <c r="AC32" s="48">
        <v>56650</v>
      </c>
      <c r="AD32" s="48">
        <v>59335</v>
      </c>
      <c r="AE32" s="2" t="s">
        <v>26</v>
      </c>
      <c r="AF32" s="33" t="s">
        <v>104</v>
      </c>
      <c r="AG32" s="2" t="s">
        <v>42</v>
      </c>
      <c r="AH32" s="2"/>
    </row>
    <row r="33" spans="1:34" x14ac:dyDescent="0.25">
      <c r="A33" s="2" t="s">
        <v>27</v>
      </c>
      <c r="B33" s="48">
        <v>1102</v>
      </c>
      <c r="C33" s="48">
        <v>1495</v>
      </c>
      <c r="D33" s="48">
        <v>2121</v>
      </c>
      <c r="E33" s="48">
        <v>3293</v>
      </c>
      <c r="F33" s="48">
        <v>4836</v>
      </c>
      <c r="G33" s="48">
        <v>6684</v>
      </c>
      <c r="H33" s="48">
        <v>7758</v>
      </c>
      <c r="I33" s="48">
        <v>8521</v>
      </c>
      <c r="J33" s="48">
        <v>9281</v>
      </c>
      <c r="K33" s="48">
        <v>10051</v>
      </c>
      <c r="L33" s="48">
        <v>10821</v>
      </c>
      <c r="M33" s="48">
        <v>11579</v>
      </c>
      <c r="N33" s="48">
        <v>12367</v>
      </c>
      <c r="O33" s="48">
        <v>13610</v>
      </c>
      <c r="P33" s="48">
        <v>17906</v>
      </c>
      <c r="Q33" s="48">
        <v>22226</v>
      </c>
      <c r="R33" s="48">
        <v>26440</v>
      </c>
      <c r="S33" s="48">
        <v>30503</v>
      </c>
      <c r="T33" s="48">
        <v>34160</v>
      </c>
      <c r="U33" s="48">
        <v>37481</v>
      </c>
      <c r="V33" s="48">
        <v>40539</v>
      </c>
      <c r="W33" s="48">
        <v>44394</v>
      </c>
      <c r="X33" s="48">
        <v>48587</v>
      </c>
      <c r="Y33" s="48">
        <v>52793</v>
      </c>
      <c r="Z33" s="48">
        <v>57002</v>
      </c>
      <c r="AA33" s="48">
        <v>61211</v>
      </c>
      <c r="AB33" s="48">
        <v>65418</v>
      </c>
      <c r="AC33" s="48">
        <v>69621</v>
      </c>
      <c r="AD33" s="48">
        <v>72902</v>
      </c>
      <c r="AE33" s="2" t="s">
        <v>27</v>
      </c>
      <c r="AF33" s="33" t="s">
        <v>105</v>
      </c>
      <c r="AG33" s="2" t="s">
        <v>43</v>
      </c>
      <c r="AH33" s="2"/>
    </row>
    <row r="34" spans="1:34" x14ac:dyDescent="0.25">
      <c r="A34" s="2" t="s">
        <v>28</v>
      </c>
      <c r="B34" s="48">
        <v>1370</v>
      </c>
      <c r="C34" s="48">
        <v>1868</v>
      </c>
      <c r="D34" s="48">
        <v>2590</v>
      </c>
      <c r="E34" s="48">
        <v>4033</v>
      </c>
      <c r="F34" s="48">
        <v>6033</v>
      </c>
      <c r="G34" s="48">
        <v>8508</v>
      </c>
      <c r="H34" s="48">
        <v>9800</v>
      </c>
      <c r="I34" s="48">
        <v>10630</v>
      </c>
      <c r="J34" s="48">
        <v>11451</v>
      </c>
      <c r="K34" s="48">
        <v>12279</v>
      </c>
      <c r="L34" s="48">
        <v>13114</v>
      </c>
      <c r="M34" s="48">
        <v>13939</v>
      </c>
      <c r="N34" s="48">
        <v>14800</v>
      </c>
      <c r="O34" s="48">
        <v>16529</v>
      </c>
      <c r="P34" s="48">
        <v>22791</v>
      </c>
      <c r="Q34" s="48">
        <v>29072</v>
      </c>
      <c r="R34" s="48">
        <v>35219</v>
      </c>
      <c r="S34" s="48">
        <v>41161</v>
      </c>
      <c r="T34" s="48">
        <v>46533</v>
      </c>
      <c r="U34" s="48">
        <v>51377</v>
      </c>
      <c r="V34" s="48">
        <v>55790</v>
      </c>
      <c r="W34" s="48">
        <v>61391</v>
      </c>
      <c r="X34" s="48">
        <v>67469</v>
      </c>
      <c r="Y34" s="48">
        <v>73564</v>
      </c>
      <c r="Z34" s="48">
        <v>79651</v>
      </c>
      <c r="AA34" s="48">
        <v>85729</v>
      </c>
      <c r="AB34" s="48">
        <v>91799</v>
      </c>
      <c r="AC34" s="48">
        <v>97855</v>
      </c>
      <c r="AD34" s="48">
        <v>102506</v>
      </c>
      <c r="AE34" s="2" t="s">
        <v>28</v>
      </c>
      <c r="AF34" s="33" t="s">
        <v>106</v>
      </c>
      <c r="AG34" s="2" t="s">
        <v>42</v>
      </c>
      <c r="AH34" s="2"/>
    </row>
    <row r="35" spans="1:34" x14ac:dyDescent="0.25">
      <c r="A35" s="2" t="s">
        <v>29</v>
      </c>
      <c r="B35" s="48">
        <v>2376</v>
      </c>
      <c r="C35" s="48">
        <v>3126</v>
      </c>
      <c r="D35" s="48">
        <v>4249</v>
      </c>
      <c r="E35" s="48">
        <v>6559</v>
      </c>
      <c r="F35" s="48">
        <v>9652</v>
      </c>
      <c r="G35" s="48">
        <v>13320</v>
      </c>
      <c r="H35" s="48">
        <v>14574</v>
      </c>
      <c r="I35" s="48">
        <v>15866</v>
      </c>
      <c r="J35" s="48">
        <v>17185</v>
      </c>
      <c r="K35" s="48">
        <v>18520</v>
      </c>
      <c r="L35" s="48">
        <v>19865</v>
      </c>
      <c r="M35" s="48">
        <v>21199</v>
      </c>
      <c r="N35" s="48">
        <v>22590</v>
      </c>
      <c r="O35" s="48">
        <v>25492</v>
      </c>
      <c r="P35" s="48">
        <v>33822</v>
      </c>
      <c r="Q35" s="48">
        <v>42128</v>
      </c>
      <c r="R35" s="48">
        <v>50180</v>
      </c>
      <c r="S35" s="48">
        <v>57902</v>
      </c>
      <c r="T35" s="48">
        <v>64610</v>
      </c>
      <c r="U35" s="48">
        <v>70527</v>
      </c>
      <c r="V35" s="48">
        <v>75766</v>
      </c>
      <c r="W35" s="48">
        <v>83467</v>
      </c>
      <c r="X35" s="48">
        <v>91167</v>
      </c>
      <c r="Y35" s="48">
        <v>98861</v>
      </c>
      <c r="Z35" s="48">
        <v>106470</v>
      </c>
      <c r="AA35" s="48">
        <v>114059</v>
      </c>
      <c r="AB35" s="48">
        <v>121645</v>
      </c>
      <c r="AC35" s="48">
        <v>129238</v>
      </c>
      <c r="AD35" s="48">
        <v>135190</v>
      </c>
      <c r="AE35" s="2" t="s">
        <v>29</v>
      </c>
      <c r="AF35" s="33" t="s">
        <v>107</v>
      </c>
      <c r="AG35" s="2" t="s">
        <v>41</v>
      </c>
      <c r="AH35" s="2"/>
    </row>
    <row r="36" spans="1:34" x14ac:dyDescent="0.25">
      <c r="A36" s="2" t="s">
        <v>30</v>
      </c>
      <c r="B36" s="48">
        <v>390</v>
      </c>
      <c r="C36" s="48">
        <v>512</v>
      </c>
      <c r="D36" s="48">
        <v>707</v>
      </c>
      <c r="E36" s="48">
        <v>1101</v>
      </c>
      <c r="F36" s="48">
        <v>1629</v>
      </c>
      <c r="G36" s="48">
        <v>2257</v>
      </c>
      <c r="H36" s="48">
        <v>2461</v>
      </c>
      <c r="I36" s="48">
        <v>2674</v>
      </c>
      <c r="J36" s="48">
        <v>2892</v>
      </c>
      <c r="K36" s="48">
        <v>3111</v>
      </c>
      <c r="L36" s="48">
        <v>3333</v>
      </c>
      <c r="M36" s="48">
        <v>3551</v>
      </c>
      <c r="N36" s="48">
        <v>3780</v>
      </c>
      <c r="O36" s="48">
        <v>4327</v>
      </c>
      <c r="P36" s="48">
        <v>6021</v>
      </c>
      <c r="Q36" s="48">
        <v>7707</v>
      </c>
      <c r="R36" s="48">
        <v>9359</v>
      </c>
      <c r="S36" s="48">
        <v>10946</v>
      </c>
      <c r="T36" s="48">
        <v>12370</v>
      </c>
      <c r="U36" s="48">
        <v>13658</v>
      </c>
      <c r="V36" s="48">
        <v>14832</v>
      </c>
      <c r="W36" s="48">
        <v>16437</v>
      </c>
      <c r="X36" s="48">
        <v>18041</v>
      </c>
      <c r="Y36" s="48">
        <v>19649</v>
      </c>
      <c r="Z36" s="48">
        <v>21242</v>
      </c>
      <c r="AA36" s="48">
        <v>22835</v>
      </c>
      <c r="AB36" s="48">
        <v>24430</v>
      </c>
      <c r="AC36" s="48">
        <v>26029</v>
      </c>
      <c r="AD36" s="48">
        <v>27299</v>
      </c>
      <c r="AE36" s="2" t="s">
        <v>30</v>
      </c>
      <c r="AF36" s="33" t="s">
        <v>108</v>
      </c>
      <c r="AG36" s="2" t="s">
        <v>45</v>
      </c>
      <c r="AH36" s="2"/>
    </row>
    <row r="37" spans="1:34" x14ac:dyDescent="0.25">
      <c r="A37" s="2" t="s">
        <v>67</v>
      </c>
      <c r="B37" s="48">
        <v>0</v>
      </c>
      <c r="C37" s="48">
        <v>0</v>
      </c>
      <c r="D37" s="48">
        <v>0</v>
      </c>
      <c r="E37" s="48">
        <v>0</v>
      </c>
      <c r="F37" s="48">
        <v>0</v>
      </c>
      <c r="G37" s="48">
        <v>1</v>
      </c>
      <c r="H37" s="48">
        <v>1</v>
      </c>
      <c r="I37" s="48">
        <v>1</v>
      </c>
      <c r="J37" s="48">
        <v>1</v>
      </c>
      <c r="K37" s="48">
        <v>1</v>
      </c>
      <c r="L37" s="48">
        <v>1</v>
      </c>
      <c r="M37" s="48">
        <v>1</v>
      </c>
      <c r="N37" s="48">
        <v>1</v>
      </c>
      <c r="O37" s="48">
        <v>1</v>
      </c>
      <c r="P37" s="48">
        <v>2</v>
      </c>
      <c r="Q37" s="48">
        <v>2</v>
      </c>
      <c r="R37" s="48">
        <v>3</v>
      </c>
      <c r="S37" s="48">
        <v>3</v>
      </c>
      <c r="T37" s="48">
        <v>4</v>
      </c>
      <c r="U37" s="48">
        <v>4</v>
      </c>
      <c r="V37" s="48">
        <v>5</v>
      </c>
      <c r="W37" s="48">
        <v>5</v>
      </c>
      <c r="X37" s="48">
        <v>6</v>
      </c>
      <c r="Y37" s="48">
        <v>6</v>
      </c>
      <c r="Z37" s="48">
        <v>7</v>
      </c>
      <c r="AA37" s="48">
        <v>7</v>
      </c>
      <c r="AB37" s="48">
        <v>8</v>
      </c>
      <c r="AC37" s="48">
        <v>8</v>
      </c>
      <c r="AD37" s="48">
        <v>9</v>
      </c>
      <c r="AE37" s="2" t="s">
        <v>67</v>
      </c>
      <c r="AF37" s="33" t="s">
        <v>109</v>
      </c>
      <c r="AG37" s="2" t="s">
        <v>78</v>
      </c>
      <c r="AH37" s="2"/>
    </row>
    <row r="38" spans="1:34" x14ac:dyDescent="0.25">
      <c r="A38" s="2" t="s">
        <v>31</v>
      </c>
      <c r="B38" s="48">
        <v>1701</v>
      </c>
      <c r="C38" s="48">
        <v>2231</v>
      </c>
      <c r="D38" s="48">
        <v>2867</v>
      </c>
      <c r="E38" s="48">
        <v>4132</v>
      </c>
      <c r="F38" s="48">
        <v>5801</v>
      </c>
      <c r="G38" s="48">
        <v>7733</v>
      </c>
      <c r="H38" s="48">
        <v>8802</v>
      </c>
      <c r="I38" s="48">
        <v>9441</v>
      </c>
      <c r="J38" s="48">
        <v>10072</v>
      </c>
      <c r="K38" s="48">
        <v>10708</v>
      </c>
      <c r="L38" s="48">
        <v>11352</v>
      </c>
      <c r="M38" s="48">
        <v>11984</v>
      </c>
      <c r="N38" s="48">
        <v>12645</v>
      </c>
      <c r="O38" s="48">
        <v>13683</v>
      </c>
      <c r="P38" s="48">
        <v>17660</v>
      </c>
      <c r="Q38" s="48">
        <v>21723</v>
      </c>
      <c r="R38" s="48">
        <v>25652</v>
      </c>
      <c r="S38" s="48">
        <v>29389</v>
      </c>
      <c r="T38" s="48">
        <v>32623</v>
      </c>
      <c r="U38" s="48">
        <v>35492</v>
      </c>
      <c r="V38" s="48">
        <v>38136</v>
      </c>
      <c r="W38" s="48">
        <v>41667</v>
      </c>
      <c r="X38" s="48">
        <v>45643</v>
      </c>
      <c r="Y38" s="48">
        <v>49629</v>
      </c>
      <c r="Z38" s="48">
        <v>53613</v>
      </c>
      <c r="AA38" s="48">
        <v>57586</v>
      </c>
      <c r="AB38" s="48">
        <v>61552</v>
      </c>
      <c r="AC38" s="48">
        <v>65506</v>
      </c>
      <c r="AD38" s="48">
        <v>68577</v>
      </c>
      <c r="AE38" s="2" t="s">
        <v>31</v>
      </c>
      <c r="AF38" s="33" t="s">
        <v>110</v>
      </c>
      <c r="AG38" s="2" t="s">
        <v>47</v>
      </c>
      <c r="AH38" s="2"/>
    </row>
    <row r="39" spans="1:34" x14ac:dyDescent="0.25">
      <c r="A39" s="2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2"/>
      <c r="AF39" s="33"/>
      <c r="AG39" s="2"/>
      <c r="AH39" s="2"/>
    </row>
    <row r="40" spans="1:34" x14ac:dyDescent="0.25">
      <c r="A40" s="2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2"/>
      <c r="AF40" s="33"/>
      <c r="AG40" s="2"/>
      <c r="AH40" s="2"/>
    </row>
  </sheetData>
  <autoFilter ref="A1:AH40" xr:uid="{00000000-0009-0000-0000-000009000000}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tabColor theme="6" tint="-0.249977111117893"/>
  </sheetPr>
  <dimension ref="A1:AH40"/>
  <sheetViews>
    <sheetView workbookViewId="0">
      <selection activeCell="B1" sqref="B1"/>
    </sheetView>
  </sheetViews>
  <sheetFormatPr defaultRowHeight="15" x14ac:dyDescent="0.25"/>
  <cols>
    <col min="1" max="1" width="26.5703125" customWidth="1"/>
    <col min="2" max="30" width="10.42578125" customWidth="1"/>
    <col min="31" max="31" width="31" customWidth="1"/>
    <col min="32" max="32" width="69.42578125" bestFit="1" customWidth="1"/>
    <col min="33" max="33" width="49" bestFit="1" customWidth="1"/>
    <col min="34" max="34" width="23.42578125" bestFit="1" customWidth="1"/>
  </cols>
  <sheetData>
    <row r="1" spans="1:34" s="21" customFormat="1" x14ac:dyDescent="0.25">
      <c r="A1" s="20" t="s">
        <v>32</v>
      </c>
      <c r="B1" s="19" t="s">
        <v>114</v>
      </c>
      <c r="C1" s="19">
        <v>2023</v>
      </c>
      <c r="D1" s="19">
        <v>2024</v>
      </c>
      <c r="E1" s="19">
        <v>2025</v>
      </c>
      <c r="F1" s="19">
        <v>2026</v>
      </c>
      <c r="G1" s="19">
        <v>2027</v>
      </c>
      <c r="H1" s="19">
        <v>2028</v>
      </c>
      <c r="I1" s="19">
        <v>2029</v>
      </c>
      <c r="J1" s="19">
        <v>2030</v>
      </c>
      <c r="K1" s="19">
        <v>2031</v>
      </c>
      <c r="L1" s="19">
        <v>2032</v>
      </c>
      <c r="M1" s="19">
        <v>2033</v>
      </c>
      <c r="N1" s="19">
        <v>2034</v>
      </c>
      <c r="O1" s="19">
        <v>2035</v>
      </c>
      <c r="P1" s="19">
        <v>2036</v>
      </c>
      <c r="Q1" s="19">
        <v>2037</v>
      </c>
      <c r="R1" s="19">
        <v>2038</v>
      </c>
      <c r="S1" s="19">
        <v>2039</v>
      </c>
      <c r="T1" s="19">
        <v>2040</v>
      </c>
      <c r="U1" s="19">
        <v>2041</v>
      </c>
      <c r="V1" s="19">
        <v>2042</v>
      </c>
      <c r="W1" s="19">
        <v>2043</v>
      </c>
      <c r="X1" s="19">
        <v>2044</v>
      </c>
      <c r="Y1" s="19">
        <v>2045</v>
      </c>
      <c r="Z1" s="19">
        <v>2046</v>
      </c>
      <c r="AA1" s="19">
        <v>2047</v>
      </c>
      <c r="AB1" s="19">
        <v>2048</v>
      </c>
      <c r="AC1" s="19">
        <v>2049</v>
      </c>
      <c r="AD1" s="19">
        <v>2050</v>
      </c>
      <c r="AE1" s="20" t="s">
        <v>32</v>
      </c>
      <c r="AF1" s="32" t="s">
        <v>68</v>
      </c>
      <c r="AG1" s="20" t="s">
        <v>53</v>
      </c>
      <c r="AH1" s="20"/>
    </row>
    <row r="2" spans="1:34" x14ac:dyDescent="0.25">
      <c r="A2" s="2" t="s">
        <v>0</v>
      </c>
      <c r="B2" s="48">
        <v>1758</v>
      </c>
      <c r="C2" s="48">
        <v>2568</v>
      </c>
      <c r="D2" s="48">
        <v>3338</v>
      </c>
      <c r="E2" s="48">
        <v>4986</v>
      </c>
      <c r="F2" s="48">
        <v>7049</v>
      </c>
      <c r="G2" s="48">
        <v>9392</v>
      </c>
      <c r="H2" s="48">
        <v>10565</v>
      </c>
      <c r="I2" s="48">
        <v>11769</v>
      </c>
      <c r="J2" s="48">
        <v>14034</v>
      </c>
      <c r="K2" s="48">
        <v>19785</v>
      </c>
      <c r="L2" s="48">
        <v>25560</v>
      </c>
      <c r="M2" s="48">
        <v>31308</v>
      </c>
      <c r="N2" s="48">
        <v>37087</v>
      </c>
      <c r="O2" s="48">
        <v>42971</v>
      </c>
      <c r="P2" s="48">
        <v>48969</v>
      </c>
      <c r="Q2" s="48">
        <v>54795</v>
      </c>
      <c r="R2" s="48">
        <v>60469</v>
      </c>
      <c r="S2" s="48">
        <v>65764</v>
      </c>
      <c r="T2" s="48">
        <v>70238</v>
      </c>
      <c r="U2" s="48">
        <v>74362</v>
      </c>
      <c r="V2" s="48">
        <v>78285</v>
      </c>
      <c r="W2" s="48">
        <v>83441</v>
      </c>
      <c r="X2" s="48">
        <v>88599</v>
      </c>
      <c r="Y2" s="48">
        <v>92705</v>
      </c>
      <c r="Z2" s="48">
        <v>93329</v>
      </c>
      <c r="AA2" s="48">
        <v>93956</v>
      </c>
      <c r="AB2" s="48">
        <v>94588</v>
      </c>
      <c r="AC2" s="48">
        <v>95219</v>
      </c>
      <c r="AD2" s="48">
        <v>95816</v>
      </c>
      <c r="AE2" s="2" t="s">
        <v>0</v>
      </c>
      <c r="AF2" s="33" t="s">
        <v>69</v>
      </c>
      <c r="AG2" s="2" t="s">
        <v>70</v>
      </c>
      <c r="AH2" s="2"/>
    </row>
    <row r="3" spans="1:34" x14ac:dyDescent="0.25">
      <c r="A3" s="2" t="s">
        <v>1</v>
      </c>
      <c r="B3" s="48">
        <v>119</v>
      </c>
      <c r="C3" s="48">
        <v>164</v>
      </c>
      <c r="D3" s="48">
        <v>249</v>
      </c>
      <c r="E3" s="48">
        <v>409</v>
      </c>
      <c r="F3" s="48">
        <v>611</v>
      </c>
      <c r="G3" s="48">
        <v>838</v>
      </c>
      <c r="H3" s="48">
        <v>893</v>
      </c>
      <c r="I3" s="48">
        <v>950</v>
      </c>
      <c r="J3" s="48">
        <v>1100</v>
      </c>
      <c r="K3" s="48">
        <v>1559</v>
      </c>
      <c r="L3" s="48">
        <v>2018</v>
      </c>
      <c r="M3" s="48">
        <v>2476</v>
      </c>
      <c r="N3" s="48">
        <v>2933</v>
      </c>
      <c r="O3" s="48">
        <v>3391</v>
      </c>
      <c r="P3" s="48">
        <v>3856</v>
      </c>
      <c r="Q3" s="48">
        <v>4311</v>
      </c>
      <c r="R3" s="48">
        <v>4746</v>
      </c>
      <c r="S3" s="48">
        <v>5140</v>
      </c>
      <c r="T3" s="48">
        <v>5458</v>
      </c>
      <c r="U3" s="48">
        <v>5737</v>
      </c>
      <c r="V3" s="48">
        <v>5993</v>
      </c>
      <c r="W3" s="48">
        <v>6425</v>
      </c>
      <c r="X3" s="48">
        <v>6856</v>
      </c>
      <c r="Y3" s="48">
        <v>7193</v>
      </c>
      <c r="Z3" s="48">
        <v>7227</v>
      </c>
      <c r="AA3" s="48">
        <v>7260</v>
      </c>
      <c r="AB3" s="48">
        <v>7293</v>
      </c>
      <c r="AC3" s="48">
        <v>7326</v>
      </c>
      <c r="AD3" s="48">
        <v>7356</v>
      </c>
      <c r="AE3" s="2" t="s">
        <v>1</v>
      </c>
      <c r="AF3" s="33" t="s">
        <v>71</v>
      </c>
      <c r="AG3" s="2" t="s">
        <v>72</v>
      </c>
      <c r="AH3" s="2"/>
    </row>
    <row r="4" spans="1:34" x14ac:dyDescent="0.25">
      <c r="A4" s="2" t="s">
        <v>2</v>
      </c>
      <c r="B4" s="48">
        <v>2788</v>
      </c>
      <c r="C4" s="48">
        <v>3593</v>
      </c>
      <c r="D4" s="48">
        <v>4834</v>
      </c>
      <c r="E4" s="48">
        <v>7727</v>
      </c>
      <c r="F4" s="48">
        <v>11781</v>
      </c>
      <c r="G4" s="48">
        <v>16556</v>
      </c>
      <c r="H4" s="48">
        <v>17741</v>
      </c>
      <c r="I4" s="48">
        <v>18968</v>
      </c>
      <c r="J4" s="48">
        <v>22723</v>
      </c>
      <c r="K4" s="48">
        <v>34833</v>
      </c>
      <c r="L4" s="48">
        <v>46925</v>
      </c>
      <c r="M4" s="48">
        <v>58968</v>
      </c>
      <c r="N4" s="48">
        <v>70962</v>
      </c>
      <c r="O4" s="48">
        <v>82928</v>
      </c>
      <c r="P4" s="48">
        <v>95027</v>
      </c>
      <c r="Q4" s="48">
        <v>106980</v>
      </c>
      <c r="R4" s="48">
        <v>118608</v>
      </c>
      <c r="S4" s="48">
        <v>129686</v>
      </c>
      <c r="T4" s="48">
        <v>139145</v>
      </c>
      <c r="U4" s="48">
        <v>147492</v>
      </c>
      <c r="V4" s="48">
        <v>155177</v>
      </c>
      <c r="W4" s="48">
        <v>166466</v>
      </c>
      <c r="X4" s="48">
        <v>177732</v>
      </c>
      <c r="Y4" s="48">
        <v>186467</v>
      </c>
      <c r="Z4" s="48">
        <v>186980</v>
      </c>
      <c r="AA4" s="48">
        <v>187503</v>
      </c>
      <c r="AB4" s="48">
        <v>188017</v>
      </c>
      <c r="AC4" s="48">
        <v>188533</v>
      </c>
      <c r="AD4" s="48">
        <v>188979</v>
      </c>
      <c r="AE4" s="2" t="s">
        <v>2</v>
      </c>
      <c r="AF4" s="33" t="s">
        <v>73</v>
      </c>
      <c r="AG4" s="2" t="s">
        <v>41</v>
      </c>
      <c r="AH4" s="2"/>
    </row>
    <row r="5" spans="1:34" x14ac:dyDescent="0.25">
      <c r="A5" s="2" t="s">
        <v>3</v>
      </c>
      <c r="B5" s="48">
        <v>1124</v>
      </c>
      <c r="C5" s="48">
        <v>1447</v>
      </c>
      <c r="D5" s="48">
        <v>1954</v>
      </c>
      <c r="E5" s="48">
        <v>3123</v>
      </c>
      <c r="F5" s="48">
        <v>4772</v>
      </c>
      <c r="G5" s="48">
        <v>6714</v>
      </c>
      <c r="H5" s="48">
        <v>7136</v>
      </c>
      <c r="I5" s="48">
        <v>7575</v>
      </c>
      <c r="J5" s="48">
        <v>9174</v>
      </c>
      <c r="K5" s="48">
        <v>14584</v>
      </c>
      <c r="L5" s="48">
        <v>19987</v>
      </c>
      <c r="M5" s="48">
        <v>25368</v>
      </c>
      <c r="N5" s="48">
        <v>30729</v>
      </c>
      <c r="O5" s="48">
        <v>36072</v>
      </c>
      <c r="P5" s="48">
        <v>41467</v>
      </c>
      <c r="Q5" s="48">
        <v>46804</v>
      </c>
      <c r="R5" s="48">
        <v>52019</v>
      </c>
      <c r="S5" s="48">
        <v>56992</v>
      </c>
      <c r="T5" s="48">
        <v>61314</v>
      </c>
      <c r="U5" s="48">
        <v>65179</v>
      </c>
      <c r="V5" s="48">
        <v>68770</v>
      </c>
      <c r="W5" s="48">
        <v>73881</v>
      </c>
      <c r="X5" s="48">
        <v>78987</v>
      </c>
      <c r="Y5" s="48">
        <v>82936</v>
      </c>
      <c r="Z5" s="48">
        <v>83130</v>
      </c>
      <c r="AA5" s="48">
        <v>83328</v>
      </c>
      <c r="AB5" s="48">
        <v>83526</v>
      </c>
      <c r="AC5" s="48">
        <v>83727</v>
      </c>
      <c r="AD5" s="48">
        <v>83893</v>
      </c>
      <c r="AE5" s="2" t="s">
        <v>3</v>
      </c>
      <c r="AF5" s="33" t="s">
        <v>74</v>
      </c>
      <c r="AG5" s="2" t="s">
        <v>41</v>
      </c>
      <c r="AH5" s="2"/>
    </row>
    <row r="6" spans="1:34" x14ac:dyDescent="0.25">
      <c r="A6" s="2" t="s">
        <v>4</v>
      </c>
      <c r="B6" s="48">
        <v>3773</v>
      </c>
      <c r="C6" s="48">
        <v>5284</v>
      </c>
      <c r="D6" s="48">
        <v>7666</v>
      </c>
      <c r="E6" s="48">
        <v>13140</v>
      </c>
      <c r="F6" s="48">
        <v>20223</v>
      </c>
      <c r="G6" s="48">
        <v>28040</v>
      </c>
      <c r="H6" s="48">
        <v>32273</v>
      </c>
      <c r="I6" s="48">
        <v>34437</v>
      </c>
      <c r="J6" s="48">
        <v>39015</v>
      </c>
      <c r="K6" s="48">
        <v>52134</v>
      </c>
      <c r="L6" s="48">
        <v>65396</v>
      </c>
      <c r="M6" s="48">
        <v>78208</v>
      </c>
      <c r="N6" s="48">
        <v>90476</v>
      </c>
      <c r="O6" s="48">
        <v>102505</v>
      </c>
      <c r="P6" s="48">
        <v>114607</v>
      </c>
      <c r="Q6" s="48">
        <v>126696</v>
      </c>
      <c r="R6" s="48">
        <v>138325</v>
      </c>
      <c r="S6" s="48">
        <v>149178</v>
      </c>
      <c r="T6" s="48">
        <v>157614</v>
      </c>
      <c r="U6" s="48">
        <v>164602</v>
      </c>
      <c r="V6" s="48">
        <v>170956</v>
      </c>
      <c r="W6" s="48">
        <v>180744</v>
      </c>
      <c r="X6" s="48">
        <v>192432</v>
      </c>
      <c r="Y6" s="48">
        <v>201564</v>
      </c>
      <c r="Z6" s="48">
        <v>202005</v>
      </c>
      <c r="AA6" s="48">
        <v>202438</v>
      </c>
      <c r="AB6" s="48">
        <v>202869</v>
      </c>
      <c r="AC6" s="48">
        <v>203298</v>
      </c>
      <c r="AD6" s="48">
        <v>203919</v>
      </c>
      <c r="AE6" s="2" t="s">
        <v>4</v>
      </c>
      <c r="AF6" s="33" t="s">
        <v>75</v>
      </c>
      <c r="AG6" s="2" t="s">
        <v>42</v>
      </c>
      <c r="AH6" s="2"/>
    </row>
    <row r="7" spans="1:34" x14ac:dyDescent="0.25">
      <c r="A7" s="2" t="s">
        <v>5</v>
      </c>
      <c r="B7" s="48">
        <v>689</v>
      </c>
      <c r="C7" s="48">
        <v>963</v>
      </c>
      <c r="D7" s="48">
        <v>1376</v>
      </c>
      <c r="E7" s="48">
        <v>2335</v>
      </c>
      <c r="F7" s="48">
        <v>3629</v>
      </c>
      <c r="G7" s="48">
        <v>5082</v>
      </c>
      <c r="H7" s="48">
        <v>5826</v>
      </c>
      <c r="I7" s="48">
        <v>6186</v>
      </c>
      <c r="J7" s="48">
        <v>7113</v>
      </c>
      <c r="K7" s="48">
        <v>9959</v>
      </c>
      <c r="L7" s="48">
        <v>12797</v>
      </c>
      <c r="M7" s="48">
        <v>15539</v>
      </c>
      <c r="N7" s="48">
        <v>18171</v>
      </c>
      <c r="O7" s="48">
        <v>20754</v>
      </c>
      <c r="P7" s="48">
        <v>23346</v>
      </c>
      <c r="Q7" s="48">
        <v>25921</v>
      </c>
      <c r="R7" s="48">
        <v>28404</v>
      </c>
      <c r="S7" s="48">
        <v>30766</v>
      </c>
      <c r="T7" s="48">
        <v>32678</v>
      </c>
      <c r="U7" s="48">
        <v>34284</v>
      </c>
      <c r="V7" s="48">
        <v>35749</v>
      </c>
      <c r="W7" s="48">
        <v>37901</v>
      </c>
      <c r="X7" s="48">
        <v>40421</v>
      </c>
      <c r="Y7" s="48">
        <v>42385</v>
      </c>
      <c r="Z7" s="48">
        <v>42456</v>
      </c>
      <c r="AA7" s="48">
        <v>42524</v>
      </c>
      <c r="AB7" s="48">
        <v>42592</v>
      </c>
      <c r="AC7" s="48">
        <v>42659</v>
      </c>
      <c r="AD7" s="48">
        <v>42766</v>
      </c>
      <c r="AE7" s="2" t="s">
        <v>5</v>
      </c>
      <c r="AF7" s="33" t="s">
        <v>76</v>
      </c>
      <c r="AG7" s="2" t="s">
        <v>43</v>
      </c>
      <c r="AH7" s="2"/>
    </row>
    <row r="8" spans="1:34" x14ac:dyDescent="0.25">
      <c r="A8" s="2" t="s">
        <v>63</v>
      </c>
      <c r="B8" s="48">
        <v>2</v>
      </c>
      <c r="C8" s="48">
        <v>3</v>
      </c>
      <c r="D8" s="48">
        <v>4</v>
      </c>
      <c r="E8" s="48">
        <v>5</v>
      </c>
      <c r="F8" s="48">
        <v>7</v>
      </c>
      <c r="G8" s="48">
        <v>10</v>
      </c>
      <c r="H8" s="48">
        <v>10</v>
      </c>
      <c r="I8" s="48">
        <v>11</v>
      </c>
      <c r="J8" s="48">
        <v>13</v>
      </c>
      <c r="K8" s="48">
        <v>20</v>
      </c>
      <c r="L8" s="48">
        <v>26</v>
      </c>
      <c r="M8" s="48">
        <v>33</v>
      </c>
      <c r="N8" s="48">
        <v>40</v>
      </c>
      <c r="O8" s="48">
        <v>46</v>
      </c>
      <c r="P8" s="48">
        <v>53</v>
      </c>
      <c r="Q8" s="48">
        <v>59</v>
      </c>
      <c r="R8" s="48">
        <v>66</v>
      </c>
      <c r="S8" s="48">
        <v>72</v>
      </c>
      <c r="T8" s="48">
        <v>77</v>
      </c>
      <c r="U8" s="48">
        <v>82</v>
      </c>
      <c r="V8" s="48">
        <v>86</v>
      </c>
      <c r="W8" s="48">
        <v>92</v>
      </c>
      <c r="X8" s="48">
        <v>98</v>
      </c>
      <c r="Y8" s="48">
        <v>103</v>
      </c>
      <c r="Z8" s="48">
        <v>103</v>
      </c>
      <c r="AA8" s="48">
        <v>104</v>
      </c>
      <c r="AB8" s="48">
        <v>104</v>
      </c>
      <c r="AC8" s="48">
        <v>104</v>
      </c>
      <c r="AD8" s="48">
        <v>105</v>
      </c>
      <c r="AE8" s="2" t="s">
        <v>63</v>
      </c>
      <c r="AF8" s="33" t="s">
        <v>77</v>
      </c>
      <c r="AG8" s="2" t="s">
        <v>78</v>
      </c>
      <c r="AH8" s="2"/>
    </row>
    <row r="9" spans="1:34" x14ac:dyDescent="0.25">
      <c r="A9" s="2" t="s">
        <v>6</v>
      </c>
      <c r="B9" s="48">
        <v>1675</v>
      </c>
      <c r="C9" s="48">
        <v>2139</v>
      </c>
      <c r="D9" s="48">
        <v>2971</v>
      </c>
      <c r="E9" s="48">
        <v>4821</v>
      </c>
      <c r="F9" s="48">
        <v>7314</v>
      </c>
      <c r="G9" s="48">
        <v>10217</v>
      </c>
      <c r="H9" s="48">
        <v>11059</v>
      </c>
      <c r="I9" s="48">
        <v>11925</v>
      </c>
      <c r="J9" s="48">
        <v>14440</v>
      </c>
      <c r="K9" s="48">
        <v>22340</v>
      </c>
      <c r="L9" s="48">
        <v>30240</v>
      </c>
      <c r="M9" s="48">
        <v>38111</v>
      </c>
      <c r="N9" s="48">
        <v>45969</v>
      </c>
      <c r="O9" s="48">
        <v>53835</v>
      </c>
      <c r="P9" s="48">
        <v>61806</v>
      </c>
      <c r="Q9" s="48">
        <v>69697</v>
      </c>
      <c r="R9" s="48">
        <v>77404</v>
      </c>
      <c r="S9" s="48">
        <v>84705</v>
      </c>
      <c r="T9" s="48">
        <v>91030</v>
      </c>
      <c r="U9" s="48">
        <v>96749</v>
      </c>
      <c r="V9" s="48">
        <v>102105</v>
      </c>
      <c r="W9" s="48">
        <v>109556</v>
      </c>
      <c r="X9" s="48">
        <v>117003</v>
      </c>
      <c r="Y9" s="48">
        <v>122813</v>
      </c>
      <c r="Z9" s="48">
        <v>123287</v>
      </c>
      <c r="AA9" s="48">
        <v>123765</v>
      </c>
      <c r="AB9" s="48">
        <v>124248</v>
      </c>
      <c r="AC9" s="48">
        <v>124731</v>
      </c>
      <c r="AD9" s="48">
        <v>125162</v>
      </c>
      <c r="AE9" s="2" t="s">
        <v>6</v>
      </c>
      <c r="AF9" s="33" t="s">
        <v>79</v>
      </c>
      <c r="AG9" s="2" t="s">
        <v>44</v>
      </c>
      <c r="AH9" s="2"/>
    </row>
    <row r="10" spans="1:34" x14ac:dyDescent="0.25">
      <c r="A10" s="2" t="s">
        <v>7</v>
      </c>
      <c r="B10" s="48">
        <v>213</v>
      </c>
      <c r="C10" s="48">
        <v>282</v>
      </c>
      <c r="D10" s="48">
        <v>391</v>
      </c>
      <c r="E10" s="48">
        <v>632</v>
      </c>
      <c r="F10" s="48">
        <v>968</v>
      </c>
      <c r="G10" s="48">
        <v>1369</v>
      </c>
      <c r="H10" s="48">
        <v>1497</v>
      </c>
      <c r="I10" s="48">
        <v>1630</v>
      </c>
      <c r="J10" s="48">
        <v>1996</v>
      </c>
      <c r="K10" s="48">
        <v>3165</v>
      </c>
      <c r="L10" s="48">
        <v>4341</v>
      </c>
      <c r="M10" s="48">
        <v>5516</v>
      </c>
      <c r="N10" s="48">
        <v>6693</v>
      </c>
      <c r="O10" s="48">
        <v>7878</v>
      </c>
      <c r="P10" s="48">
        <v>9078</v>
      </c>
      <c r="Q10" s="48">
        <v>10262</v>
      </c>
      <c r="R10" s="48">
        <v>11427</v>
      </c>
      <c r="S10" s="48">
        <v>12544</v>
      </c>
      <c r="T10" s="48">
        <v>13533</v>
      </c>
      <c r="U10" s="48">
        <v>14436</v>
      </c>
      <c r="V10" s="48">
        <v>15289</v>
      </c>
      <c r="W10" s="48">
        <v>16415</v>
      </c>
      <c r="X10" s="48">
        <v>17544</v>
      </c>
      <c r="Y10" s="48">
        <v>18445</v>
      </c>
      <c r="Z10" s="48">
        <v>18532</v>
      </c>
      <c r="AA10" s="48">
        <v>18617</v>
      </c>
      <c r="AB10" s="48">
        <v>18703</v>
      </c>
      <c r="AC10" s="48">
        <v>18788</v>
      </c>
      <c r="AD10" s="48">
        <v>18868</v>
      </c>
      <c r="AE10" s="2" t="s">
        <v>7</v>
      </c>
      <c r="AF10" s="33" t="s">
        <v>80</v>
      </c>
      <c r="AG10" s="2" t="s">
        <v>45</v>
      </c>
      <c r="AH10" s="2"/>
    </row>
    <row r="11" spans="1:34" x14ac:dyDescent="0.25">
      <c r="A11" s="2" t="s">
        <v>8</v>
      </c>
      <c r="B11" s="48">
        <v>1948</v>
      </c>
      <c r="C11" s="48">
        <v>2501</v>
      </c>
      <c r="D11" s="48">
        <v>3379</v>
      </c>
      <c r="E11" s="48">
        <v>5402</v>
      </c>
      <c r="F11" s="48">
        <v>8171</v>
      </c>
      <c r="G11" s="48">
        <v>11409</v>
      </c>
      <c r="H11" s="48">
        <v>12357</v>
      </c>
      <c r="I11" s="48">
        <v>13319</v>
      </c>
      <c r="J11" s="48">
        <v>16187</v>
      </c>
      <c r="K11" s="48">
        <v>25420</v>
      </c>
      <c r="L11" s="48">
        <v>34656</v>
      </c>
      <c r="M11" s="48">
        <v>43865</v>
      </c>
      <c r="N11" s="48">
        <v>53068</v>
      </c>
      <c r="O11" s="48">
        <v>62268</v>
      </c>
      <c r="P11" s="48">
        <v>71587</v>
      </c>
      <c r="Q11" s="48">
        <v>80817</v>
      </c>
      <c r="R11" s="48">
        <v>89846</v>
      </c>
      <c r="S11" s="48">
        <v>98496</v>
      </c>
      <c r="T11" s="48">
        <v>106044</v>
      </c>
      <c r="U11" s="48">
        <v>112897</v>
      </c>
      <c r="V11" s="48">
        <v>119348</v>
      </c>
      <c r="W11" s="48">
        <v>128118</v>
      </c>
      <c r="X11" s="48">
        <v>136897</v>
      </c>
      <c r="Y11" s="48">
        <v>143798</v>
      </c>
      <c r="Z11" s="48">
        <v>144350</v>
      </c>
      <c r="AA11" s="48">
        <v>144910</v>
      </c>
      <c r="AB11" s="48">
        <v>145473</v>
      </c>
      <c r="AC11" s="48">
        <v>146037</v>
      </c>
      <c r="AD11" s="48">
        <v>146533</v>
      </c>
      <c r="AE11" s="2" t="s">
        <v>8</v>
      </c>
      <c r="AF11" s="33" t="s">
        <v>81</v>
      </c>
      <c r="AG11" s="2" t="s">
        <v>82</v>
      </c>
      <c r="AH11" s="2"/>
    </row>
    <row r="12" spans="1:34" x14ac:dyDescent="0.25">
      <c r="A12" s="2" t="s">
        <v>9</v>
      </c>
      <c r="B12" s="48">
        <v>1051</v>
      </c>
      <c r="C12" s="48">
        <v>1493</v>
      </c>
      <c r="D12" s="48">
        <v>2195</v>
      </c>
      <c r="E12" s="48">
        <v>3876</v>
      </c>
      <c r="F12" s="48">
        <v>6102</v>
      </c>
      <c r="G12" s="48">
        <v>8613</v>
      </c>
      <c r="H12" s="48">
        <v>9980</v>
      </c>
      <c r="I12" s="48">
        <v>10740</v>
      </c>
      <c r="J12" s="48">
        <v>12582</v>
      </c>
      <c r="K12" s="48">
        <v>17988</v>
      </c>
      <c r="L12" s="48">
        <v>23344</v>
      </c>
      <c r="M12" s="48">
        <v>28493</v>
      </c>
      <c r="N12" s="48">
        <v>33429</v>
      </c>
      <c r="O12" s="48">
        <v>38284</v>
      </c>
      <c r="P12" s="48">
        <v>43142</v>
      </c>
      <c r="Q12" s="48">
        <v>47978</v>
      </c>
      <c r="R12" s="48">
        <v>52685</v>
      </c>
      <c r="S12" s="48">
        <v>57140</v>
      </c>
      <c r="T12" s="48">
        <v>60811</v>
      </c>
      <c r="U12" s="48">
        <v>63970</v>
      </c>
      <c r="V12" s="48">
        <v>66881</v>
      </c>
      <c r="W12" s="48">
        <v>70934</v>
      </c>
      <c r="X12" s="48">
        <v>75606</v>
      </c>
      <c r="Y12" s="48">
        <v>79235</v>
      </c>
      <c r="Z12" s="48">
        <v>79366</v>
      </c>
      <c r="AA12" s="48">
        <v>79499</v>
      </c>
      <c r="AB12" s="48">
        <v>79636</v>
      </c>
      <c r="AC12" s="48">
        <v>79771</v>
      </c>
      <c r="AD12" s="48">
        <v>79983</v>
      </c>
      <c r="AE12" s="2" t="s">
        <v>9</v>
      </c>
      <c r="AF12" s="33" t="s">
        <v>83</v>
      </c>
      <c r="AG12" s="2" t="s">
        <v>42</v>
      </c>
      <c r="AH12" s="2"/>
    </row>
    <row r="13" spans="1:34" x14ac:dyDescent="0.25">
      <c r="A13" s="2" t="s">
        <v>10</v>
      </c>
      <c r="B13" s="48">
        <v>1069</v>
      </c>
      <c r="C13" s="48">
        <v>1300</v>
      </c>
      <c r="D13" s="48">
        <v>1768</v>
      </c>
      <c r="E13" s="48">
        <v>2876</v>
      </c>
      <c r="F13" s="48">
        <v>4322</v>
      </c>
      <c r="G13" s="48">
        <v>5881</v>
      </c>
      <c r="H13" s="48">
        <v>6677</v>
      </c>
      <c r="I13" s="48">
        <v>6976</v>
      </c>
      <c r="J13" s="48">
        <v>7716</v>
      </c>
      <c r="K13" s="48">
        <v>10064</v>
      </c>
      <c r="L13" s="48">
        <v>12455</v>
      </c>
      <c r="M13" s="48">
        <v>14763</v>
      </c>
      <c r="N13" s="48">
        <v>16948</v>
      </c>
      <c r="O13" s="48">
        <v>19047</v>
      </c>
      <c r="P13" s="48">
        <v>21179</v>
      </c>
      <c r="Q13" s="48">
        <v>23378</v>
      </c>
      <c r="R13" s="48">
        <v>25496</v>
      </c>
      <c r="S13" s="48">
        <v>27435</v>
      </c>
      <c r="T13" s="48">
        <v>28873</v>
      </c>
      <c r="U13" s="48">
        <v>30014</v>
      </c>
      <c r="V13" s="48">
        <v>31043</v>
      </c>
      <c r="W13" s="48">
        <v>32787</v>
      </c>
      <c r="X13" s="48">
        <v>34954</v>
      </c>
      <c r="Y13" s="48">
        <v>36640</v>
      </c>
      <c r="Z13" s="48">
        <v>36704</v>
      </c>
      <c r="AA13" s="48">
        <v>36767</v>
      </c>
      <c r="AB13" s="48">
        <v>36835</v>
      </c>
      <c r="AC13" s="48">
        <v>36901</v>
      </c>
      <c r="AD13" s="48">
        <v>37004</v>
      </c>
      <c r="AE13" s="2" t="s">
        <v>10</v>
      </c>
      <c r="AF13" s="33" t="s">
        <v>84</v>
      </c>
      <c r="AG13" s="2" t="s">
        <v>43</v>
      </c>
      <c r="AH13" s="2"/>
    </row>
    <row r="14" spans="1:34" x14ac:dyDescent="0.25">
      <c r="A14" s="2" t="s">
        <v>11</v>
      </c>
      <c r="B14" s="48">
        <v>29</v>
      </c>
      <c r="C14" s="48">
        <v>44</v>
      </c>
      <c r="D14" s="48">
        <v>58</v>
      </c>
      <c r="E14" s="48">
        <v>80</v>
      </c>
      <c r="F14" s="48">
        <v>106</v>
      </c>
      <c r="G14" s="48">
        <v>136</v>
      </c>
      <c r="H14" s="48">
        <v>145</v>
      </c>
      <c r="I14" s="48">
        <v>153</v>
      </c>
      <c r="J14" s="48">
        <v>177</v>
      </c>
      <c r="K14" s="48">
        <v>265</v>
      </c>
      <c r="L14" s="48">
        <v>352</v>
      </c>
      <c r="M14" s="48">
        <v>439</v>
      </c>
      <c r="N14" s="48">
        <v>525</v>
      </c>
      <c r="O14" s="48">
        <v>613</v>
      </c>
      <c r="P14" s="48">
        <v>702</v>
      </c>
      <c r="Q14" s="48">
        <v>786</v>
      </c>
      <c r="R14" s="48">
        <v>867</v>
      </c>
      <c r="S14" s="48">
        <v>942</v>
      </c>
      <c r="T14" s="48">
        <v>1007</v>
      </c>
      <c r="U14" s="48">
        <v>1069</v>
      </c>
      <c r="V14" s="48">
        <v>1127</v>
      </c>
      <c r="W14" s="48">
        <v>1207</v>
      </c>
      <c r="X14" s="48">
        <v>1288</v>
      </c>
      <c r="Y14" s="48">
        <v>1353</v>
      </c>
      <c r="Z14" s="48">
        <v>1355</v>
      </c>
      <c r="AA14" s="48">
        <v>1358</v>
      </c>
      <c r="AB14" s="48">
        <v>1361</v>
      </c>
      <c r="AC14" s="48">
        <v>1364</v>
      </c>
      <c r="AD14" s="48">
        <v>1367</v>
      </c>
      <c r="AE14" s="2" t="s">
        <v>11</v>
      </c>
      <c r="AF14" s="33" t="s">
        <v>85</v>
      </c>
      <c r="AG14" s="2" t="s">
        <v>48</v>
      </c>
      <c r="AH14" s="2"/>
    </row>
    <row r="15" spans="1:34" x14ac:dyDescent="0.25">
      <c r="A15" s="2" t="s">
        <v>12</v>
      </c>
      <c r="B15" s="48">
        <v>1013</v>
      </c>
      <c r="C15" s="48">
        <v>1316</v>
      </c>
      <c r="D15" s="48">
        <v>1860</v>
      </c>
      <c r="E15" s="48">
        <v>3134</v>
      </c>
      <c r="F15" s="48">
        <v>4960</v>
      </c>
      <c r="G15" s="48">
        <v>7174</v>
      </c>
      <c r="H15" s="48">
        <v>7779</v>
      </c>
      <c r="I15" s="48">
        <v>8402</v>
      </c>
      <c r="J15" s="48">
        <v>10487</v>
      </c>
      <c r="K15" s="48">
        <v>17338</v>
      </c>
      <c r="L15" s="48">
        <v>24182</v>
      </c>
      <c r="M15" s="48">
        <v>30994</v>
      </c>
      <c r="N15" s="48">
        <v>37799</v>
      </c>
      <c r="O15" s="48">
        <v>44627</v>
      </c>
      <c r="P15" s="48">
        <v>51514</v>
      </c>
      <c r="Q15" s="48">
        <v>58320</v>
      </c>
      <c r="R15" s="48">
        <v>65010</v>
      </c>
      <c r="S15" s="48">
        <v>71433</v>
      </c>
      <c r="T15" s="48">
        <v>77149</v>
      </c>
      <c r="U15" s="48">
        <v>82339</v>
      </c>
      <c r="V15" s="48">
        <v>87172</v>
      </c>
      <c r="W15" s="48">
        <v>93622</v>
      </c>
      <c r="X15" s="48">
        <v>100062</v>
      </c>
      <c r="Y15" s="48">
        <v>105053</v>
      </c>
      <c r="Z15" s="48">
        <v>105352</v>
      </c>
      <c r="AA15" s="48">
        <v>105655</v>
      </c>
      <c r="AB15" s="48">
        <v>105962</v>
      </c>
      <c r="AC15" s="48">
        <v>106269</v>
      </c>
      <c r="AD15" s="48">
        <v>106542</v>
      </c>
      <c r="AE15" s="2" t="s">
        <v>12</v>
      </c>
      <c r="AF15" s="33" t="s">
        <v>86</v>
      </c>
      <c r="AG15" s="2" t="s">
        <v>46</v>
      </c>
      <c r="AH15" s="2"/>
    </row>
    <row r="16" spans="1:34" x14ac:dyDescent="0.25">
      <c r="A16" s="2" t="s">
        <v>13</v>
      </c>
      <c r="B16" s="48">
        <v>2996</v>
      </c>
      <c r="C16" s="48">
        <v>3694</v>
      </c>
      <c r="D16" s="48">
        <v>4837</v>
      </c>
      <c r="E16" s="48">
        <v>7566</v>
      </c>
      <c r="F16" s="48">
        <v>11270</v>
      </c>
      <c r="G16" s="48">
        <v>15546</v>
      </c>
      <c r="H16" s="48">
        <v>16761</v>
      </c>
      <c r="I16" s="48">
        <v>18014</v>
      </c>
      <c r="J16" s="48">
        <v>21414</v>
      </c>
      <c r="K16" s="48">
        <v>31891</v>
      </c>
      <c r="L16" s="48">
        <v>42369</v>
      </c>
      <c r="M16" s="48">
        <v>52786</v>
      </c>
      <c r="N16" s="48">
        <v>63145</v>
      </c>
      <c r="O16" s="48">
        <v>73423</v>
      </c>
      <c r="P16" s="48">
        <v>83859</v>
      </c>
      <c r="Q16" s="48">
        <v>94239</v>
      </c>
      <c r="R16" s="48">
        <v>104311</v>
      </c>
      <c r="S16" s="48">
        <v>113854</v>
      </c>
      <c r="T16" s="48">
        <v>121857</v>
      </c>
      <c r="U16" s="48">
        <v>128927</v>
      </c>
      <c r="V16" s="48">
        <v>135489</v>
      </c>
      <c r="W16" s="48">
        <v>145130</v>
      </c>
      <c r="X16" s="48">
        <v>154755</v>
      </c>
      <c r="Y16" s="48">
        <v>162225</v>
      </c>
      <c r="Z16" s="48">
        <v>162724</v>
      </c>
      <c r="AA16" s="48">
        <v>163221</v>
      </c>
      <c r="AB16" s="48">
        <v>163720</v>
      </c>
      <c r="AC16" s="48">
        <v>164214</v>
      </c>
      <c r="AD16" s="48">
        <v>164643</v>
      </c>
      <c r="AE16" s="2" t="s">
        <v>13</v>
      </c>
      <c r="AF16" s="33" t="s">
        <v>87</v>
      </c>
      <c r="AG16" s="2" t="s">
        <v>41</v>
      </c>
      <c r="AH16" s="2"/>
    </row>
    <row r="17" spans="1:34" x14ac:dyDescent="0.25">
      <c r="A17" s="2" t="s">
        <v>14</v>
      </c>
      <c r="B17" s="48">
        <v>3550</v>
      </c>
      <c r="C17" s="48">
        <v>4884</v>
      </c>
      <c r="D17" s="48">
        <v>6879</v>
      </c>
      <c r="E17" s="48">
        <v>11195</v>
      </c>
      <c r="F17" s="48">
        <v>17044</v>
      </c>
      <c r="G17" s="48">
        <v>23949</v>
      </c>
      <c r="H17" s="48">
        <v>26183</v>
      </c>
      <c r="I17" s="48">
        <v>28486</v>
      </c>
      <c r="J17" s="48">
        <v>34877</v>
      </c>
      <c r="K17" s="48">
        <v>54665</v>
      </c>
      <c r="L17" s="48">
        <v>74433</v>
      </c>
      <c r="M17" s="48">
        <v>94125</v>
      </c>
      <c r="N17" s="48">
        <v>113808</v>
      </c>
      <c r="O17" s="48">
        <v>133586</v>
      </c>
      <c r="P17" s="48">
        <v>153586</v>
      </c>
      <c r="Q17" s="48">
        <v>173205</v>
      </c>
      <c r="R17" s="48">
        <v>192337</v>
      </c>
      <c r="S17" s="48">
        <v>210578</v>
      </c>
      <c r="T17" s="48">
        <v>226570</v>
      </c>
      <c r="U17" s="48">
        <v>241109</v>
      </c>
      <c r="V17" s="48">
        <v>254724</v>
      </c>
      <c r="W17" s="48">
        <v>273040</v>
      </c>
      <c r="X17" s="48">
        <v>291335</v>
      </c>
      <c r="Y17" s="48">
        <v>305562</v>
      </c>
      <c r="Z17" s="48">
        <v>306602</v>
      </c>
      <c r="AA17" s="48">
        <v>307645</v>
      </c>
      <c r="AB17" s="48">
        <v>308686</v>
      </c>
      <c r="AC17" s="48">
        <v>309733</v>
      </c>
      <c r="AD17" s="48">
        <v>310665</v>
      </c>
      <c r="AE17" s="2" t="s">
        <v>14</v>
      </c>
      <c r="AF17" s="33" t="s">
        <v>88</v>
      </c>
      <c r="AG17" s="2" t="s">
        <v>41</v>
      </c>
      <c r="AH17" s="2"/>
    </row>
    <row r="18" spans="1:34" x14ac:dyDescent="0.25">
      <c r="A18" s="2" t="s">
        <v>15</v>
      </c>
      <c r="B18" s="48">
        <v>968</v>
      </c>
      <c r="C18" s="48">
        <v>1359</v>
      </c>
      <c r="D18" s="48">
        <v>2019</v>
      </c>
      <c r="E18" s="48">
        <v>3491</v>
      </c>
      <c r="F18" s="48">
        <v>5376</v>
      </c>
      <c r="G18" s="48">
        <v>7442</v>
      </c>
      <c r="H18" s="48">
        <v>8617</v>
      </c>
      <c r="I18" s="48">
        <v>9232</v>
      </c>
      <c r="J18" s="48">
        <v>10475</v>
      </c>
      <c r="K18" s="48">
        <v>13949</v>
      </c>
      <c r="L18" s="48">
        <v>17465</v>
      </c>
      <c r="M18" s="48">
        <v>20848</v>
      </c>
      <c r="N18" s="48">
        <v>24074</v>
      </c>
      <c r="O18" s="48">
        <v>27233</v>
      </c>
      <c r="P18" s="48">
        <v>30415</v>
      </c>
      <c r="Q18" s="48">
        <v>33586</v>
      </c>
      <c r="R18" s="48">
        <v>36628</v>
      </c>
      <c r="S18" s="48">
        <v>39469</v>
      </c>
      <c r="T18" s="48">
        <v>41693</v>
      </c>
      <c r="U18" s="48">
        <v>43550</v>
      </c>
      <c r="V18" s="48">
        <v>45246</v>
      </c>
      <c r="W18" s="48">
        <v>47807</v>
      </c>
      <c r="X18" s="48">
        <v>50876</v>
      </c>
      <c r="Y18" s="48">
        <v>53277</v>
      </c>
      <c r="Z18" s="48">
        <v>53395</v>
      </c>
      <c r="AA18" s="48">
        <v>53514</v>
      </c>
      <c r="AB18" s="48">
        <v>53630</v>
      </c>
      <c r="AC18" s="48">
        <v>53745</v>
      </c>
      <c r="AD18" s="48">
        <v>53911</v>
      </c>
      <c r="AE18" s="2" t="s">
        <v>15</v>
      </c>
      <c r="AF18" s="33" t="s">
        <v>89</v>
      </c>
      <c r="AG18" s="2" t="s">
        <v>43</v>
      </c>
      <c r="AH18" s="2"/>
    </row>
    <row r="19" spans="1:34" x14ac:dyDescent="0.25">
      <c r="A19" s="2" t="s">
        <v>16</v>
      </c>
      <c r="B19" s="48">
        <v>1728</v>
      </c>
      <c r="C19" s="48">
        <v>2369</v>
      </c>
      <c r="D19" s="48">
        <v>3464</v>
      </c>
      <c r="E19" s="48">
        <v>5952</v>
      </c>
      <c r="F19" s="48">
        <v>9204</v>
      </c>
      <c r="G19" s="48">
        <v>12824</v>
      </c>
      <c r="H19" s="48">
        <v>14863</v>
      </c>
      <c r="I19" s="48">
        <v>15996</v>
      </c>
      <c r="J19" s="48">
        <v>18538</v>
      </c>
      <c r="K19" s="48">
        <v>25870</v>
      </c>
      <c r="L19" s="48">
        <v>33182</v>
      </c>
      <c r="M19" s="48">
        <v>40151</v>
      </c>
      <c r="N19" s="48">
        <v>46748</v>
      </c>
      <c r="O19" s="48">
        <v>53204</v>
      </c>
      <c r="P19" s="48">
        <v>59678</v>
      </c>
      <c r="Q19" s="48">
        <v>66161</v>
      </c>
      <c r="R19" s="48">
        <v>72463</v>
      </c>
      <c r="S19" s="48">
        <v>78429</v>
      </c>
      <c r="T19" s="48">
        <v>83373</v>
      </c>
      <c r="U19" s="48">
        <v>87621</v>
      </c>
      <c r="V19" s="48">
        <v>91555</v>
      </c>
      <c r="W19" s="48">
        <v>97054</v>
      </c>
      <c r="X19" s="48">
        <v>103439</v>
      </c>
      <c r="Y19" s="48">
        <v>108416</v>
      </c>
      <c r="Z19" s="48">
        <v>108655</v>
      </c>
      <c r="AA19" s="48">
        <v>108894</v>
      </c>
      <c r="AB19" s="48">
        <v>109141</v>
      </c>
      <c r="AC19" s="48">
        <v>109384</v>
      </c>
      <c r="AD19" s="48">
        <v>109734</v>
      </c>
      <c r="AE19" s="2" t="s">
        <v>16</v>
      </c>
      <c r="AF19" s="33" t="s">
        <v>90</v>
      </c>
      <c r="AG19" s="2" t="s">
        <v>42</v>
      </c>
      <c r="AH19" s="2"/>
    </row>
    <row r="20" spans="1:34" x14ac:dyDescent="0.25">
      <c r="A20" s="2" t="s">
        <v>17</v>
      </c>
      <c r="B20" s="48">
        <v>224</v>
      </c>
      <c r="C20" s="48">
        <v>287</v>
      </c>
      <c r="D20" s="48">
        <v>342</v>
      </c>
      <c r="E20" s="48">
        <v>483</v>
      </c>
      <c r="F20" s="48">
        <v>679</v>
      </c>
      <c r="G20" s="48">
        <v>903</v>
      </c>
      <c r="H20" s="48">
        <v>963</v>
      </c>
      <c r="I20" s="48">
        <v>1025</v>
      </c>
      <c r="J20" s="48">
        <v>1186</v>
      </c>
      <c r="K20" s="48">
        <v>1669</v>
      </c>
      <c r="L20" s="48">
        <v>2153</v>
      </c>
      <c r="M20" s="48">
        <v>2636</v>
      </c>
      <c r="N20" s="48">
        <v>3114</v>
      </c>
      <c r="O20" s="48">
        <v>3589</v>
      </c>
      <c r="P20" s="48">
        <v>4072</v>
      </c>
      <c r="Q20" s="48">
        <v>4556</v>
      </c>
      <c r="R20" s="48">
        <v>5024</v>
      </c>
      <c r="S20" s="48">
        <v>5467</v>
      </c>
      <c r="T20" s="48">
        <v>5828</v>
      </c>
      <c r="U20" s="48">
        <v>6140</v>
      </c>
      <c r="V20" s="48">
        <v>6428</v>
      </c>
      <c r="W20" s="48">
        <v>6883</v>
      </c>
      <c r="X20" s="48">
        <v>7337</v>
      </c>
      <c r="Y20" s="48">
        <v>7693</v>
      </c>
      <c r="Z20" s="48">
        <v>7728</v>
      </c>
      <c r="AA20" s="48">
        <v>7762</v>
      </c>
      <c r="AB20" s="48">
        <v>7796</v>
      </c>
      <c r="AC20" s="48">
        <v>7831</v>
      </c>
      <c r="AD20" s="48">
        <v>7861</v>
      </c>
      <c r="AE20" s="2" t="s">
        <v>17</v>
      </c>
      <c r="AF20" s="33" t="s">
        <v>91</v>
      </c>
      <c r="AG20" s="2" t="s">
        <v>72</v>
      </c>
      <c r="AH20" s="2"/>
    </row>
    <row r="21" spans="1:34" x14ac:dyDescent="0.25">
      <c r="A21" s="2" t="s">
        <v>18</v>
      </c>
      <c r="B21" s="48">
        <v>568</v>
      </c>
      <c r="C21" s="48">
        <v>742</v>
      </c>
      <c r="D21" s="48">
        <v>1058</v>
      </c>
      <c r="E21" s="48">
        <v>1769</v>
      </c>
      <c r="F21" s="48">
        <v>2737</v>
      </c>
      <c r="G21" s="48">
        <v>3891</v>
      </c>
      <c r="H21" s="48">
        <v>4284</v>
      </c>
      <c r="I21" s="48">
        <v>4689</v>
      </c>
      <c r="J21" s="48">
        <v>5989</v>
      </c>
      <c r="K21" s="48">
        <v>10182</v>
      </c>
      <c r="L21" s="48">
        <v>14369</v>
      </c>
      <c r="M21" s="48">
        <v>18535</v>
      </c>
      <c r="N21" s="48">
        <v>22701</v>
      </c>
      <c r="O21" s="48">
        <v>26886</v>
      </c>
      <c r="P21" s="48">
        <v>31111</v>
      </c>
      <c r="Q21" s="48">
        <v>35287</v>
      </c>
      <c r="R21" s="48">
        <v>39393</v>
      </c>
      <c r="S21" s="48">
        <v>43348</v>
      </c>
      <c r="T21" s="48">
        <v>46924</v>
      </c>
      <c r="U21" s="48">
        <v>50255</v>
      </c>
      <c r="V21" s="48">
        <v>53422</v>
      </c>
      <c r="W21" s="48">
        <v>57363</v>
      </c>
      <c r="X21" s="48">
        <v>61299</v>
      </c>
      <c r="Y21" s="48">
        <v>64346</v>
      </c>
      <c r="Z21" s="48">
        <v>64556</v>
      </c>
      <c r="AA21" s="48">
        <v>64772</v>
      </c>
      <c r="AB21" s="48">
        <v>64990</v>
      </c>
      <c r="AC21" s="48">
        <v>65212</v>
      </c>
      <c r="AD21" s="48">
        <v>65405</v>
      </c>
      <c r="AE21" s="2" t="s">
        <v>18</v>
      </c>
      <c r="AF21" s="33" t="s">
        <v>92</v>
      </c>
      <c r="AG21" s="2" t="s">
        <v>93</v>
      </c>
      <c r="AH21" s="2"/>
    </row>
    <row r="22" spans="1:34" x14ac:dyDescent="0.25">
      <c r="A22" s="2" t="s">
        <v>19</v>
      </c>
      <c r="B22" s="48">
        <v>616</v>
      </c>
      <c r="C22" s="48">
        <v>805</v>
      </c>
      <c r="D22" s="48">
        <v>1150</v>
      </c>
      <c r="E22" s="48">
        <v>1960</v>
      </c>
      <c r="F22" s="48">
        <v>3110</v>
      </c>
      <c r="G22" s="48">
        <v>4495</v>
      </c>
      <c r="H22" s="48">
        <v>4915</v>
      </c>
      <c r="I22" s="48">
        <v>5351</v>
      </c>
      <c r="J22" s="48">
        <v>6719</v>
      </c>
      <c r="K22" s="48">
        <v>11193</v>
      </c>
      <c r="L22" s="48">
        <v>15678</v>
      </c>
      <c r="M22" s="48">
        <v>20154</v>
      </c>
      <c r="N22" s="48">
        <v>24642</v>
      </c>
      <c r="O22" s="48">
        <v>29168</v>
      </c>
      <c r="P22" s="48">
        <v>33745</v>
      </c>
      <c r="Q22" s="48">
        <v>38280</v>
      </c>
      <c r="R22" s="48">
        <v>42761</v>
      </c>
      <c r="S22" s="48">
        <v>47080</v>
      </c>
      <c r="T22" s="48">
        <v>50959</v>
      </c>
      <c r="U22" s="48">
        <v>54525</v>
      </c>
      <c r="V22" s="48">
        <v>57897</v>
      </c>
      <c r="W22" s="48">
        <v>62244</v>
      </c>
      <c r="X22" s="48">
        <v>66603</v>
      </c>
      <c r="Y22" s="48">
        <v>70049</v>
      </c>
      <c r="Z22" s="48">
        <v>70362</v>
      </c>
      <c r="AA22" s="48">
        <v>70677</v>
      </c>
      <c r="AB22" s="48">
        <v>70994</v>
      </c>
      <c r="AC22" s="48">
        <v>71312</v>
      </c>
      <c r="AD22" s="48">
        <v>71605</v>
      </c>
      <c r="AE22" s="2" t="s">
        <v>19</v>
      </c>
      <c r="AF22" s="33" t="s">
        <v>94</v>
      </c>
      <c r="AG22" s="2" t="s">
        <v>93</v>
      </c>
      <c r="AH22" s="2"/>
    </row>
    <row r="23" spans="1:34" x14ac:dyDescent="0.25">
      <c r="A23" s="2" t="s">
        <v>20</v>
      </c>
      <c r="B23" s="48">
        <v>1054</v>
      </c>
      <c r="C23" s="48">
        <v>1431</v>
      </c>
      <c r="D23" s="48">
        <v>2131</v>
      </c>
      <c r="E23" s="48">
        <v>3754</v>
      </c>
      <c r="F23" s="48">
        <v>5932</v>
      </c>
      <c r="G23" s="48">
        <v>8396</v>
      </c>
      <c r="H23" s="48">
        <v>9671</v>
      </c>
      <c r="I23" s="48">
        <v>10319</v>
      </c>
      <c r="J23" s="48">
        <v>12179</v>
      </c>
      <c r="K23" s="48">
        <v>17923</v>
      </c>
      <c r="L23" s="48">
        <v>23582</v>
      </c>
      <c r="M23" s="48">
        <v>29019</v>
      </c>
      <c r="N23" s="48">
        <v>34229</v>
      </c>
      <c r="O23" s="48">
        <v>39344</v>
      </c>
      <c r="P23" s="48">
        <v>44467</v>
      </c>
      <c r="Q23" s="48">
        <v>49591</v>
      </c>
      <c r="R23" s="48">
        <v>54590</v>
      </c>
      <c r="S23" s="48">
        <v>59330</v>
      </c>
      <c r="T23" s="48">
        <v>63312</v>
      </c>
      <c r="U23" s="48">
        <v>66769</v>
      </c>
      <c r="V23" s="48">
        <v>69979</v>
      </c>
      <c r="W23" s="48">
        <v>74379</v>
      </c>
      <c r="X23" s="48">
        <v>79441</v>
      </c>
      <c r="Y23" s="48">
        <v>83365</v>
      </c>
      <c r="Z23" s="48">
        <v>83527</v>
      </c>
      <c r="AA23" s="48">
        <v>83692</v>
      </c>
      <c r="AB23" s="48">
        <v>83858</v>
      </c>
      <c r="AC23" s="48">
        <v>84025</v>
      </c>
      <c r="AD23" s="48">
        <v>84279</v>
      </c>
      <c r="AE23" s="2" t="s">
        <v>20</v>
      </c>
      <c r="AF23" s="33" t="s">
        <v>95</v>
      </c>
      <c r="AG23" s="2" t="s">
        <v>42</v>
      </c>
      <c r="AH23" s="2"/>
    </row>
    <row r="24" spans="1:34" x14ac:dyDescent="0.25">
      <c r="A24" s="2" t="s">
        <v>64</v>
      </c>
      <c r="B24" s="48">
        <v>4063</v>
      </c>
      <c r="C24" s="48">
        <v>5501</v>
      </c>
      <c r="D24" s="48">
        <v>7865</v>
      </c>
      <c r="E24" s="48">
        <v>13109</v>
      </c>
      <c r="F24" s="48">
        <v>19943</v>
      </c>
      <c r="G24" s="48">
        <v>27617</v>
      </c>
      <c r="H24" s="48">
        <v>31511</v>
      </c>
      <c r="I24" s="48">
        <v>33709</v>
      </c>
      <c r="J24" s="48">
        <v>39222</v>
      </c>
      <c r="K24" s="48">
        <v>56524</v>
      </c>
      <c r="L24" s="48">
        <v>73788</v>
      </c>
      <c r="M24" s="48">
        <v>90642</v>
      </c>
      <c r="N24" s="48">
        <v>107067</v>
      </c>
      <c r="O24" s="48">
        <v>123330</v>
      </c>
      <c r="P24" s="48">
        <v>139701</v>
      </c>
      <c r="Q24" s="48">
        <v>155989</v>
      </c>
      <c r="R24" s="48">
        <v>171807</v>
      </c>
      <c r="S24" s="48">
        <v>186721</v>
      </c>
      <c r="T24" s="48">
        <v>199157</v>
      </c>
      <c r="U24" s="48">
        <v>210136</v>
      </c>
      <c r="V24" s="48">
        <v>220411</v>
      </c>
      <c r="W24" s="48">
        <v>234435</v>
      </c>
      <c r="X24" s="48">
        <v>250119</v>
      </c>
      <c r="Y24" s="48">
        <v>262560</v>
      </c>
      <c r="Z24" s="48">
        <v>263308</v>
      </c>
      <c r="AA24" s="48">
        <v>264068</v>
      </c>
      <c r="AB24" s="48">
        <v>264827</v>
      </c>
      <c r="AC24" s="48">
        <v>265592</v>
      </c>
      <c r="AD24" s="48">
        <v>266505</v>
      </c>
      <c r="AE24" s="2" t="s">
        <v>64</v>
      </c>
      <c r="AF24" s="33" t="s">
        <v>96</v>
      </c>
      <c r="AG24" s="2" t="s">
        <v>47</v>
      </c>
      <c r="AH24" s="2"/>
    </row>
    <row r="25" spans="1:34" x14ac:dyDescent="0.25">
      <c r="A25" s="2" t="s">
        <v>21</v>
      </c>
      <c r="B25" s="48">
        <v>2004</v>
      </c>
      <c r="C25" s="48">
        <v>2692</v>
      </c>
      <c r="D25" s="48">
        <v>3888</v>
      </c>
      <c r="E25" s="48">
        <v>6676</v>
      </c>
      <c r="F25" s="48">
        <v>10422</v>
      </c>
      <c r="G25" s="48">
        <v>14645</v>
      </c>
      <c r="H25" s="48">
        <v>16814</v>
      </c>
      <c r="I25" s="48">
        <v>17847</v>
      </c>
      <c r="J25" s="48">
        <v>20552</v>
      </c>
      <c r="K25" s="48">
        <v>28981</v>
      </c>
      <c r="L25" s="48">
        <v>37367</v>
      </c>
      <c r="M25" s="48">
        <v>45443</v>
      </c>
      <c r="N25" s="48">
        <v>53183</v>
      </c>
      <c r="O25" s="48">
        <v>60762</v>
      </c>
      <c r="P25" s="48">
        <v>68364</v>
      </c>
      <c r="Q25" s="48">
        <v>75974</v>
      </c>
      <c r="R25" s="48">
        <v>83343</v>
      </c>
      <c r="S25" s="48">
        <v>90298</v>
      </c>
      <c r="T25" s="48">
        <v>95953</v>
      </c>
      <c r="U25" s="48">
        <v>100729</v>
      </c>
      <c r="V25" s="48">
        <v>105095</v>
      </c>
      <c r="W25" s="48">
        <v>111444</v>
      </c>
      <c r="X25" s="48">
        <v>118891</v>
      </c>
      <c r="Y25" s="48">
        <v>124689</v>
      </c>
      <c r="Z25" s="48">
        <v>124882</v>
      </c>
      <c r="AA25" s="48">
        <v>125075</v>
      </c>
      <c r="AB25" s="48">
        <v>125272</v>
      </c>
      <c r="AC25" s="48">
        <v>125465</v>
      </c>
      <c r="AD25" s="48">
        <v>125779</v>
      </c>
      <c r="AE25" s="2" t="s">
        <v>21</v>
      </c>
      <c r="AF25" s="33" t="s">
        <v>97</v>
      </c>
      <c r="AG25" s="2" t="s">
        <v>42</v>
      </c>
      <c r="AH25" s="2"/>
    </row>
    <row r="26" spans="1:34" x14ac:dyDescent="0.25">
      <c r="A26" s="2" t="s">
        <v>22</v>
      </c>
      <c r="B26" s="48">
        <v>25</v>
      </c>
      <c r="C26" s="48">
        <v>37</v>
      </c>
      <c r="D26" s="48">
        <v>57</v>
      </c>
      <c r="E26" s="48">
        <v>98</v>
      </c>
      <c r="F26" s="48">
        <v>159</v>
      </c>
      <c r="G26" s="48">
        <v>239</v>
      </c>
      <c r="H26" s="48">
        <v>263</v>
      </c>
      <c r="I26" s="48">
        <v>286</v>
      </c>
      <c r="J26" s="48">
        <v>396</v>
      </c>
      <c r="K26" s="48">
        <v>797</v>
      </c>
      <c r="L26" s="48">
        <v>1196</v>
      </c>
      <c r="M26" s="48">
        <v>1593</v>
      </c>
      <c r="N26" s="48">
        <v>1991</v>
      </c>
      <c r="O26" s="48">
        <v>2392</v>
      </c>
      <c r="P26" s="48">
        <v>2793</v>
      </c>
      <c r="Q26" s="48">
        <v>3188</v>
      </c>
      <c r="R26" s="48">
        <v>3580</v>
      </c>
      <c r="S26" s="48">
        <v>3963</v>
      </c>
      <c r="T26" s="48">
        <v>4324</v>
      </c>
      <c r="U26" s="48">
        <v>4664</v>
      </c>
      <c r="V26" s="48">
        <v>4988</v>
      </c>
      <c r="W26" s="48">
        <v>5369</v>
      </c>
      <c r="X26" s="48">
        <v>5750</v>
      </c>
      <c r="Y26" s="48">
        <v>6044</v>
      </c>
      <c r="Z26" s="48">
        <v>6054</v>
      </c>
      <c r="AA26" s="48">
        <v>6064</v>
      </c>
      <c r="AB26" s="48">
        <v>6074</v>
      </c>
      <c r="AC26" s="48">
        <v>6084</v>
      </c>
      <c r="AD26" s="48">
        <v>6092</v>
      </c>
      <c r="AE26" s="2" t="s">
        <v>22</v>
      </c>
      <c r="AF26" s="33" t="s">
        <v>98</v>
      </c>
      <c r="AG26" s="2" t="s">
        <v>49</v>
      </c>
      <c r="AH26" s="2"/>
    </row>
    <row r="27" spans="1:34" x14ac:dyDescent="0.25">
      <c r="A27" s="2" t="s">
        <v>23</v>
      </c>
      <c r="B27" s="48">
        <v>569</v>
      </c>
      <c r="C27" s="48">
        <v>934</v>
      </c>
      <c r="D27" s="48">
        <v>1501</v>
      </c>
      <c r="E27" s="48">
        <v>2671</v>
      </c>
      <c r="F27" s="48">
        <v>4138</v>
      </c>
      <c r="G27" s="48">
        <v>5760</v>
      </c>
      <c r="H27" s="48">
        <v>6713</v>
      </c>
      <c r="I27" s="48">
        <v>7254</v>
      </c>
      <c r="J27" s="48">
        <v>8469</v>
      </c>
      <c r="K27" s="48">
        <v>11930</v>
      </c>
      <c r="L27" s="48">
        <v>15377</v>
      </c>
      <c r="M27" s="48">
        <v>18686</v>
      </c>
      <c r="N27" s="48">
        <v>21860</v>
      </c>
      <c r="O27" s="48">
        <v>25002</v>
      </c>
      <c r="P27" s="48">
        <v>28140</v>
      </c>
      <c r="Q27" s="48">
        <v>31227</v>
      </c>
      <c r="R27" s="48">
        <v>34205</v>
      </c>
      <c r="S27" s="48">
        <v>36995</v>
      </c>
      <c r="T27" s="48">
        <v>39319</v>
      </c>
      <c r="U27" s="48">
        <v>41361</v>
      </c>
      <c r="V27" s="48">
        <v>43264</v>
      </c>
      <c r="W27" s="48">
        <v>45855</v>
      </c>
      <c r="X27" s="48">
        <v>48859</v>
      </c>
      <c r="Y27" s="48">
        <v>51198</v>
      </c>
      <c r="Z27" s="48">
        <v>51306</v>
      </c>
      <c r="AA27" s="48">
        <v>51418</v>
      </c>
      <c r="AB27" s="48">
        <v>51527</v>
      </c>
      <c r="AC27" s="48">
        <v>51638</v>
      </c>
      <c r="AD27" s="48">
        <v>51797</v>
      </c>
      <c r="AE27" s="2" t="s">
        <v>23</v>
      </c>
      <c r="AF27" s="33" t="s">
        <v>99</v>
      </c>
      <c r="AG27" s="2" t="s">
        <v>43</v>
      </c>
      <c r="AH27" s="2"/>
    </row>
    <row r="28" spans="1:34" x14ac:dyDescent="0.25">
      <c r="A28" s="2" t="s">
        <v>65</v>
      </c>
      <c r="B28" s="48">
        <v>0</v>
      </c>
      <c r="C28" s="48">
        <v>0</v>
      </c>
      <c r="D28" s="48">
        <v>1</v>
      </c>
      <c r="E28" s="48">
        <v>1</v>
      </c>
      <c r="F28" s="48">
        <v>2</v>
      </c>
      <c r="G28" s="48">
        <v>2</v>
      </c>
      <c r="H28" s="48">
        <v>3</v>
      </c>
      <c r="I28" s="48">
        <v>3</v>
      </c>
      <c r="J28" s="48">
        <v>4</v>
      </c>
      <c r="K28" s="48">
        <v>8</v>
      </c>
      <c r="L28" s="48">
        <v>12</v>
      </c>
      <c r="M28" s="48">
        <v>16</v>
      </c>
      <c r="N28" s="48">
        <v>20</v>
      </c>
      <c r="O28" s="48">
        <v>23</v>
      </c>
      <c r="P28" s="48">
        <v>27</v>
      </c>
      <c r="Q28" s="48">
        <v>31</v>
      </c>
      <c r="R28" s="48">
        <v>35</v>
      </c>
      <c r="S28" s="48">
        <v>39</v>
      </c>
      <c r="T28" s="48">
        <v>42</v>
      </c>
      <c r="U28" s="48">
        <v>45</v>
      </c>
      <c r="V28" s="48">
        <v>48</v>
      </c>
      <c r="W28" s="48">
        <v>52</v>
      </c>
      <c r="X28" s="48">
        <v>56</v>
      </c>
      <c r="Y28" s="48">
        <v>59</v>
      </c>
      <c r="Z28" s="48">
        <v>59</v>
      </c>
      <c r="AA28" s="48">
        <v>59</v>
      </c>
      <c r="AB28" s="48">
        <v>59</v>
      </c>
      <c r="AC28" s="48">
        <v>59</v>
      </c>
      <c r="AD28" s="48">
        <v>59</v>
      </c>
      <c r="AE28" s="2" t="s">
        <v>65</v>
      </c>
      <c r="AF28" s="33" t="s">
        <v>100</v>
      </c>
      <c r="AG28" s="2" t="s">
        <v>78</v>
      </c>
      <c r="AH28" s="2"/>
    </row>
    <row r="29" spans="1:34" x14ac:dyDescent="0.25">
      <c r="A29" s="2" t="s">
        <v>66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1</v>
      </c>
      <c r="H29" s="48">
        <v>1</v>
      </c>
      <c r="I29" s="48">
        <v>1</v>
      </c>
      <c r="J29" s="48">
        <v>1</v>
      </c>
      <c r="K29" s="48">
        <v>2</v>
      </c>
      <c r="L29" s="48">
        <v>3</v>
      </c>
      <c r="M29" s="48">
        <v>4</v>
      </c>
      <c r="N29" s="48">
        <v>5</v>
      </c>
      <c r="O29" s="48">
        <v>6</v>
      </c>
      <c r="P29" s="48">
        <v>7</v>
      </c>
      <c r="Q29" s="48">
        <v>8</v>
      </c>
      <c r="R29" s="48">
        <v>9</v>
      </c>
      <c r="S29" s="48">
        <v>9</v>
      </c>
      <c r="T29" s="48">
        <v>10</v>
      </c>
      <c r="U29" s="48">
        <v>11</v>
      </c>
      <c r="V29" s="48">
        <v>12</v>
      </c>
      <c r="W29" s="48">
        <v>13</v>
      </c>
      <c r="X29" s="48">
        <v>14</v>
      </c>
      <c r="Y29" s="48">
        <v>14</v>
      </c>
      <c r="Z29" s="48">
        <v>14</v>
      </c>
      <c r="AA29" s="48">
        <v>14</v>
      </c>
      <c r="AB29" s="48">
        <v>14</v>
      </c>
      <c r="AC29" s="48">
        <v>14</v>
      </c>
      <c r="AD29" s="48">
        <v>15</v>
      </c>
      <c r="AE29" s="2" t="s">
        <v>66</v>
      </c>
      <c r="AF29" s="33" t="s">
        <v>101</v>
      </c>
      <c r="AG29" s="2" t="s">
        <v>78</v>
      </c>
      <c r="AH29" s="2"/>
    </row>
    <row r="30" spans="1:34" x14ac:dyDescent="0.25">
      <c r="A30" s="2" t="s">
        <v>24</v>
      </c>
      <c r="B30" s="48">
        <v>1983</v>
      </c>
      <c r="C30" s="48">
        <v>2679</v>
      </c>
      <c r="D30" s="48">
        <v>3506</v>
      </c>
      <c r="E30" s="48">
        <v>5308</v>
      </c>
      <c r="F30" s="48">
        <v>7698</v>
      </c>
      <c r="G30" s="48">
        <v>10448</v>
      </c>
      <c r="H30" s="48">
        <v>11355</v>
      </c>
      <c r="I30" s="48">
        <v>12294</v>
      </c>
      <c r="J30" s="48">
        <v>14467</v>
      </c>
      <c r="K30" s="48">
        <v>20700</v>
      </c>
      <c r="L30" s="48">
        <v>26949</v>
      </c>
      <c r="M30" s="48">
        <v>33175</v>
      </c>
      <c r="N30" s="48">
        <v>39392</v>
      </c>
      <c r="O30" s="48">
        <v>45619</v>
      </c>
      <c r="P30" s="48">
        <v>51964</v>
      </c>
      <c r="Q30" s="48">
        <v>58197</v>
      </c>
      <c r="R30" s="48">
        <v>64214</v>
      </c>
      <c r="S30" s="48">
        <v>69867</v>
      </c>
      <c r="T30" s="48">
        <v>74576</v>
      </c>
      <c r="U30" s="48">
        <v>78754</v>
      </c>
      <c r="V30" s="48">
        <v>82631</v>
      </c>
      <c r="W30" s="48">
        <v>88379</v>
      </c>
      <c r="X30" s="48">
        <v>94120</v>
      </c>
      <c r="Y30" s="48">
        <v>98633</v>
      </c>
      <c r="Z30" s="48">
        <v>99092</v>
      </c>
      <c r="AA30" s="48">
        <v>99552</v>
      </c>
      <c r="AB30" s="48">
        <v>100009</v>
      </c>
      <c r="AC30" s="48">
        <v>100465</v>
      </c>
      <c r="AD30" s="48">
        <v>100879</v>
      </c>
      <c r="AE30" s="2" t="s">
        <v>24</v>
      </c>
      <c r="AF30" s="33" t="s">
        <v>102</v>
      </c>
      <c r="AG30" s="2" t="s">
        <v>44</v>
      </c>
      <c r="AH30" s="2"/>
    </row>
    <row r="31" spans="1:34" x14ac:dyDescent="0.25">
      <c r="A31" s="2" t="s">
        <v>25</v>
      </c>
      <c r="B31" s="48">
        <v>3565</v>
      </c>
      <c r="C31" s="48">
        <v>4678</v>
      </c>
      <c r="D31" s="48">
        <v>6108</v>
      </c>
      <c r="E31" s="48">
        <v>9300</v>
      </c>
      <c r="F31" s="48">
        <v>13672</v>
      </c>
      <c r="G31" s="48">
        <v>18776</v>
      </c>
      <c r="H31" s="48">
        <v>20162</v>
      </c>
      <c r="I31" s="48">
        <v>21591</v>
      </c>
      <c r="J31" s="48">
        <v>25648</v>
      </c>
      <c r="K31" s="48">
        <v>38353</v>
      </c>
      <c r="L31" s="48">
        <v>51055</v>
      </c>
      <c r="M31" s="48">
        <v>63693</v>
      </c>
      <c r="N31" s="48">
        <v>76285</v>
      </c>
      <c r="O31" s="48">
        <v>88848</v>
      </c>
      <c r="P31" s="48">
        <v>101582</v>
      </c>
      <c r="Q31" s="48">
        <v>114171</v>
      </c>
      <c r="R31" s="48">
        <v>126393</v>
      </c>
      <c r="S31" s="48">
        <v>137915</v>
      </c>
      <c r="T31" s="48">
        <v>147711</v>
      </c>
      <c r="U31" s="48">
        <v>156408</v>
      </c>
      <c r="V31" s="48">
        <v>164448</v>
      </c>
      <c r="W31" s="48">
        <v>176238</v>
      </c>
      <c r="X31" s="48">
        <v>188007</v>
      </c>
      <c r="Y31" s="48">
        <v>197157</v>
      </c>
      <c r="Z31" s="48">
        <v>197775</v>
      </c>
      <c r="AA31" s="48">
        <v>198393</v>
      </c>
      <c r="AB31" s="48">
        <v>199020</v>
      </c>
      <c r="AC31" s="48">
        <v>199641</v>
      </c>
      <c r="AD31" s="48">
        <v>200198</v>
      </c>
      <c r="AE31" s="2" t="s">
        <v>25</v>
      </c>
      <c r="AF31" s="33" t="s">
        <v>103</v>
      </c>
      <c r="AG31" s="2" t="s">
        <v>44</v>
      </c>
      <c r="AH31" s="2"/>
    </row>
    <row r="32" spans="1:34" x14ac:dyDescent="0.25">
      <c r="A32" s="2" t="s">
        <v>26</v>
      </c>
      <c r="B32" s="48">
        <v>1045</v>
      </c>
      <c r="C32" s="48">
        <v>1359</v>
      </c>
      <c r="D32" s="48">
        <v>1931</v>
      </c>
      <c r="E32" s="48">
        <v>3298</v>
      </c>
      <c r="F32" s="48">
        <v>5120</v>
      </c>
      <c r="G32" s="48">
        <v>7149</v>
      </c>
      <c r="H32" s="48">
        <v>8236</v>
      </c>
      <c r="I32" s="48">
        <v>8763</v>
      </c>
      <c r="J32" s="48">
        <v>10128</v>
      </c>
      <c r="K32" s="48">
        <v>14243</v>
      </c>
      <c r="L32" s="48">
        <v>18336</v>
      </c>
      <c r="M32" s="48">
        <v>22273</v>
      </c>
      <c r="N32" s="48">
        <v>26036</v>
      </c>
      <c r="O32" s="48">
        <v>29705</v>
      </c>
      <c r="P32" s="48">
        <v>33394</v>
      </c>
      <c r="Q32" s="48">
        <v>37114</v>
      </c>
      <c r="R32" s="48">
        <v>40718</v>
      </c>
      <c r="S32" s="48">
        <v>44121</v>
      </c>
      <c r="T32" s="48">
        <v>46881</v>
      </c>
      <c r="U32" s="48">
        <v>49220</v>
      </c>
      <c r="V32" s="48">
        <v>51373</v>
      </c>
      <c r="W32" s="48">
        <v>54455</v>
      </c>
      <c r="X32" s="48">
        <v>58080</v>
      </c>
      <c r="Y32" s="48">
        <v>60885</v>
      </c>
      <c r="Z32" s="48">
        <v>60991</v>
      </c>
      <c r="AA32" s="48">
        <v>61096</v>
      </c>
      <c r="AB32" s="48">
        <v>61201</v>
      </c>
      <c r="AC32" s="48">
        <v>61306</v>
      </c>
      <c r="AD32" s="48">
        <v>61473</v>
      </c>
      <c r="AE32" s="2" t="s">
        <v>26</v>
      </c>
      <c r="AF32" s="33" t="s">
        <v>104</v>
      </c>
      <c r="AG32" s="2" t="s">
        <v>42</v>
      </c>
      <c r="AH32" s="2"/>
    </row>
    <row r="33" spans="1:34" x14ac:dyDescent="0.25">
      <c r="A33" s="2" t="s">
        <v>27</v>
      </c>
      <c r="B33" s="48">
        <v>1102</v>
      </c>
      <c r="C33" s="48">
        <v>1607</v>
      </c>
      <c r="D33" s="48">
        <v>2498</v>
      </c>
      <c r="E33" s="48">
        <v>4390</v>
      </c>
      <c r="F33" s="48">
        <v>6786</v>
      </c>
      <c r="G33" s="48">
        <v>9424</v>
      </c>
      <c r="H33" s="48">
        <v>10940</v>
      </c>
      <c r="I33" s="48">
        <v>11797</v>
      </c>
      <c r="J33" s="48">
        <v>13553</v>
      </c>
      <c r="K33" s="48">
        <v>18427</v>
      </c>
      <c r="L33" s="48">
        <v>23330</v>
      </c>
      <c r="M33" s="48">
        <v>28047</v>
      </c>
      <c r="N33" s="48">
        <v>32568</v>
      </c>
      <c r="O33" s="48">
        <v>37022</v>
      </c>
      <c r="P33" s="48">
        <v>41500</v>
      </c>
      <c r="Q33" s="48">
        <v>45952</v>
      </c>
      <c r="R33" s="48">
        <v>50231</v>
      </c>
      <c r="S33" s="48">
        <v>54232</v>
      </c>
      <c r="T33" s="48">
        <v>57473</v>
      </c>
      <c r="U33" s="48">
        <v>60258</v>
      </c>
      <c r="V33" s="48">
        <v>62834</v>
      </c>
      <c r="W33" s="48">
        <v>66529</v>
      </c>
      <c r="X33" s="48">
        <v>70857</v>
      </c>
      <c r="Y33" s="48">
        <v>74258</v>
      </c>
      <c r="Z33" s="48">
        <v>74468</v>
      </c>
      <c r="AA33" s="48">
        <v>74674</v>
      </c>
      <c r="AB33" s="48">
        <v>74879</v>
      </c>
      <c r="AC33" s="48">
        <v>75082</v>
      </c>
      <c r="AD33" s="48">
        <v>75354</v>
      </c>
      <c r="AE33" s="2" t="s">
        <v>27</v>
      </c>
      <c r="AF33" s="33" t="s">
        <v>105</v>
      </c>
      <c r="AG33" s="2" t="s">
        <v>43</v>
      </c>
      <c r="AH33" s="2"/>
    </row>
    <row r="34" spans="1:34" x14ac:dyDescent="0.25">
      <c r="A34" s="2" t="s">
        <v>28</v>
      </c>
      <c r="B34" s="48">
        <v>1370</v>
      </c>
      <c r="C34" s="48">
        <v>2006</v>
      </c>
      <c r="D34" s="48">
        <v>3051</v>
      </c>
      <c r="E34" s="48">
        <v>5399</v>
      </c>
      <c r="F34" s="48">
        <v>8507</v>
      </c>
      <c r="G34" s="48">
        <v>12009</v>
      </c>
      <c r="H34" s="48">
        <v>13830</v>
      </c>
      <c r="I34" s="48">
        <v>14733</v>
      </c>
      <c r="J34" s="48">
        <v>17083</v>
      </c>
      <c r="K34" s="48">
        <v>24227</v>
      </c>
      <c r="L34" s="48">
        <v>31321</v>
      </c>
      <c r="M34" s="48">
        <v>38172</v>
      </c>
      <c r="N34" s="48">
        <v>44769</v>
      </c>
      <c r="O34" s="48">
        <v>51272</v>
      </c>
      <c r="P34" s="48">
        <v>57776</v>
      </c>
      <c r="Q34" s="48">
        <v>64228</v>
      </c>
      <c r="R34" s="48">
        <v>70469</v>
      </c>
      <c r="S34" s="48">
        <v>76313</v>
      </c>
      <c r="T34" s="48">
        <v>81076</v>
      </c>
      <c r="U34" s="48">
        <v>85132</v>
      </c>
      <c r="V34" s="48">
        <v>88840</v>
      </c>
      <c r="W34" s="48">
        <v>94193</v>
      </c>
      <c r="X34" s="48">
        <v>100454</v>
      </c>
      <c r="Y34" s="48">
        <v>105308</v>
      </c>
      <c r="Z34" s="48">
        <v>105458</v>
      </c>
      <c r="AA34" s="48">
        <v>105609</v>
      </c>
      <c r="AB34" s="48">
        <v>105760</v>
      </c>
      <c r="AC34" s="48">
        <v>105911</v>
      </c>
      <c r="AD34" s="48">
        <v>106164</v>
      </c>
      <c r="AE34" s="2" t="s">
        <v>28</v>
      </c>
      <c r="AF34" s="33" t="s">
        <v>106</v>
      </c>
      <c r="AG34" s="2" t="s">
        <v>42</v>
      </c>
      <c r="AH34" s="2"/>
    </row>
    <row r="35" spans="1:34" x14ac:dyDescent="0.25">
      <c r="A35" s="2" t="s">
        <v>29</v>
      </c>
      <c r="B35" s="48">
        <v>2376</v>
      </c>
      <c r="C35" s="48">
        <v>3114</v>
      </c>
      <c r="D35" s="48">
        <v>4281</v>
      </c>
      <c r="E35" s="48">
        <v>6861</v>
      </c>
      <c r="F35" s="48">
        <v>10236</v>
      </c>
      <c r="G35" s="48">
        <v>14086</v>
      </c>
      <c r="H35" s="48">
        <v>15385</v>
      </c>
      <c r="I35" s="48">
        <v>16731</v>
      </c>
      <c r="J35" s="48">
        <v>19776</v>
      </c>
      <c r="K35" s="48">
        <v>28440</v>
      </c>
      <c r="L35" s="48">
        <v>37133</v>
      </c>
      <c r="M35" s="48">
        <v>45794</v>
      </c>
      <c r="N35" s="48">
        <v>54445</v>
      </c>
      <c r="O35" s="48">
        <v>63107</v>
      </c>
      <c r="P35" s="48">
        <v>71932</v>
      </c>
      <c r="Q35" s="48">
        <v>80622</v>
      </c>
      <c r="R35" s="48">
        <v>89032</v>
      </c>
      <c r="S35" s="48">
        <v>96926</v>
      </c>
      <c r="T35" s="48">
        <v>103456</v>
      </c>
      <c r="U35" s="48">
        <v>109258</v>
      </c>
      <c r="V35" s="48">
        <v>114649</v>
      </c>
      <c r="W35" s="48">
        <v>122640</v>
      </c>
      <c r="X35" s="48">
        <v>130627</v>
      </c>
      <c r="Y35" s="48">
        <v>136924</v>
      </c>
      <c r="Z35" s="48">
        <v>137595</v>
      </c>
      <c r="AA35" s="48">
        <v>138263</v>
      </c>
      <c r="AB35" s="48">
        <v>138928</v>
      </c>
      <c r="AC35" s="48">
        <v>139591</v>
      </c>
      <c r="AD35" s="48">
        <v>140195</v>
      </c>
      <c r="AE35" s="2" t="s">
        <v>29</v>
      </c>
      <c r="AF35" s="33" t="s">
        <v>107</v>
      </c>
      <c r="AG35" s="2" t="s">
        <v>41</v>
      </c>
      <c r="AH35" s="2"/>
    </row>
    <row r="36" spans="1:34" x14ac:dyDescent="0.25">
      <c r="A36" s="2" t="s">
        <v>30</v>
      </c>
      <c r="B36" s="48">
        <v>390</v>
      </c>
      <c r="C36" s="48">
        <v>506</v>
      </c>
      <c r="D36" s="48">
        <v>704</v>
      </c>
      <c r="E36" s="48">
        <v>1133</v>
      </c>
      <c r="F36" s="48">
        <v>1702</v>
      </c>
      <c r="G36" s="48">
        <v>2364</v>
      </c>
      <c r="H36" s="48">
        <v>2577</v>
      </c>
      <c r="I36" s="48">
        <v>2800</v>
      </c>
      <c r="J36" s="48">
        <v>3363</v>
      </c>
      <c r="K36" s="48">
        <v>5111</v>
      </c>
      <c r="L36" s="48">
        <v>6863</v>
      </c>
      <c r="M36" s="48">
        <v>8610</v>
      </c>
      <c r="N36" s="48">
        <v>10357</v>
      </c>
      <c r="O36" s="48">
        <v>12115</v>
      </c>
      <c r="P36" s="48">
        <v>13901</v>
      </c>
      <c r="Q36" s="48">
        <v>15663</v>
      </c>
      <c r="R36" s="48">
        <v>17389</v>
      </c>
      <c r="S36" s="48">
        <v>19020</v>
      </c>
      <c r="T36" s="48">
        <v>20432</v>
      </c>
      <c r="U36" s="48">
        <v>21715</v>
      </c>
      <c r="V36" s="48">
        <v>22921</v>
      </c>
      <c r="W36" s="48">
        <v>24586</v>
      </c>
      <c r="X36" s="48">
        <v>26252</v>
      </c>
      <c r="Y36" s="48">
        <v>27582</v>
      </c>
      <c r="Z36" s="48">
        <v>27720</v>
      </c>
      <c r="AA36" s="48">
        <v>27859</v>
      </c>
      <c r="AB36" s="48">
        <v>27997</v>
      </c>
      <c r="AC36" s="48">
        <v>28137</v>
      </c>
      <c r="AD36" s="48">
        <v>28268</v>
      </c>
      <c r="AE36" s="2" t="s">
        <v>30</v>
      </c>
      <c r="AF36" s="33" t="s">
        <v>108</v>
      </c>
      <c r="AG36" s="2" t="s">
        <v>45</v>
      </c>
      <c r="AH36" s="2"/>
    </row>
    <row r="37" spans="1:34" x14ac:dyDescent="0.25">
      <c r="A37" s="2" t="s">
        <v>67</v>
      </c>
      <c r="B37" s="48">
        <v>0</v>
      </c>
      <c r="C37" s="48">
        <v>0</v>
      </c>
      <c r="D37" s="48">
        <v>0</v>
      </c>
      <c r="E37" s="48">
        <v>0</v>
      </c>
      <c r="F37" s="48">
        <v>1</v>
      </c>
      <c r="G37" s="48">
        <v>1</v>
      </c>
      <c r="H37" s="48">
        <v>1</v>
      </c>
      <c r="I37" s="48">
        <v>1</v>
      </c>
      <c r="J37" s="48">
        <v>1</v>
      </c>
      <c r="K37" s="48">
        <v>2</v>
      </c>
      <c r="L37" s="48">
        <v>2</v>
      </c>
      <c r="M37" s="48">
        <v>3</v>
      </c>
      <c r="N37" s="48">
        <v>4</v>
      </c>
      <c r="O37" s="48">
        <v>4</v>
      </c>
      <c r="P37" s="48">
        <v>5</v>
      </c>
      <c r="Q37" s="48">
        <v>5</v>
      </c>
      <c r="R37" s="48">
        <v>6</v>
      </c>
      <c r="S37" s="48">
        <v>6</v>
      </c>
      <c r="T37" s="48">
        <v>7</v>
      </c>
      <c r="U37" s="48">
        <v>7</v>
      </c>
      <c r="V37" s="48">
        <v>8</v>
      </c>
      <c r="W37" s="48">
        <v>8</v>
      </c>
      <c r="X37" s="48">
        <v>9</v>
      </c>
      <c r="Y37" s="48">
        <v>9</v>
      </c>
      <c r="Z37" s="48">
        <v>9</v>
      </c>
      <c r="AA37" s="48">
        <v>9</v>
      </c>
      <c r="AB37" s="48">
        <v>9</v>
      </c>
      <c r="AC37" s="48">
        <v>9</v>
      </c>
      <c r="AD37" s="48">
        <v>9</v>
      </c>
      <c r="AE37" s="2" t="s">
        <v>67</v>
      </c>
      <c r="AF37" s="33" t="s">
        <v>109</v>
      </c>
      <c r="AG37" s="2" t="s">
        <v>78</v>
      </c>
      <c r="AH37" s="2"/>
    </row>
    <row r="38" spans="1:34" x14ac:dyDescent="0.25">
      <c r="A38" s="2" t="s">
        <v>31</v>
      </c>
      <c r="B38" s="48">
        <v>1701</v>
      </c>
      <c r="C38" s="48">
        <v>2401</v>
      </c>
      <c r="D38" s="48">
        <v>3326</v>
      </c>
      <c r="E38" s="48">
        <v>5280</v>
      </c>
      <c r="F38" s="48">
        <v>7759</v>
      </c>
      <c r="G38" s="48">
        <v>10452</v>
      </c>
      <c r="H38" s="48">
        <v>11945</v>
      </c>
      <c r="I38" s="48">
        <v>12620</v>
      </c>
      <c r="J38" s="48">
        <v>14117</v>
      </c>
      <c r="K38" s="48">
        <v>18650</v>
      </c>
      <c r="L38" s="48">
        <v>23249</v>
      </c>
      <c r="M38" s="48">
        <v>27678</v>
      </c>
      <c r="N38" s="48">
        <v>31902</v>
      </c>
      <c r="O38" s="48">
        <v>36025</v>
      </c>
      <c r="P38" s="48">
        <v>40178</v>
      </c>
      <c r="Q38" s="48">
        <v>44337</v>
      </c>
      <c r="R38" s="48">
        <v>48314</v>
      </c>
      <c r="S38" s="48">
        <v>51994</v>
      </c>
      <c r="T38" s="48">
        <v>54888</v>
      </c>
      <c r="U38" s="48">
        <v>57304</v>
      </c>
      <c r="V38" s="48">
        <v>59516</v>
      </c>
      <c r="W38" s="48">
        <v>62890</v>
      </c>
      <c r="X38" s="48">
        <v>66978</v>
      </c>
      <c r="Y38" s="48">
        <v>70184</v>
      </c>
      <c r="Z38" s="48">
        <v>70316</v>
      </c>
      <c r="AA38" s="48">
        <v>70451</v>
      </c>
      <c r="AB38" s="48">
        <v>70584</v>
      </c>
      <c r="AC38" s="48">
        <v>70718</v>
      </c>
      <c r="AD38" s="48">
        <v>70920</v>
      </c>
      <c r="AE38" s="2" t="s">
        <v>31</v>
      </c>
      <c r="AF38" s="33" t="s">
        <v>110</v>
      </c>
      <c r="AG38" s="2" t="s">
        <v>47</v>
      </c>
      <c r="AH38" s="2"/>
    </row>
    <row r="39" spans="1:34" x14ac:dyDescent="0.25">
      <c r="A39" s="2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2"/>
      <c r="AF39" s="33"/>
      <c r="AG39" s="2"/>
      <c r="AH39" s="2"/>
    </row>
    <row r="40" spans="1:34" x14ac:dyDescent="0.25">
      <c r="A40" s="2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2"/>
      <c r="AF40" s="33"/>
      <c r="AG40" s="2"/>
      <c r="AH40" s="2"/>
    </row>
  </sheetData>
  <autoFilter ref="A1:AH40" xr:uid="{00000000-0009-0000-0000-000008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theme="6" tint="-0.249977111117893"/>
  </sheetPr>
  <dimension ref="A1:AH40"/>
  <sheetViews>
    <sheetView workbookViewId="0">
      <selection activeCell="B1" sqref="B1"/>
    </sheetView>
  </sheetViews>
  <sheetFormatPr defaultRowHeight="15" x14ac:dyDescent="0.25"/>
  <cols>
    <col min="1" max="1" width="24" customWidth="1"/>
    <col min="2" max="30" width="10.42578125" customWidth="1"/>
    <col min="31" max="31" width="31" customWidth="1"/>
    <col min="32" max="32" width="69.42578125" bestFit="1" customWidth="1"/>
    <col min="33" max="33" width="49" bestFit="1" customWidth="1"/>
    <col min="34" max="34" width="23.42578125" bestFit="1" customWidth="1"/>
  </cols>
  <sheetData>
    <row r="1" spans="1:34" s="22" customFormat="1" x14ac:dyDescent="0.25">
      <c r="A1" s="20" t="s">
        <v>32</v>
      </c>
      <c r="B1" s="20" t="s">
        <v>114</v>
      </c>
      <c r="C1" s="20">
        <v>2023</v>
      </c>
      <c r="D1" s="20">
        <v>2024</v>
      </c>
      <c r="E1" s="20">
        <v>2025</v>
      </c>
      <c r="F1" s="20">
        <v>2026</v>
      </c>
      <c r="G1" s="20">
        <v>2027</v>
      </c>
      <c r="H1" s="20">
        <v>2028</v>
      </c>
      <c r="I1" s="20">
        <v>2029</v>
      </c>
      <c r="J1" s="20">
        <v>2030</v>
      </c>
      <c r="K1" s="20">
        <v>2031</v>
      </c>
      <c r="L1" s="20">
        <v>2032</v>
      </c>
      <c r="M1" s="20">
        <v>2033</v>
      </c>
      <c r="N1" s="20">
        <v>2034</v>
      </c>
      <c r="O1" s="20">
        <v>2035</v>
      </c>
      <c r="P1" s="20">
        <v>2036</v>
      </c>
      <c r="Q1" s="20">
        <v>2037</v>
      </c>
      <c r="R1" s="20">
        <v>2038</v>
      </c>
      <c r="S1" s="20">
        <v>2039</v>
      </c>
      <c r="T1" s="20">
        <v>2040</v>
      </c>
      <c r="U1" s="20">
        <v>2041</v>
      </c>
      <c r="V1" s="20">
        <v>2042</v>
      </c>
      <c r="W1" s="20">
        <v>2043</v>
      </c>
      <c r="X1" s="20">
        <v>2044</v>
      </c>
      <c r="Y1" s="20">
        <v>2045</v>
      </c>
      <c r="Z1" s="20">
        <v>2046</v>
      </c>
      <c r="AA1" s="20">
        <v>2047</v>
      </c>
      <c r="AB1" s="20">
        <v>2048</v>
      </c>
      <c r="AC1" s="20">
        <v>2049</v>
      </c>
      <c r="AD1" s="20">
        <v>2050</v>
      </c>
      <c r="AE1" s="20" t="s">
        <v>32</v>
      </c>
      <c r="AF1" s="32" t="s">
        <v>68</v>
      </c>
      <c r="AG1" s="20" t="s">
        <v>53</v>
      </c>
      <c r="AH1" s="20"/>
    </row>
    <row r="2" spans="1:34" x14ac:dyDescent="0.25">
      <c r="A2" s="2" t="s">
        <v>0</v>
      </c>
      <c r="B2" s="48">
        <v>1758</v>
      </c>
      <c r="C2" s="48">
        <v>2593</v>
      </c>
      <c r="D2" s="48">
        <v>3349</v>
      </c>
      <c r="E2" s="48">
        <v>4797</v>
      </c>
      <c r="F2" s="48">
        <v>6666</v>
      </c>
      <c r="G2" s="48">
        <v>8889</v>
      </c>
      <c r="H2" s="48">
        <v>10016</v>
      </c>
      <c r="I2" s="48">
        <v>11177</v>
      </c>
      <c r="J2" s="48">
        <v>12364</v>
      </c>
      <c r="K2" s="48">
        <v>13561</v>
      </c>
      <c r="L2" s="48">
        <v>14768</v>
      </c>
      <c r="M2" s="48">
        <v>15951</v>
      </c>
      <c r="N2" s="48">
        <v>17191</v>
      </c>
      <c r="O2" s="48">
        <v>19478</v>
      </c>
      <c r="P2" s="48">
        <v>25166</v>
      </c>
      <c r="Q2" s="48">
        <v>30710</v>
      </c>
      <c r="R2" s="48">
        <v>36135</v>
      </c>
      <c r="S2" s="48">
        <v>41351</v>
      </c>
      <c r="T2" s="48">
        <v>46063</v>
      </c>
      <c r="U2" s="48">
        <v>50348</v>
      </c>
      <c r="V2" s="48">
        <v>54171</v>
      </c>
      <c r="W2" s="48">
        <v>59151</v>
      </c>
      <c r="X2" s="48">
        <v>64134</v>
      </c>
      <c r="Y2" s="48">
        <v>69112</v>
      </c>
      <c r="Z2" s="48">
        <v>73999</v>
      </c>
      <c r="AA2" s="48">
        <v>78871</v>
      </c>
      <c r="AB2" s="48">
        <v>83744</v>
      </c>
      <c r="AC2" s="48">
        <v>88635</v>
      </c>
      <c r="AD2" s="48">
        <v>92498</v>
      </c>
      <c r="AE2" s="2" t="s">
        <v>0</v>
      </c>
      <c r="AF2" s="33" t="s">
        <v>69</v>
      </c>
      <c r="AG2" s="2" t="s">
        <v>70</v>
      </c>
      <c r="AH2" s="2"/>
    </row>
    <row r="3" spans="1:34" x14ac:dyDescent="0.25">
      <c r="A3" s="2" t="s">
        <v>1</v>
      </c>
      <c r="B3" s="48">
        <v>119</v>
      </c>
      <c r="C3" s="48">
        <v>163</v>
      </c>
      <c r="D3" s="48">
        <v>246</v>
      </c>
      <c r="E3" s="48">
        <v>398</v>
      </c>
      <c r="F3" s="48">
        <v>589</v>
      </c>
      <c r="G3" s="48">
        <v>806</v>
      </c>
      <c r="H3" s="48">
        <v>858</v>
      </c>
      <c r="I3" s="48">
        <v>913</v>
      </c>
      <c r="J3" s="48">
        <v>968</v>
      </c>
      <c r="K3" s="48">
        <v>1025</v>
      </c>
      <c r="L3" s="48">
        <v>1082</v>
      </c>
      <c r="M3" s="48">
        <v>1138</v>
      </c>
      <c r="N3" s="48">
        <v>1197</v>
      </c>
      <c r="O3" s="48">
        <v>1339</v>
      </c>
      <c r="P3" s="48">
        <v>1780</v>
      </c>
      <c r="Q3" s="48">
        <v>2214</v>
      </c>
      <c r="R3" s="48">
        <v>2633</v>
      </c>
      <c r="S3" s="48">
        <v>3017</v>
      </c>
      <c r="T3" s="48">
        <v>3339</v>
      </c>
      <c r="U3" s="48">
        <v>3620</v>
      </c>
      <c r="V3" s="48">
        <v>3869</v>
      </c>
      <c r="W3" s="48">
        <v>4286</v>
      </c>
      <c r="X3" s="48">
        <v>4702</v>
      </c>
      <c r="Y3" s="48">
        <v>5117</v>
      </c>
      <c r="Z3" s="48">
        <v>5528</v>
      </c>
      <c r="AA3" s="48">
        <v>5939</v>
      </c>
      <c r="AB3" s="48">
        <v>6348</v>
      </c>
      <c r="AC3" s="48">
        <v>6759</v>
      </c>
      <c r="AD3" s="48">
        <v>7080</v>
      </c>
      <c r="AE3" s="2" t="s">
        <v>1</v>
      </c>
      <c r="AF3" s="33" t="s">
        <v>71</v>
      </c>
      <c r="AG3" s="2" t="s">
        <v>72</v>
      </c>
      <c r="AH3" s="2"/>
    </row>
    <row r="4" spans="1:34" x14ac:dyDescent="0.25">
      <c r="A4" s="2" t="s">
        <v>2</v>
      </c>
      <c r="B4" s="48">
        <v>2788</v>
      </c>
      <c r="C4" s="48">
        <v>3597</v>
      </c>
      <c r="D4" s="48">
        <v>4804</v>
      </c>
      <c r="E4" s="48">
        <v>7487</v>
      </c>
      <c r="F4" s="48">
        <v>11286</v>
      </c>
      <c r="G4" s="48">
        <v>15841</v>
      </c>
      <c r="H4" s="48">
        <v>16983</v>
      </c>
      <c r="I4" s="48">
        <v>18160</v>
      </c>
      <c r="J4" s="48">
        <v>19360</v>
      </c>
      <c r="K4" s="48">
        <v>20571</v>
      </c>
      <c r="L4" s="48">
        <v>21792</v>
      </c>
      <c r="M4" s="48">
        <v>23001</v>
      </c>
      <c r="N4" s="48">
        <v>24266</v>
      </c>
      <c r="O4" s="48">
        <v>27813</v>
      </c>
      <c r="P4" s="48">
        <v>39365</v>
      </c>
      <c r="Q4" s="48">
        <v>50865</v>
      </c>
      <c r="R4" s="48">
        <v>62062</v>
      </c>
      <c r="S4" s="48">
        <v>72860</v>
      </c>
      <c r="T4" s="48">
        <v>82331</v>
      </c>
      <c r="U4" s="48">
        <v>90670</v>
      </c>
      <c r="V4" s="48">
        <v>98146</v>
      </c>
      <c r="W4" s="48">
        <v>109053</v>
      </c>
      <c r="X4" s="48">
        <v>119933</v>
      </c>
      <c r="Y4" s="48">
        <v>130801</v>
      </c>
      <c r="Z4" s="48">
        <v>141566</v>
      </c>
      <c r="AA4" s="48">
        <v>152304</v>
      </c>
      <c r="AB4" s="48">
        <v>163017</v>
      </c>
      <c r="AC4" s="48">
        <v>173722</v>
      </c>
      <c r="AD4" s="48">
        <v>181981</v>
      </c>
      <c r="AE4" s="2" t="s">
        <v>2</v>
      </c>
      <c r="AF4" s="33" t="s">
        <v>73</v>
      </c>
      <c r="AG4" s="2" t="s">
        <v>41</v>
      </c>
      <c r="AH4" s="2"/>
    </row>
    <row r="5" spans="1:34" x14ac:dyDescent="0.25">
      <c r="A5" s="2" t="s">
        <v>3</v>
      </c>
      <c r="B5" s="48">
        <v>1124</v>
      </c>
      <c r="C5" s="48">
        <v>1439</v>
      </c>
      <c r="D5" s="48">
        <v>1923</v>
      </c>
      <c r="E5" s="48">
        <v>2989</v>
      </c>
      <c r="F5" s="48">
        <v>4511</v>
      </c>
      <c r="G5" s="48">
        <v>6337</v>
      </c>
      <c r="H5" s="48">
        <v>6745</v>
      </c>
      <c r="I5" s="48">
        <v>7167</v>
      </c>
      <c r="J5" s="48">
        <v>7594</v>
      </c>
      <c r="K5" s="48">
        <v>8029</v>
      </c>
      <c r="L5" s="48">
        <v>8465</v>
      </c>
      <c r="M5" s="48">
        <v>8898</v>
      </c>
      <c r="N5" s="48">
        <v>9350</v>
      </c>
      <c r="O5" s="48">
        <v>10854</v>
      </c>
      <c r="P5" s="48">
        <v>16015</v>
      </c>
      <c r="Q5" s="48">
        <v>21163</v>
      </c>
      <c r="R5" s="48">
        <v>26195</v>
      </c>
      <c r="S5" s="48">
        <v>31048</v>
      </c>
      <c r="T5" s="48">
        <v>35367</v>
      </c>
      <c r="U5" s="48">
        <v>39224</v>
      </c>
      <c r="V5" s="48">
        <v>42741</v>
      </c>
      <c r="W5" s="48">
        <v>47680</v>
      </c>
      <c r="X5" s="48">
        <v>52610</v>
      </c>
      <c r="Y5" s="48">
        <v>57534</v>
      </c>
      <c r="Z5" s="48">
        <v>62424</v>
      </c>
      <c r="AA5" s="48">
        <v>67297</v>
      </c>
      <c r="AB5" s="48">
        <v>72169</v>
      </c>
      <c r="AC5" s="48">
        <v>77034</v>
      </c>
      <c r="AD5" s="48">
        <v>80785</v>
      </c>
      <c r="AE5" s="2" t="s">
        <v>3</v>
      </c>
      <c r="AF5" s="33" t="s">
        <v>74</v>
      </c>
      <c r="AG5" s="2" t="s">
        <v>41</v>
      </c>
      <c r="AH5" s="2"/>
    </row>
    <row r="6" spans="1:34" x14ac:dyDescent="0.25">
      <c r="A6" s="2" t="s">
        <v>4</v>
      </c>
      <c r="B6" s="48">
        <v>3773</v>
      </c>
      <c r="C6" s="48">
        <v>4917</v>
      </c>
      <c r="D6" s="48">
        <v>6523</v>
      </c>
      <c r="E6" s="48">
        <v>9888</v>
      </c>
      <c r="F6" s="48">
        <v>14511</v>
      </c>
      <c r="G6" s="48">
        <v>20118</v>
      </c>
      <c r="H6" s="48">
        <v>23144</v>
      </c>
      <c r="I6" s="48">
        <v>25117</v>
      </c>
      <c r="J6" s="48">
        <v>27085</v>
      </c>
      <c r="K6" s="48">
        <v>29067</v>
      </c>
      <c r="L6" s="48">
        <v>31066</v>
      </c>
      <c r="M6" s="48">
        <v>33037</v>
      </c>
      <c r="N6" s="48">
        <v>35094</v>
      </c>
      <c r="O6" s="48">
        <v>38375</v>
      </c>
      <c r="P6" s="48">
        <v>49952</v>
      </c>
      <c r="Q6" s="48">
        <v>61721</v>
      </c>
      <c r="R6" s="48">
        <v>73181</v>
      </c>
      <c r="S6" s="48">
        <v>84227</v>
      </c>
      <c r="T6" s="48">
        <v>93896</v>
      </c>
      <c r="U6" s="48">
        <v>102388</v>
      </c>
      <c r="V6" s="48">
        <v>110003</v>
      </c>
      <c r="W6" s="48">
        <v>120242</v>
      </c>
      <c r="X6" s="48">
        <v>131578</v>
      </c>
      <c r="Y6" s="48">
        <v>142947</v>
      </c>
      <c r="Z6" s="48">
        <v>154310</v>
      </c>
      <c r="AA6" s="48">
        <v>165659</v>
      </c>
      <c r="AB6" s="48">
        <v>176992</v>
      </c>
      <c r="AC6" s="48">
        <v>188302</v>
      </c>
      <c r="AD6" s="48">
        <v>197068</v>
      </c>
      <c r="AE6" s="2" t="s">
        <v>4</v>
      </c>
      <c r="AF6" s="33" t="s">
        <v>75</v>
      </c>
      <c r="AG6" s="2" t="s">
        <v>42</v>
      </c>
      <c r="AH6" s="2"/>
    </row>
    <row r="7" spans="1:34" x14ac:dyDescent="0.25">
      <c r="A7" s="2" t="s">
        <v>5</v>
      </c>
      <c r="B7" s="48">
        <v>689</v>
      </c>
      <c r="C7" s="48">
        <v>897</v>
      </c>
      <c r="D7" s="48">
        <v>1186</v>
      </c>
      <c r="E7" s="48">
        <v>1814</v>
      </c>
      <c r="F7" s="48">
        <v>2686</v>
      </c>
      <c r="G7" s="48">
        <v>3725</v>
      </c>
      <c r="H7" s="48">
        <v>4256</v>
      </c>
      <c r="I7" s="48">
        <v>4590</v>
      </c>
      <c r="J7" s="48">
        <v>4923</v>
      </c>
      <c r="K7" s="48">
        <v>5260</v>
      </c>
      <c r="L7" s="48">
        <v>5599</v>
      </c>
      <c r="M7" s="48">
        <v>5935</v>
      </c>
      <c r="N7" s="48">
        <v>6289</v>
      </c>
      <c r="O7" s="48">
        <v>6959</v>
      </c>
      <c r="P7" s="48">
        <v>9444</v>
      </c>
      <c r="Q7" s="48">
        <v>11953</v>
      </c>
      <c r="R7" s="48">
        <v>14398</v>
      </c>
      <c r="S7" s="48">
        <v>16788</v>
      </c>
      <c r="T7" s="48">
        <v>18902</v>
      </c>
      <c r="U7" s="48">
        <v>20788</v>
      </c>
      <c r="V7" s="48">
        <v>22520</v>
      </c>
      <c r="W7" s="48">
        <v>24767</v>
      </c>
      <c r="X7" s="48">
        <v>27218</v>
      </c>
      <c r="Y7" s="48">
        <v>29672</v>
      </c>
      <c r="Z7" s="48">
        <v>32122</v>
      </c>
      <c r="AA7" s="48">
        <v>34567</v>
      </c>
      <c r="AB7" s="48">
        <v>37006</v>
      </c>
      <c r="AC7" s="48">
        <v>39440</v>
      </c>
      <c r="AD7" s="48">
        <v>41314</v>
      </c>
      <c r="AE7" s="2" t="s">
        <v>5</v>
      </c>
      <c r="AF7" s="33" t="s">
        <v>76</v>
      </c>
      <c r="AG7" s="2" t="s">
        <v>43</v>
      </c>
      <c r="AH7" s="2"/>
    </row>
    <row r="8" spans="1:34" x14ac:dyDescent="0.25">
      <c r="A8" s="2" t="s">
        <v>63</v>
      </c>
      <c r="B8" s="48">
        <v>2</v>
      </c>
      <c r="C8" s="48">
        <v>3</v>
      </c>
      <c r="D8" s="48">
        <v>4</v>
      </c>
      <c r="E8" s="48">
        <v>5</v>
      </c>
      <c r="F8" s="48">
        <v>7</v>
      </c>
      <c r="G8" s="48">
        <v>9</v>
      </c>
      <c r="H8" s="48">
        <v>10</v>
      </c>
      <c r="I8" s="48">
        <v>11</v>
      </c>
      <c r="J8" s="48">
        <v>11</v>
      </c>
      <c r="K8" s="48">
        <v>12</v>
      </c>
      <c r="L8" s="48">
        <v>13</v>
      </c>
      <c r="M8" s="48">
        <v>14</v>
      </c>
      <c r="N8" s="48">
        <v>15</v>
      </c>
      <c r="O8" s="48">
        <v>17</v>
      </c>
      <c r="P8" s="48">
        <v>23</v>
      </c>
      <c r="Q8" s="48">
        <v>29</v>
      </c>
      <c r="R8" s="48">
        <v>36</v>
      </c>
      <c r="S8" s="48">
        <v>41</v>
      </c>
      <c r="T8" s="48">
        <v>47</v>
      </c>
      <c r="U8" s="48">
        <v>52</v>
      </c>
      <c r="V8" s="48">
        <v>56</v>
      </c>
      <c r="W8" s="48">
        <v>62</v>
      </c>
      <c r="X8" s="48">
        <v>68</v>
      </c>
      <c r="Y8" s="48">
        <v>74</v>
      </c>
      <c r="Z8" s="48">
        <v>79</v>
      </c>
      <c r="AA8" s="48">
        <v>85</v>
      </c>
      <c r="AB8" s="48">
        <v>91</v>
      </c>
      <c r="AC8" s="48">
        <v>97</v>
      </c>
      <c r="AD8" s="48">
        <v>101</v>
      </c>
      <c r="AE8" s="2" t="s">
        <v>63</v>
      </c>
      <c r="AF8" s="33" t="s">
        <v>77</v>
      </c>
      <c r="AG8" s="2" t="s">
        <v>78</v>
      </c>
      <c r="AH8" s="2"/>
    </row>
    <row r="9" spans="1:34" x14ac:dyDescent="0.25">
      <c r="A9" s="2" t="s">
        <v>6</v>
      </c>
      <c r="B9" s="48">
        <v>1675</v>
      </c>
      <c r="C9" s="48">
        <v>2145</v>
      </c>
      <c r="D9" s="48">
        <v>2951</v>
      </c>
      <c r="E9" s="48">
        <v>4639</v>
      </c>
      <c r="F9" s="48">
        <v>6945</v>
      </c>
      <c r="G9" s="48">
        <v>9678</v>
      </c>
      <c r="H9" s="48">
        <v>10485</v>
      </c>
      <c r="I9" s="48">
        <v>11317</v>
      </c>
      <c r="J9" s="48">
        <v>12171</v>
      </c>
      <c r="K9" s="48">
        <v>13032</v>
      </c>
      <c r="L9" s="48">
        <v>13896</v>
      </c>
      <c r="M9" s="48">
        <v>14752</v>
      </c>
      <c r="N9" s="48">
        <v>15648</v>
      </c>
      <c r="O9" s="48">
        <v>18047</v>
      </c>
      <c r="P9" s="48">
        <v>25644</v>
      </c>
      <c r="Q9" s="48">
        <v>33209</v>
      </c>
      <c r="R9" s="48">
        <v>40621</v>
      </c>
      <c r="S9" s="48">
        <v>47752</v>
      </c>
      <c r="T9" s="48">
        <v>54121</v>
      </c>
      <c r="U9" s="48">
        <v>59868</v>
      </c>
      <c r="V9" s="48">
        <v>65106</v>
      </c>
      <c r="W9" s="48">
        <v>72292</v>
      </c>
      <c r="X9" s="48">
        <v>79475</v>
      </c>
      <c r="Y9" s="48">
        <v>86659</v>
      </c>
      <c r="Z9" s="48">
        <v>93768</v>
      </c>
      <c r="AA9" s="48">
        <v>100868</v>
      </c>
      <c r="AB9" s="48">
        <v>107962</v>
      </c>
      <c r="AC9" s="48">
        <v>115069</v>
      </c>
      <c r="AD9" s="48">
        <v>120586</v>
      </c>
      <c r="AE9" s="2" t="s">
        <v>6</v>
      </c>
      <c r="AF9" s="33" t="s">
        <v>79</v>
      </c>
      <c r="AG9" s="2" t="s">
        <v>44</v>
      </c>
      <c r="AH9" s="2"/>
    </row>
    <row r="10" spans="1:34" x14ac:dyDescent="0.25">
      <c r="A10" s="2" t="s">
        <v>7</v>
      </c>
      <c r="B10" s="48">
        <v>213</v>
      </c>
      <c r="C10" s="48">
        <v>284</v>
      </c>
      <c r="D10" s="48">
        <v>391</v>
      </c>
      <c r="E10" s="48">
        <v>610</v>
      </c>
      <c r="F10" s="48">
        <v>917</v>
      </c>
      <c r="G10" s="48">
        <v>1290</v>
      </c>
      <c r="H10" s="48">
        <v>1414</v>
      </c>
      <c r="I10" s="48">
        <v>1543</v>
      </c>
      <c r="J10" s="48">
        <v>1673</v>
      </c>
      <c r="K10" s="48">
        <v>1805</v>
      </c>
      <c r="L10" s="48">
        <v>1937</v>
      </c>
      <c r="M10" s="48">
        <v>2067</v>
      </c>
      <c r="N10" s="48">
        <v>2206</v>
      </c>
      <c r="O10" s="48">
        <v>2563</v>
      </c>
      <c r="P10" s="48">
        <v>3708</v>
      </c>
      <c r="Q10" s="48">
        <v>4841</v>
      </c>
      <c r="R10" s="48">
        <v>5959</v>
      </c>
      <c r="S10" s="48">
        <v>7043</v>
      </c>
      <c r="T10" s="48">
        <v>8036</v>
      </c>
      <c r="U10" s="48">
        <v>8942</v>
      </c>
      <c r="V10" s="48">
        <v>9771</v>
      </c>
      <c r="W10" s="48">
        <v>10856</v>
      </c>
      <c r="X10" s="48">
        <v>11942</v>
      </c>
      <c r="Y10" s="48">
        <v>13032</v>
      </c>
      <c r="Z10" s="48">
        <v>14112</v>
      </c>
      <c r="AA10" s="48">
        <v>15194</v>
      </c>
      <c r="AB10" s="48">
        <v>16277</v>
      </c>
      <c r="AC10" s="48">
        <v>17363</v>
      </c>
      <c r="AD10" s="48">
        <v>18228</v>
      </c>
      <c r="AE10" s="2" t="s">
        <v>7</v>
      </c>
      <c r="AF10" s="33" t="s">
        <v>80</v>
      </c>
      <c r="AG10" s="2" t="s">
        <v>45</v>
      </c>
      <c r="AH10" s="2"/>
    </row>
    <row r="11" spans="1:34" x14ac:dyDescent="0.25">
      <c r="A11" s="2" t="s">
        <v>8</v>
      </c>
      <c r="B11" s="48">
        <v>1948</v>
      </c>
      <c r="C11" s="48">
        <v>2500</v>
      </c>
      <c r="D11" s="48">
        <v>3346</v>
      </c>
      <c r="E11" s="48">
        <v>5182</v>
      </c>
      <c r="F11" s="48">
        <v>7725</v>
      </c>
      <c r="G11" s="48">
        <v>10760</v>
      </c>
      <c r="H11" s="48">
        <v>11670</v>
      </c>
      <c r="I11" s="48">
        <v>12602</v>
      </c>
      <c r="J11" s="48">
        <v>13549</v>
      </c>
      <c r="K11" s="48">
        <v>14511</v>
      </c>
      <c r="L11" s="48">
        <v>15479</v>
      </c>
      <c r="M11" s="48">
        <v>16441</v>
      </c>
      <c r="N11" s="48">
        <v>17446</v>
      </c>
      <c r="O11" s="48">
        <v>20173</v>
      </c>
      <c r="P11" s="48">
        <v>29055</v>
      </c>
      <c r="Q11" s="48">
        <v>37914</v>
      </c>
      <c r="R11" s="48">
        <v>46595</v>
      </c>
      <c r="S11" s="48">
        <v>55019</v>
      </c>
      <c r="T11" s="48">
        <v>62589</v>
      </c>
      <c r="U11" s="48">
        <v>69450</v>
      </c>
      <c r="V11" s="48">
        <v>75747</v>
      </c>
      <c r="W11" s="48">
        <v>84204</v>
      </c>
      <c r="X11" s="48">
        <v>92668</v>
      </c>
      <c r="Y11" s="48">
        <v>101133</v>
      </c>
      <c r="Z11" s="48">
        <v>109532</v>
      </c>
      <c r="AA11" s="48">
        <v>117919</v>
      </c>
      <c r="AB11" s="48">
        <v>126301</v>
      </c>
      <c r="AC11" s="48">
        <v>134699</v>
      </c>
      <c r="AD11" s="48">
        <v>141275</v>
      </c>
      <c r="AE11" s="2" t="s">
        <v>8</v>
      </c>
      <c r="AF11" s="33" t="s">
        <v>81</v>
      </c>
      <c r="AG11" s="2" t="s">
        <v>82</v>
      </c>
      <c r="AH11" s="2"/>
    </row>
    <row r="12" spans="1:34" x14ac:dyDescent="0.25">
      <c r="A12" s="2" t="s">
        <v>9</v>
      </c>
      <c r="B12" s="48">
        <v>1051</v>
      </c>
      <c r="C12" s="48">
        <v>1397</v>
      </c>
      <c r="D12" s="48">
        <v>1872</v>
      </c>
      <c r="E12" s="48">
        <v>2893</v>
      </c>
      <c r="F12" s="48">
        <v>4324</v>
      </c>
      <c r="G12" s="48">
        <v>6100</v>
      </c>
      <c r="H12" s="48">
        <v>7070</v>
      </c>
      <c r="I12" s="48">
        <v>7753</v>
      </c>
      <c r="J12" s="48">
        <v>8431</v>
      </c>
      <c r="K12" s="48">
        <v>9118</v>
      </c>
      <c r="L12" s="48">
        <v>9809</v>
      </c>
      <c r="M12" s="48">
        <v>10488</v>
      </c>
      <c r="N12" s="48">
        <v>11197</v>
      </c>
      <c r="O12" s="48">
        <v>12500</v>
      </c>
      <c r="P12" s="48">
        <v>17172</v>
      </c>
      <c r="Q12" s="48">
        <v>21880</v>
      </c>
      <c r="R12" s="48">
        <v>26511</v>
      </c>
      <c r="S12" s="48">
        <v>31030</v>
      </c>
      <c r="T12" s="48">
        <v>35151</v>
      </c>
      <c r="U12" s="48">
        <v>38885</v>
      </c>
      <c r="V12" s="48">
        <v>42306</v>
      </c>
      <c r="W12" s="48">
        <v>46544</v>
      </c>
      <c r="X12" s="48">
        <v>51084</v>
      </c>
      <c r="Y12" s="48">
        <v>55631</v>
      </c>
      <c r="Z12" s="48">
        <v>60175</v>
      </c>
      <c r="AA12" s="48">
        <v>64710</v>
      </c>
      <c r="AB12" s="48">
        <v>69238</v>
      </c>
      <c r="AC12" s="48">
        <v>73759</v>
      </c>
      <c r="AD12" s="48">
        <v>77239</v>
      </c>
      <c r="AE12" s="2" t="s">
        <v>9</v>
      </c>
      <c r="AF12" s="33" t="s">
        <v>83</v>
      </c>
      <c r="AG12" s="2" t="s">
        <v>42</v>
      </c>
      <c r="AH12" s="2"/>
    </row>
    <row r="13" spans="1:34" x14ac:dyDescent="0.25">
      <c r="A13" s="2" t="s">
        <v>10</v>
      </c>
      <c r="B13" s="48">
        <v>1069</v>
      </c>
      <c r="C13" s="48">
        <v>1205</v>
      </c>
      <c r="D13" s="48">
        <v>1516</v>
      </c>
      <c r="E13" s="48">
        <v>2248</v>
      </c>
      <c r="F13" s="48">
        <v>3231</v>
      </c>
      <c r="G13" s="48">
        <v>4351</v>
      </c>
      <c r="H13" s="48">
        <v>4918</v>
      </c>
      <c r="I13" s="48">
        <v>5216</v>
      </c>
      <c r="J13" s="48">
        <v>5507</v>
      </c>
      <c r="K13" s="48">
        <v>5800</v>
      </c>
      <c r="L13" s="48">
        <v>6095</v>
      </c>
      <c r="M13" s="48">
        <v>6384</v>
      </c>
      <c r="N13" s="48">
        <v>6686</v>
      </c>
      <c r="O13" s="48">
        <v>7158</v>
      </c>
      <c r="P13" s="48">
        <v>9172</v>
      </c>
      <c r="Q13" s="48">
        <v>11317</v>
      </c>
      <c r="R13" s="48">
        <v>13407</v>
      </c>
      <c r="S13" s="48">
        <v>15376</v>
      </c>
      <c r="T13" s="48">
        <v>16999</v>
      </c>
      <c r="U13" s="48">
        <v>18384</v>
      </c>
      <c r="V13" s="48">
        <v>19647</v>
      </c>
      <c r="W13" s="48">
        <v>21477</v>
      </c>
      <c r="X13" s="48">
        <v>23579</v>
      </c>
      <c r="Y13" s="48">
        <v>25691</v>
      </c>
      <c r="Z13" s="48">
        <v>27802</v>
      </c>
      <c r="AA13" s="48">
        <v>29909</v>
      </c>
      <c r="AB13" s="48">
        <v>32010</v>
      </c>
      <c r="AC13" s="48">
        <v>34107</v>
      </c>
      <c r="AD13" s="48">
        <v>35723</v>
      </c>
      <c r="AE13" s="2" t="s">
        <v>10</v>
      </c>
      <c r="AF13" s="33" t="s">
        <v>84</v>
      </c>
      <c r="AG13" s="2" t="s">
        <v>43</v>
      </c>
      <c r="AH13" s="2"/>
    </row>
    <row r="14" spans="1:34" x14ac:dyDescent="0.25">
      <c r="A14" s="2" t="s">
        <v>11</v>
      </c>
      <c r="B14" s="48">
        <v>29</v>
      </c>
      <c r="C14" s="48">
        <v>43</v>
      </c>
      <c r="D14" s="48">
        <v>57</v>
      </c>
      <c r="E14" s="48">
        <v>77</v>
      </c>
      <c r="F14" s="48">
        <v>100</v>
      </c>
      <c r="G14" s="48">
        <v>128</v>
      </c>
      <c r="H14" s="48">
        <v>137</v>
      </c>
      <c r="I14" s="48">
        <v>145</v>
      </c>
      <c r="J14" s="48">
        <v>153</v>
      </c>
      <c r="K14" s="48">
        <v>161</v>
      </c>
      <c r="L14" s="48">
        <v>170</v>
      </c>
      <c r="M14" s="48">
        <v>179</v>
      </c>
      <c r="N14" s="48">
        <v>188</v>
      </c>
      <c r="O14" s="48">
        <v>213</v>
      </c>
      <c r="P14" s="48">
        <v>297</v>
      </c>
      <c r="Q14" s="48">
        <v>380</v>
      </c>
      <c r="R14" s="48">
        <v>458</v>
      </c>
      <c r="S14" s="48">
        <v>531</v>
      </c>
      <c r="T14" s="48">
        <v>598</v>
      </c>
      <c r="U14" s="48">
        <v>661</v>
      </c>
      <c r="V14" s="48">
        <v>719</v>
      </c>
      <c r="W14" s="48">
        <v>798</v>
      </c>
      <c r="X14" s="48">
        <v>876</v>
      </c>
      <c r="Y14" s="48">
        <v>953</v>
      </c>
      <c r="Z14" s="48">
        <v>1031</v>
      </c>
      <c r="AA14" s="48">
        <v>1108</v>
      </c>
      <c r="AB14" s="48">
        <v>1186</v>
      </c>
      <c r="AC14" s="48">
        <v>1262</v>
      </c>
      <c r="AD14" s="48">
        <v>1323</v>
      </c>
      <c r="AE14" s="2" t="s">
        <v>11</v>
      </c>
      <c r="AF14" s="33" t="s">
        <v>85</v>
      </c>
      <c r="AG14" s="2" t="s">
        <v>48</v>
      </c>
      <c r="AH14" s="2"/>
    </row>
    <row r="15" spans="1:34" x14ac:dyDescent="0.25">
      <c r="A15" s="2" t="s">
        <v>12</v>
      </c>
      <c r="B15" s="48">
        <v>1013</v>
      </c>
      <c r="C15" s="48">
        <v>1324</v>
      </c>
      <c r="D15" s="48">
        <v>1851</v>
      </c>
      <c r="E15" s="48">
        <v>3010</v>
      </c>
      <c r="F15" s="48">
        <v>4672</v>
      </c>
      <c r="G15" s="48">
        <v>6711</v>
      </c>
      <c r="H15" s="48">
        <v>7296</v>
      </c>
      <c r="I15" s="48">
        <v>7897</v>
      </c>
      <c r="J15" s="48">
        <v>8507</v>
      </c>
      <c r="K15" s="48">
        <v>9127</v>
      </c>
      <c r="L15" s="48">
        <v>9747</v>
      </c>
      <c r="M15" s="48">
        <v>10355</v>
      </c>
      <c r="N15" s="48">
        <v>11000</v>
      </c>
      <c r="O15" s="48">
        <v>13022</v>
      </c>
      <c r="P15" s="48">
        <v>19641</v>
      </c>
      <c r="Q15" s="48">
        <v>26196</v>
      </c>
      <c r="R15" s="48">
        <v>32649</v>
      </c>
      <c r="S15" s="48">
        <v>38917</v>
      </c>
      <c r="T15" s="48">
        <v>44649</v>
      </c>
      <c r="U15" s="48">
        <v>49861</v>
      </c>
      <c r="V15" s="48">
        <v>54630</v>
      </c>
      <c r="W15" s="48">
        <v>60858</v>
      </c>
      <c r="X15" s="48">
        <v>67079</v>
      </c>
      <c r="Y15" s="48">
        <v>73294</v>
      </c>
      <c r="Z15" s="48">
        <v>79453</v>
      </c>
      <c r="AA15" s="48">
        <v>85598</v>
      </c>
      <c r="AB15" s="48">
        <v>91732</v>
      </c>
      <c r="AC15" s="48">
        <v>97872</v>
      </c>
      <c r="AD15" s="48">
        <v>102607</v>
      </c>
      <c r="AE15" s="2" t="s">
        <v>12</v>
      </c>
      <c r="AF15" s="33" t="s">
        <v>86</v>
      </c>
      <c r="AG15" s="2" t="s">
        <v>46</v>
      </c>
      <c r="AH15" s="2"/>
    </row>
    <row r="16" spans="1:34" x14ac:dyDescent="0.25">
      <c r="A16" s="2" t="s">
        <v>13</v>
      </c>
      <c r="B16" s="48">
        <v>2996</v>
      </c>
      <c r="C16" s="48">
        <v>3684</v>
      </c>
      <c r="D16" s="48">
        <v>4764</v>
      </c>
      <c r="E16" s="48">
        <v>7197</v>
      </c>
      <c r="F16" s="48">
        <v>10582</v>
      </c>
      <c r="G16" s="48">
        <v>14609</v>
      </c>
      <c r="H16" s="48">
        <v>15781</v>
      </c>
      <c r="I16" s="48">
        <v>16986</v>
      </c>
      <c r="J16" s="48">
        <v>18210</v>
      </c>
      <c r="K16" s="48">
        <v>19445</v>
      </c>
      <c r="L16" s="48">
        <v>20688</v>
      </c>
      <c r="M16" s="48">
        <v>21923</v>
      </c>
      <c r="N16" s="48">
        <v>23201</v>
      </c>
      <c r="O16" s="48">
        <v>26324</v>
      </c>
      <c r="P16" s="48">
        <v>36222</v>
      </c>
      <c r="Q16" s="48">
        <v>46202</v>
      </c>
      <c r="R16" s="48">
        <v>55904</v>
      </c>
      <c r="S16" s="48">
        <v>65240</v>
      </c>
      <c r="T16" s="48">
        <v>73366</v>
      </c>
      <c r="U16" s="48">
        <v>80536</v>
      </c>
      <c r="V16" s="48">
        <v>86968</v>
      </c>
      <c r="W16" s="48">
        <v>96284</v>
      </c>
      <c r="X16" s="48">
        <v>105585</v>
      </c>
      <c r="Y16" s="48">
        <v>114866</v>
      </c>
      <c r="Z16" s="48">
        <v>124058</v>
      </c>
      <c r="AA16" s="48">
        <v>133216</v>
      </c>
      <c r="AB16" s="48">
        <v>142359</v>
      </c>
      <c r="AC16" s="48">
        <v>151493</v>
      </c>
      <c r="AD16" s="48">
        <v>158540</v>
      </c>
      <c r="AE16" s="2" t="s">
        <v>13</v>
      </c>
      <c r="AF16" s="33" t="s">
        <v>87</v>
      </c>
      <c r="AG16" s="2" t="s">
        <v>41</v>
      </c>
      <c r="AH16" s="2"/>
    </row>
    <row r="17" spans="1:34" x14ac:dyDescent="0.25">
      <c r="A17" s="2" t="s">
        <v>14</v>
      </c>
      <c r="B17" s="48">
        <v>3550</v>
      </c>
      <c r="C17" s="48">
        <v>4907</v>
      </c>
      <c r="D17" s="48">
        <v>6838</v>
      </c>
      <c r="E17" s="48">
        <v>10735</v>
      </c>
      <c r="F17" s="48">
        <v>16078</v>
      </c>
      <c r="G17" s="48">
        <v>22506</v>
      </c>
      <c r="H17" s="48">
        <v>24663</v>
      </c>
      <c r="I17" s="48">
        <v>26883</v>
      </c>
      <c r="J17" s="48">
        <v>29143</v>
      </c>
      <c r="K17" s="48">
        <v>31425</v>
      </c>
      <c r="L17" s="48">
        <v>33725</v>
      </c>
      <c r="M17" s="48">
        <v>35991</v>
      </c>
      <c r="N17" s="48">
        <v>38362</v>
      </c>
      <c r="O17" s="48">
        <v>44609</v>
      </c>
      <c r="P17" s="48">
        <v>63786</v>
      </c>
      <c r="Q17" s="48">
        <v>82657</v>
      </c>
      <c r="R17" s="48">
        <v>101106</v>
      </c>
      <c r="S17" s="48">
        <v>118965</v>
      </c>
      <c r="T17" s="48">
        <v>135143</v>
      </c>
      <c r="U17" s="48">
        <v>149841</v>
      </c>
      <c r="V17" s="48">
        <v>163244</v>
      </c>
      <c r="W17" s="48">
        <v>180951</v>
      </c>
      <c r="X17" s="48">
        <v>198641</v>
      </c>
      <c r="Y17" s="48">
        <v>216295</v>
      </c>
      <c r="Z17" s="48">
        <v>233760</v>
      </c>
      <c r="AA17" s="48">
        <v>251169</v>
      </c>
      <c r="AB17" s="48">
        <v>268557</v>
      </c>
      <c r="AC17" s="48">
        <v>285945</v>
      </c>
      <c r="AD17" s="48">
        <v>299391</v>
      </c>
      <c r="AE17" s="2" t="s">
        <v>14</v>
      </c>
      <c r="AF17" s="33" t="s">
        <v>88</v>
      </c>
      <c r="AG17" s="2" t="s">
        <v>41</v>
      </c>
      <c r="AH17" s="2"/>
    </row>
    <row r="18" spans="1:34" x14ac:dyDescent="0.25">
      <c r="A18" s="2" t="s">
        <v>15</v>
      </c>
      <c r="B18" s="48">
        <v>968</v>
      </c>
      <c r="C18" s="48">
        <v>1268</v>
      </c>
      <c r="D18" s="48">
        <v>1727</v>
      </c>
      <c r="E18" s="48">
        <v>2651</v>
      </c>
      <c r="F18" s="48">
        <v>3888</v>
      </c>
      <c r="G18" s="48">
        <v>5367</v>
      </c>
      <c r="H18" s="48">
        <v>6207</v>
      </c>
      <c r="I18" s="48">
        <v>6761</v>
      </c>
      <c r="J18" s="48">
        <v>7314</v>
      </c>
      <c r="K18" s="48">
        <v>7873</v>
      </c>
      <c r="L18" s="48">
        <v>8434</v>
      </c>
      <c r="M18" s="48">
        <v>8990</v>
      </c>
      <c r="N18" s="48">
        <v>9567</v>
      </c>
      <c r="O18" s="48">
        <v>10434</v>
      </c>
      <c r="P18" s="48">
        <v>13479</v>
      </c>
      <c r="Q18" s="48">
        <v>16568</v>
      </c>
      <c r="R18" s="48">
        <v>19570</v>
      </c>
      <c r="S18" s="48">
        <v>22461</v>
      </c>
      <c r="T18" s="48">
        <v>24995</v>
      </c>
      <c r="U18" s="48">
        <v>27239</v>
      </c>
      <c r="V18" s="48">
        <v>29267</v>
      </c>
      <c r="W18" s="48">
        <v>31949</v>
      </c>
      <c r="X18" s="48">
        <v>34928</v>
      </c>
      <c r="Y18" s="48">
        <v>37917</v>
      </c>
      <c r="Z18" s="48">
        <v>40902</v>
      </c>
      <c r="AA18" s="48">
        <v>43881</v>
      </c>
      <c r="AB18" s="48">
        <v>46857</v>
      </c>
      <c r="AC18" s="48">
        <v>49824</v>
      </c>
      <c r="AD18" s="48">
        <v>52123</v>
      </c>
      <c r="AE18" s="2" t="s">
        <v>15</v>
      </c>
      <c r="AF18" s="33" t="s">
        <v>89</v>
      </c>
      <c r="AG18" s="2" t="s">
        <v>43</v>
      </c>
      <c r="AH18" s="2"/>
    </row>
    <row r="19" spans="1:34" x14ac:dyDescent="0.25">
      <c r="A19" s="2" t="s">
        <v>16</v>
      </c>
      <c r="B19" s="48">
        <v>1728</v>
      </c>
      <c r="C19" s="48">
        <v>2224</v>
      </c>
      <c r="D19" s="48">
        <v>3017</v>
      </c>
      <c r="E19" s="48">
        <v>4666</v>
      </c>
      <c r="F19" s="48">
        <v>6856</v>
      </c>
      <c r="G19" s="48">
        <v>9431</v>
      </c>
      <c r="H19" s="48">
        <v>10888</v>
      </c>
      <c r="I19" s="48">
        <v>11900</v>
      </c>
      <c r="J19" s="48">
        <v>12913</v>
      </c>
      <c r="K19" s="48">
        <v>13939</v>
      </c>
      <c r="L19" s="48">
        <v>14963</v>
      </c>
      <c r="M19" s="48">
        <v>15972</v>
      </c>
      <c r="N19" s="48">
        <v>17032</v>
      </c>
      <c r="O19" s="48">
        <v>18683</v>
      </c>
      <c r="P19" s="48">
        <v>24891</v>
      </c>
      <c r="Q19" s="48">
        <v>31203</v>
      </c>
      <c r="R19" s="48">
        <v>37408</v>
      </c>
      <c r="S19" s="48">
        <v>43425</v>
      </c>
      <c r="T19" s="48">
        <v>48842</v>
      </c>
      <c r="U19" s="48">
        <v>53758</v>
      </c>
      <c r="V19" s="48">
        <v>58350</v>
      </c>
      <c r="W19" s="48">
        <v>64084</v>
      </c>
      <c r="X19" s="48">
        <v>70287</v>
      </c>
      <c r="Y19" s="48">
        <v>76507</v>
      </c>
      <c r="Z19" s="48">
        <v>82719</v>
      </c>
      <c r="AA19" s="48">
        <v>88919</v>
      </c>
      <c r="AB19" s="48">
        <v>95112</v>
      </c>
      <c r="AC19" s="48">
        <v>101290</v>
      </c>
      <c r="AD19" s="48">
        <v>106074</v>
      </c>
      <c r="AE19" s="2" t="s">
        <v>16</v>
      </c>
      <c r="AF19" s="33" t="s">
        <v>90</v>
      </c>
      <c r="AG19" s="2" t="s">
        <v>42</v>
      </c>
      <c r="AH19" s="2"/>
    </row>
    <row r="20" spans="1:34" x14ac:dyDescent="0.25">
      <c r="A20" s="2" t="s">
        <v>17</v>
      </c>
      <c r="B20" s="48">
        <v>224</v>
      </c>
      <c r="C20" s="48">
        <v>287</v>
      </c>
      <c r="D20" s="48">
        <v>340</v>
      </c>
      <c r="E20" s="48">
        <v>474</v>
      </c>
      <c r="F20" s="48">
        <v>658</v>
      </c>
      <c r="G20" s="48">
        <v>873</v>
      </c>
      <c r="H20" s="48">
        <v>930</v>
      </c>
      <c r="I20" s="48">
        <v>990</v>
      </c>
      <c r="J20" s="48">
        <v>1052</v>
      </c>
      <c r="K20" s="48">
        <v>1114</v>
      </c>
      <c r="L20" s="48">
        <v>1177</v>
      </c>
      <c r="M20" s="48">
        <v>1240</v>
      </c>
      <c r="N20" s="48">
        <v>1305</v>
      </c>
      <c r="O20" s="48">
        <v>1449</v>
      </c>
      <c r="P20" s="48">
        <v>1902</v>
      </c>
      <c r="Q20" s="48">
        <v>2364</v>
      </c>
      <c r="R20" s="48">
        <v>2813</v>
      </c>
      <c r="S20" s="48">
        <v>3243</v>
      </c>
      <c r="T20" s="48">
        <v>3605</v>
      </c>
      <c r="U20" s="48">
        <v>3917</v>
      </c>
      <c r="V20" s="48">
        <v>4195</v>
      </c>
      <c r="W20" s="48">
        <v>4633</v>
      </c>
      <c r="X20" s="48">
        <v>5072</v>
      </c>
      <c r="Y20" s="48">
        <v>5509</v>
      </c>
      <c r="Z20" s="48">
        <v>5942</v>
      </c>
      <c r="AA20" s="48">
        <v>6374</v>
      </c>
      <c r="AB20" s="48">
        <v>6806</v>
      </c>
      <c r="AC20" s="48">
        <v>7238</v>
      </c>
      <c r="AD20" s="48">
        <v>7576</v>
      </c>
      <c r="AE20" s="2" t="s">
        <v>17</v>
      </c>
      <c r="AF20" s="33" t="s">
        <v>91</v>
      </c>
      <c r="AG20" s="2" t="s">
        <v>72</v>
      </c>
      <c r="AH20" s="2"/>
    </row>
    <row r="21" spans="1:34" x14ac:dyDescent="0.25">
      <c r="A21" s="2" t="s">
        <v>18</v>
      </c>
      <c r="B21" s="48">
        <v>568</v>
      </c>
      <c r="C21" s="48">
        <v>748</v>
      </c>
      <c r="D21" s="48">
        <v>1053</v>
      </c>
      <c r="E21" s="48">
        <v>1690</v>
      </c>
      <c r="F21" s="48">
        <v>2566</v>
      </c>
      <c r="G21" s="48">
        <v>3621</v>
      </c>
      <c r="H21" s="48">
        <v>3998</v>
      </c>
      <c r="I21" s="48">
        <v>4388</v>
      </c>
      <c r="J21" s="48">
        <v>4787</v>
      </c>
      <c r="K21" s="48">
        <v>5188</v>
      </c>
      <c r="L21" s="48">
        <v>5590</v>
      </c>
      <c r="M21" s="48">
        <v>5985</v>
      </c>
      <c r="N21" s="48">
        <v>6399</v>
      </c>
      <c r="O21" s="48">
        <v>7672</v>
      </c>
      <c r="P21" s="48">
        <v>11732</v>
      </c>
      <c r="Q21" s="48">
        <v>15749</v>
      </c>
      <c r="R21" s="48">
        <v>19716</v>
      </c>
      <c r="S21" s="48">
        <v>23581</v>
      </c>
      <c r="T21" s="48">
        <v>27174</v>
      </c>
      <c r="U21" s="48">
        <v>30522</v>
      </c>
      <c r="V21" s="48">
        <v>33644</v>
      </c>
      <c r="W21" s="48">
        <v>37451</v>
      </c>
      <c r="X21" s="48">
        <v>41251</v>
      </c>
      <c r="Y21" s="48">
        <v>45050</v>
      </c>
      <c r="Z21" s="48">
        <v>48810</v>
      </c>
      <c r="AA21" s="48">
        <v>52562</v>
      </c>
      <c r="AB21" s="48">
        <v>56310</v>
      </c>
      <c r="AC21" s="48">
        <v>60062</v>
      </c>
      <c r="AD21" s="48">
        <v>62955</v>
      </c>
      <c r="AE21" s="2" t="s">
        <v>18</v>
      </c>
      <c r="AF21" s="33" t="s">
        <v>92</v>
      </c>
      <c r="AG21" s="2" t="s">
        <v>93</v>
      </c>
      <c r="AH21" s="2"/>
    </row>
    <row r="22" spans="1:34" x14ac:dyDescent="0.25">
      <c r="A22" s="2" t="s">
        <v>19</v>
      </c>
      <c r="B22" s="48">
        <v>616</v>
      </c>
      <c r="C22" s="48">
        <v>809</v>
      </c>
      <c r="D22" s="48">
        <v>1148</v>
      </c>
      <c r="E22" s="48">
        <v>1881</v>
      </c>
      <c r="F22" s="48">
        <v>2921</v>
      </c>
      <c r="G22" s="48">
        <v>4196</v>
      </c>
      <c r="H22" s="48">
        <v>4602</v>
      </c>
      <c r="I22" s="48">
        <v>5021</v>
      </c>
      <c r="J22" s="48">
        <v>5453</v>
      </c>
      <c r="K22" s="48">
        <v>5883</v>
      </c>
      <c r="L22" s="48">
        <v>6320</v>
      </c>
      <c r="M22" s="48">
        <v>6752</v>
      </c>
      <c r="N22" s="48">
        <v>7205</v>
      </c>
      <c r="O22" s="48">
        <v>8548</v>
      </c>
      <c r="P22" s="48">
        <v>12926</v>
      </c>
      <c r="Q22" s="48">
        <v>17266</v>
      </c>
      <c r="R22" s="48">
        <v>21564</v>
      </c>
      <c r="S22" s="48">
        <v>25757</v>
      </c>
      <c r="T22" s="48">
        <v>29630</v>
      </c>
      <c r="U22" s="48">
        <v>33197</v>
      </c>
      <c r="V22" s="48">
        <v>36495</v>
      </c>
      <c r="W22" s="48">
        <v>40676</v>
      </c>
      <c r="X22" s="48">
        <v>44868</v>
      </c>
      <c r="Y22" s="48">
        <v>49064</v>
      </c>
      <c r="Z22" s="48">
        <v>53234</v>
      </c>
      <c r="AA22" s="48">
        <v>57403</v>
      </c>
      <c r="AB22" s="48">
        <v>61581</v>
      </c>
      <c r="AC22" s="48">
        <v>65768</v>
      </c>
      <c r="AD22" s="48">
        <v>69077</v>
      </c>
      <c r="AE22" s="2" t="s">
        <v>19</v>
      </c>
      <c r="AF22" s="33" t="s">
        <v>94</v>
      </c>
      <c r="AG22" s="2" t="s">
        <v>93</v>
      </c>
      <c r="AH22" s="2"/>
    </row>
    <row r="23" spans="1:34" x14ac:dyDescent="0.25">
      <c r="A23" s="2" t="s">
        <v>20</v>
      </c>
      <c r="B23" s="48">
        <v>1054</v>
      </c>
      <c r="C23" s="48">
        <v>1331</v>
      </c>
      <c r="D23" s="48">
        <v>1818</v>
      </c>
      <c r="E23" s="48">
        <v>2851</v>
      </c>
      <c r="F23" s="48">
        <v>4273</v>
      </c>
      <c r="G23" s="48">
        <v>5973</v>
      </c>
      <c r="H23" s="48">
        <v>6868</v>
      </c>
      <c r="I23" s="48">
        <v>7460</v>
      </c>
      <c r="J23" s="48">
        <v>8051</v>
      </c>
      <c r="K23" s="48">
        <v>8646</v>
      </c>
      <c r="L23" s="48">
        <v>9245</v>
      </c>
      <c r="M23" s="48">
        <v>9836</v>
      </c>
      <c r="N23" s="48">
        <v>10453</v>
      </c>
      <c r="O23" s="48">
        <v>11741</v>
      </c>
      <c r="P23" s="48">
        <v>16654</v>
      </c>
      <c r="Q23" s="48">
        <v>21632</v>
      </c>
      <c r="R23" s="48">
        <v>26543</v>
      </c>
      <c r="S23" s="48">
        <v>31326</v>
      </c>
      <c r="T23" s="48">
        <v>35703</v>
      </c>
      <c r="U23" s="48">
        <v>39724</v>
      </c>
      <c r="V23" s="48">
        <v>43498</v>
      </c>
      <c r="W23" s="48">
        <v>48089</v>
      </c>
      <c r="X23" s="48">
        <v>52999</v>
      </c>
      <c r="Y23" s="48">
        <v>57924</v>
      </c>
      <c r="Z23" s="48">
        <v>62843</v>
      </c>
      <c r="AA23" s="48">
        <v>67761</v>
      </c>
      <c r="AB23" s="48">
        <v>72675</v>
      </c>
      <c r="AC23" s="48">
        <v>77581</v>
      </c>
      <c r="AD23" s="48">
        <v>81360</v>
      </c>
      <c r="AE23" s="2" t="s">
        <v>20</v>
      </c>
      <c r="AF23" s="33" t="s">
        <v>95</v>
      </c>
      <c r="AG23" s="2" t="s">
        <v>42</v>
      </c>
      <c r="AH23" s="2"/>
    </row>
    <row r="24" spans="1:34" x14ac:dyDescent="0.25">
      <c r="A24" s="2" t="s">
        <v>64</v>
      </c>
      <c r="B24" s="48">
        <v>4063</v>
      </c>
      <c r="C24" s="48">
        <v>5229</v>
      </c>
      <c r="D24" s="48">
        <v>6985</v>
      </c>
      <c r="E24" s="48">
        <v>10529</v>
      </c>
      <c r="F24" s="48">
        <v>15313</v>
      </c>
      <c r="G24" s="48">
        <v>21079</v>
      </c>
      <c r="H24" s="48">
        <v>24037</v>
      </c>
      <c r="I24" s="48">
        <v>26115</v>
      </c>
      <c r="J24" s="48">
        <v>28192</v>
      </c>
      <c r="K24" s="48">
        <v>30290</v>
      </c>
      <c r="L24" s="48">
        <v>32391</v>
      </c>
      <c r="M24" s="48">
        <v>34474</v>
      </c>
      <c r="N24" s="48">
        <v>36647</v>
      </c>
      <c r="O24" s="48">
        <v>41056</v>
      </c>
      <c r="P24" s="48">
        <v>56746</v>
      </c>
      <c r="Q24" s="48">
        <v>72534</v>
      </c>
      <c r="R24" s="48">
        <v>88008</v>
      </c>
      <c r="S24" s="48">
        <v>102983</v>
      </c>
      <c r="T24" s="48">
        <v>116522</v>
      </c>
      <c r="U24" s="48">
        <v>128876</v>
      </c>
      <c r="V24" s="48">
        <v>140289</v>
      </c>
      <c r="W24" s="48">
        <v>154579</v>
      </c>
      <c r="X24" s="48">
        <v>169798</v>
      </c>
      <c r="Y24" s="48">
        <v>185050</v>
      </c>
      <c r="Z24" s="48">
        <v>200263</v>
      </c>
      <c r="AA24" s="48">
        <v>215445</v>
      </c>
      <c r="AB24" s="48">
        <v>230630</v>
      </c>
      <c r="AC24" s="48">
        <v>245811</v>
      </c>
      <c r="AD24" s="48">
        <v>257777</v>
      </c>
      <c r="AE24" s="2" t="s">
        <v>64</v>
      </c>
      <c r="AF24" s="33" t="s">
        <v>96</v>
      </c>
      <c r="AG24" s="2" t="s">
        <v>47</v>
      </c>
      <c r="AH24" s="2"/>
    </row>
    <row r="25" spans="1:34" x14ac:dyDescent="0.25">
      <c r="A25" s="2" t="s">
        <v>21</v>
      </c>
      <c r="B25" s="48">
        <v>2004</v>
      </c>
      <c r="C25" s="48">
        <v>2515</v>
      </c>
      <c r="D25" s="48">
        <v>3350</v>
      </c>
      <c r="E25" s="48">
        <v>5156</v>
      </c>
      <c r="F25" s="48">
        <v>7647</v>
      </c>
      <c r="G25" s="48">
        <v>10638</v>
      </c>
      <c r="H25" s="48">
        <v>12181</v>
      </c>
      <c r="I25" s="48">
        <v>13146</v>
      </c>
      <c r="J25" s="48">
        <v>14101</v>
      </c>
      <c r="K25" s="48">
        <v>15065</v>
      </c>
      <c r="L25" s="48">
        <v>16033</v>
      </c>
      <c r="M25" s="48">
        <v>16987</v>
      </c>
      <c r="N25" s="48">
        <v>17989</v>
      </c>
      <c r="O25" s="48">
        <v>19884</v>
      </c>
      <c r="P25" s="48">
        <v>27182</v>
      </c>
      <c r="Q25" s="48">
        <v>34592</v>
      </c>
      <c r="R25" s="48">
        <v>41856</v>
      </c>
      <c r="S25" s="48">
        <v>48893</v>
      </c>
      <c r="T25" s="48">
        <v>55165</v>
      </c>
      <c r="U25" s="48">
        <v>60789</v>
      </c>
      <c r="V25" s="48">
        <v>65960</v>
      </c>
      <c r="W25" s="48">
        <v>72595</v>
      </c>
      <c r="X25" s="48">
        <v>79831</v>
      </c>
      <c r="Y25" s="48">
        <v>87084</v>
      </c>
      <c r="Z25" s="48">
        <v>94323</v>
      </c>
      <c r="AA25" s="48">
        <v>101554</v>
      </c>
      <c r="AB25" s="48">
        <v>108766</v>
      </c>
      <c r="AC25" s="48">
        <v>115965</v>
      </c>
      <c r="AD25" s="48">
        <v>121532</v>
      </c>
      <c r="AE25" s="2" t="s">
        <v>21</v>
      </c>
      <c r="AF25" s="33" t="s">
        <v>97</v>
      </c>
      <c r="AG25" s="2" t="s">
        <v>42</v>
      </c>
      <c r="AH25" s="2"/>
    </row>
    <row r="26" spans="1:34" x14ac:dyDescent="0.25">
      <c r="A26" s="2" t="s">
        <v>22</v>
      </c>
      <c r="B26" s="48">
        <v>25</v>
      </c>
      <c r="C26" s="48">
        <v>38</v>
      </c>
      <c r="D26" s="48">
        <v>56</v>
      </c>
      <c r="E26" s="48">
        <v>93</v>
      </c>
      <c r="F26" s="48">
        <v>148</v>
      </c>
      <c r="G26" s="48">
        <v>221</v>
      </c>
      <c r="H26" s="48">
        <v>243</v>
      </c>
      <c r="I26" s="48">
        <v>264</v>
      </c>
      <c r="J26" s="48">
        <v>287</v>
      </c>
      <c r="K26" s="48">
        <v>310</v>
      </c>
      <c r="L26" s="48">
        <v>333</v>
      </c>
      <c r="M26" s="48">
        <v>355</v>
      </c>
      <c r="N26" s="48">
        <v>379</v>
      </c>
      <c r="O26" s="48">
        <v>489</v>
      </c>
      <c r="P26" s="48">
        <v>879</v>
      </c>
      <c r="Q26" s="48">
        <v>1261</v>
      </c>
      <c r="R26" s="48">
        <v>1641</v>
      </c>
      <c r="S26" s="48">
        <v>2014</v>
      </c>
      <c r="T26" s="48">
        <v>2371</v>
      </c>
      <c r="U26" s="48">
        <v>2708</v>
      </c>
      <c r="V26" s="48">
        <v>3025</v>
      </c>
      <c r="W26" s="48">
        <v>3394</v>
      </c>
      <c r="X26" s="48">
        <v>3762</v>
      </c>
      <c r="Y26" s="48">
        <v>4130</v>
      </c>
      <c r="Z26" s="48">
        <v>4495</v>
      </c>
      <c r="AA26" s="48">
        <v>4860</v>
      </c>
      <c r="AB26" s="48">
        <v>5224</v>
      </c>
      <c r="AC26" s="48">
        <v>5588</v>
      </c>
      <c r="AD26" s="48">
        <v>5869</v>
      </c>
      <c r="AE26" s="2" t="s">
        <v>22</v>
      </c>
      <c r="AF26" s="33" t="s">
        <v>98</v>
      </c>
      <c r="AG26" s="2" t="s">
        <v>49</v>
      </c>
      <c r="AH26" s="2"/>
    </row>
    <row r="27" spans="1:34" x14ac:dyDescent="0.25">
      <c r="A27" s="2" t="s">
        <v>23</v>
      </c>
      <c r="B27" s="48">
        <v>569</v>
      </c>
      <c r="C27" s="48">
        <v>874</v>
      </c>
      <c r="D27" s="48">
        <v>1273</v>
      </c>
      <c r="E27" s="48">
        <v>1981</v>
      </c>
      <c r="F27" s="48">
        <v>2908</v>
      </c>
      <c r="G27" s="48">
        <v>4044</v>
      </c>
      <c r="H27" s="48">
        <v>4719</v>
      </c>
      <c r="I27" s="48">
        <v>5198</v>
      </c>
      <c r="J27" s="48">
        <v>5678</v>
      </c>
      <c r="K27" s="48">
        <v>6162</v>
      </c>
      <c r="L27" s="48">
        <v>6648</v>
      </c>
      <c r="M27" s="48">
        <v>7130</v>
      </c>
      <c r="N27" s="48">
        <v>7632</v>
      </c>
      <c r="O27" s="48">
        <v>8509</v>
      </c>
      <c r="P27" s="48">
        <v>11539</v>
      </c>
      <c r="Q27" s="48">
        <v>14543</v>
      </c>
      <c r="R27" s="48">
        <v>17477</v>
      </c>
      <c r="S27" s="48">
        <v>20317</v>
      </c>
      <c r="T27" s="48">
        <v>22941</v>
      </c>
      <c r="U27" s="48">
        <v>25360</v>
      </c>
      <c r="V27" s="48">
        <v>27598</v>
      </c>
      <c r="W27" s="48">
        <v>30309</v>
      </c>
      <c r="X27" s="48">
        <v>33224</v>
      </c>
      <c r="Y27" s="48">
        <v>36148</v>
      </c>
      <c r="Z27" s="48">
        <v>39069</v>
      </c>
      <c r="AA27" s="48">
        <v>41988</v>
      </c>
      <c r="AB27" s="48">
        <v>44902</v>
      </c>
      <c r="AC27" s="48">
        <v>47812</v>
      </c>
      <c r="AD27" s="48">
        <v>50062</v>
      </c>
      <c r="AE27" s="2" t="s">
        <v>23</v>
      </c>
      <c r="AF27" s="33" t="s">
        <v>99</v>
      </c>
      <c r="AG27" s="2" t="s">
        <v>43</v>
      </c>
      <c r="AH27" s="2"/>
    </row>
    <row r="28" spans="1:34" x14ac:dyDescent="0.25">
      <c r="A28" s="2" t="s">
        <v>65</v>
      </c>
      <c r="B28" s="48">
        <v>0</v>
      </c>
      <c r="C28" s="48">
        <v>0</v>
      </c>
      <c r="D28" s="48">
        <v>1</v>
      </c>
      <c r="E28" s="48">
        <v>1</v>
      </c>
      <c r="F28" s="48">
        <v>2</v>
      </c>
      <c r="G28" s="48">
        <v>2</v>
      </c>
      <c r="H28" s="48">
        <v>3</v>
      </c>
      <c r="I28" s="48">
        <v>3</v>
      </c>
      <c r="J28" s="48">
        <v>3</v>
      </c>
      <c r="K28" s="48">
        <v>3</v>
      </c>
      <c r="L28" s="48">
        <v>4</v>
      </c>
      <c r="M28" s="48">
        <v>4</v>
      </c>
      <c r="N28" s="48">
        <v>4</v>
      </c>
      <c r="O28" s="48">
        <v>5</v>
      </c>
      <c r="P28" s="48">
        <v>9</v>
      </c>
      <c r="Q28" s="48">
        <v>13</v>
      </c>
      <c r="R28" s="48">
        <v>16</v>
      </c>
      <c r="S28" s="48">
        <v>20</v>
      </c>
      <c r="T28" s="48">
        <v>23</v>
      </c>
      <c r="U28" s="48">
        <v>27</v>
      </c>
      <c r="V28" s="48">
        <v>30</v>
      </c>
      <c r="W28" s="48">
        <v>33</v>
      </c>
      <c r="X28" s="48">
        <v>37</v>
      </c>
      <c r="Y28" s="48">
        <v>40</v>
      </c>
      <c r="Z28" s="48">
        <v>44</v>
      </c>
      <c r="AA28" s="48">
        <v>47</v>
      </c>
      <c r="AB28" s="48">
        <v>51</v>
      </c>
      <c r="AC28" s="48">
        <v>54</v>
      </c>
      <c r="AD28" s="48">
        <v>57</v>
      </c>
      <c r="AE28" s="2" t="s">
        <v>65</v>
      </c>
      <c r="AF28" s="33" t="s">
        <v>100</v>
      </c>
      <c r="AG28" s="2" t="s">
        <v>78</v>
      </c>
      <c r="AH28" s="2"/>
    </row>
    <row r="29" spans="1:34" x14ac:dyDescent="0.25">
      <c r="A29" s="2" t="s">
        <v>66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1</v>
      </c>
      <c r="I29" s="48">
        <v>1</v>
      </c>
      <c r="J29" s="48">
        <v>1</v>
      </c>
      <c r="K29" s="48">
        <v>1</v>
      </c>
      <c r="L29" s="48">
        <v>1</v>
      </c>
      <c r="M29" s="48">
        <v>1</v>
      </c>
      <c r="N29" s="48">
        <v>1</v>
      </c>
      <c r="O29" s="48">
        <v>1</v>
      </c>
      <c r="P29" s="48">
        <v>2</v>
      </c>
      <c r="Q29" s="48">
        <v>3</v>
      </c>
      <c r="R29" s="48">
        <v>4</v>
      </c>
      <c r="S29" s="48">
        <v>5</v>
      </c>
      <c r="T29" s="48">
        <v>6</v>
      </c>
      <c r="U29" s="48">
        <v>7</v>
      </c>
      <c r="V29" s="48">
        <v>8</v>
      </c>
      <c r="W29" s="48">
        <v>8</v>
      </c>
      <c r="X29" s="48">
        <v>9</v>
      </c>
      <c r="Y29" s="48">
        <v>10</v>
      </c>
      <c r="Z29" s="48">
        <v>11</v>
      </c>
      <c r="AA29" s="48">
        <v>12</v>
      </c>
      <c r="AB29" s="48">
        <v>13</v>
      </c>
      <c r="AC29" s="48">
        <v>13</v>
      </c>
      <c r="AD29" s="48">
        <v>14</v>
      </c>
      <c r="AE29" s="2" t="s">
        <v>66</v>
      </c>
      <c r="AF29" s="33" t="s">
        <v>101</v>
      </c>
      <c r="AG29" s="2" t="s">
        <v>78</v>
      </c>
      <c r="AH29" s="2"/>
    </row>
    <row r="30" spans="1:34" x14ac:dyDescent="0.25">
      <c r="A30" s="2" t="s">
        <v>24</v>
      </c>
      <c r="B30" s="48">
        <v>1983</v>
      </c>
      <c r="C30" s="48">
        <v>2685</v>
      </c>
      <c r="D30" s="48">
        <v>3496</v>
      </c>
      <c r="E30" s="48">
        <v>5160</v>
      </c>
      <c r="F30" s="48">
        <v>7396</v>
      </c>
      <c r="G30" s="48">
        <v>10024</v>
      </c>
      <c r="H30" s="48">
        <v>10898</v>
      </c>
      <c r="I30" s="48">
        <v>11800</v>
      </c>
      <c r="J30" s="48">
        <v>12725</v>
      </c>
      <c r="K30" s="48">
        <v>13658</v>
      </c>
      <c r="L30" s="48">
        <v>14599</v>
      </c>
      <c r="M30" s="48">
        <v>15525</v>
      </c>
      <c r="N30" s="48">
        <v>16495</v>
      </c>
      <c r="O30" s="48">
        <v>18571</v>
      </c>
      <c r="P30" s="48">
        <v>24572</v>
      </c>
      <c r="Q30" s="48">
        <v>30534</v>
      </c>
      <c r="R30" s="48">
        <v>36297</v>
      </c>
      <c r="S30" s="48">
        <v>41814</v>
      </c>
      <c r="T30" s="48">
        <v>46597</v>
      </c>
      <c r="U30" s="48">
        <v>50815</v>
      </c>
      <c r="V30" s="48">
        <v>54570</v>
      </c>
      <c r="W30" s="48">
        <v>60113</v>
      </c>
      <c r="X30" s="48">
        <v>65655</v>
      </c>
      <c r="Y30" s="48">
        <v>71188</v>
      </c>
      <c r="Z30" s="48">
        <v>76653</v>
      </c>
      <c r="AA30" s="48">
        <v>82105</v>
      </c>
      <c r="AB30" s="48">
        <v>87551</v>
      </c>
      <c r="AC30" s="48">
        <v>93005</v>
      </c>
      <c r="AD30" s="48">
        <v>97260</v>
      </c>
      <c r="AE30" s="2" t="s">
        <v>24</v>
      </c>
      <c r="AF30" s="33" t="s">
        <v>102</v>
      </c>
      <c r="AG30" s="2" t="s">
        <v>44</v>
      </c>
      <c r="AH30" s="2"/>
    </row>
    <row r="31" spans="1:34" x14ac:dyDescent="0.25">
      <c r="A31" s="2" t="s">
        <v>25</v>
      </c>
      <c r="B31" s="48">
        <v>3565</v>
      </c>
      <c r="C31" s="48">
        <v>4679</v>
      </c>
      <c r="D31" s="48">
        <v>6066</v>
      </c>
      <c r="E31" s="48">
        <v>9005</v>
      </c>
      <c r="F31" s="48">
        <v>13071</v>
      </c>
      <c r="G31" s="48">
        <v>17895</v>
      </c>
      <c r="H31" s="48">
        <v>19230</v>
      </c>
      <c r="I31" s="48">
        <v>20605</v>
      </c>
      <c r="J31" s="48">
        <v>22010</v>
      </c>
      <c r="K31" s="48">
        <v>23416</v>
      </c>
      <c r="L31" s="48">
        <v>24841</v>
      </c>
      <c r="M31" s="48">
        <v>26242</v>
      </c>
      <c r="N31" s="48">
        <v>27704</v>
      </c>
      <c r="O31" s="48">
        <v>31528</v>
      </c>
      <c r="P31" s="48">
        <v>43661</v>
      </c>
      <c r="Q31" s="48">
        <v>55750</v>
      </c>
      <c r="R31" s="48">
        <v>67520</v>
      </c>
      <c r="S31" s="48">
        <v>78770</v>
      </c>
      <c r="T31" s="48">
        <v>88647</v>
      </c>
      <c r="U31" s="48">
        <v>97400</v>
      </c>
      <c r="V31" s="48">
        <v>105262</v>
      </c>
      <c r="W31" s="48">
        <v>116657</v>
      </c>
      <c r="X31" s="48">
        <v>128031</v>
      </c>
      <c r="Y31" s="48">
        <v>139388</v>
      </c>
      <c r="Z31" s="48">
        <v>150626</v>
      </c>
      <c r="AA31" s="48">
        <v>161830</v>
      </c>
      <c r="AB31" s="48">
        <v>173015</v>
      </c>
      <c r="AC31" s="48">
        <v>184201</v>
      </c>
      <c r="AD31" s="48">
        <v>192836</v>
      </c>
      <c r="AE31" s="2" t="s">
        <v>25</v>
      </c>
      <c r="AF31" s="33" t="s">
        <v>103</v>
      </c>
      <c r="AG31" s="2" t="s">
        <v>44</v>
      </c>
      <c r="AH31" s="2"/>
    </row>
    <row r="32" spans="1:34" x14ac:dyDescent="0.25">
      <c r="A32" s="2" t="s">
        <v>26</v>
      </c>
      <c r="B32" s="48">
        <v>1045</v>
      </c>
      <c r="C32" s="48">
        <v>1260</v>
      </c>
      <c r="D32" s="48">
        <v>1640</v>
      </c>
      <c r="E32" s="48">
        <v>2503</v>
      </c>
      <c r="F32" s="48">
        <v>3694</v>
      </c>
      <c r="G32" s="48">
        <v>5110</v>
      </c>
      <c r="H32" s="48">
        <v>5880</v>
      </c>
      <c r="I32" s="48">
        <v>6363</v>
      </c>
      <c r="J32" s="48">
        <v>6846</v>
      </c>
      <c r="K32" s="48">
        <v>7332</v>
      </c>
      <c r="L32" s="48">
        <v>7821</v>
      </c>
      <c r="M32" s="48">
        <v>8301</v>
      </c>
      <c r="N32" s="48">
        <v>8808</v>
      </c>
      <c r="O32" s="48">
        <v>9743</v>
      </c>
      <c r="P32" s="48">
        <v>13268</v>
      </c>
      <c r="Q32" s="48">
        <v>16887</v>
      </c>
      <c r="R32" s="48">
        <v>20437</v>
      </c>
      <c r="S32" s="48">
        <v>23885</v>
      </c>
      <c r="T32" s="48">
        <v>26965</v>
      </c>
      <c r="U32" s="48">
        <v>29738</v>
      </c>
      <c r="V32" s="48">
        <v>32307</v>
      </c>
      <c r="W32" s="48">
        <v>35537</v>
      </c>
      <c r="X32" s="48">
        <v>39059</v>
      </c>
      <c r="Y32" s="48">
        <v>42587</v>
      </c>
      <c r="Z32" s="48">
        <v>46112</v>
      </c>
      <c r="AA32" s="48">
        <v>49631</v>
      </c>
      <c r="AB32" s="48">
        <v>53145</v>
      </c>
      <c r="AC32" s="48">
        <v>56650</v>
      </c>
      <c r="AD32" s="48">
        <v>59335</v>
      </c>
      <c r="AE32" s="2" t="s">
        <v>26</v>
      </c>
      <c r="AF32" s="33" t="s">
        <v>104</v>
      </c>
      <c r="AG32" s="2" t="s">
        <v>42</v>
      </c>
      <c r="AH32" s="2"/>
    </row>
    <row r="33" spans="1:34" x14ac:dyDescent="0.25">
      <c r="A33" s="2" t="s">
        <v>27</v>
      </c>
      <c r="B33" s="48">
        <v>1102</v>
      </c>
      <c r="C33" s="48">
        <v>1495</v>
      </c>
      <c r="D33" s="48">
        <v>2121</v>
      </c>
      <c r="E33" s="48">
        <v>3293</v>
      </c>
      <c r="F33" s="48">
        <v>4836</v>
      </c>
      <c r="G33" s="48">
        <v>6684</v>
      </c>
      <c r="H33" s="48">
        <v>7758</v>
      </c>
      <c r="I33" s="48">
        <v>8521</v>
      </c>
      <c r="J33" s="48">
        <v>9281</v>
      </c>
      <c r="K33" s="48">
        <v>10051</v>
      </c>
      <c r="L33" s="48">
        <v>10821</v>
      </c>
      <c r="M33" s="48">
        <v>11579</v>
      </c>
      <c r="N33" s="48">
        <v>12367</v>
      </c>
      <c r="O33" s="48">
        <v>13610</v>
      </c>
      <c r="P33" s="48">
        <v>17906</v>
      </c>
      <c r="Q33" s="48">
        <v>22226</v>
      </c>
      <c r="R33" s="48">
        <v>26440</v>
      </c>
      <c r="S33" s="48">
        <v>30503</v>
      </c>
      <c r="T33" s="48">
        <v>34160</v>
      </c>
      <c r="U33" s="48">
        <v>37481</v>
      </c>
      <c r="V33" s="48">
        <v>40539</v>
      </c>
      <c r="W33" s="48">
        <v>44394</v>
      </c>
      <c r="X33" s="48">
        <v>48587</v>
      </c>
      <c r="Y33" s="48">
        <v>52793</v>
      </c>
      <c r="Z33" s="48">
        <v>57002</v>
      </c>
      <c r="AA33" s="48">
        <v>61211</v>
      </c>
      <c r="AB33" s="48">
        <v>65418</v>
      </c>
      <c r="AC33" s="48">
        <v>69621</v>
      </c>
      <c r="AD33" s="48">
        <v>72902</v>
      </c>
      <c r="AE33" s="2" t="s">
        <v>27</v>
      </c>
      <c r="AF33" s="33" t="s">
        <v>105</v>
      </c>
      <c r="AG33" s="2" t="s">
        <v>43</v>
      </c>
      <c r="AH33" s="2"/>
    </row>
    <row r="34" spans="1:34" x14ac:dyDescent="0.25">
      <c r="A34" s="2" t="s">
        <v>28</v>
      </c>
      <c r="B34" s="48">
        <v>1370</v>
      </c>
      <c r="C34" s="48">
        <v>1868</v>
      </c>
      <c r="D34" s="48">
        <v>2590</v>
      </c>
      <c r="E34" s="48">
        <v>4033</v>
      </c>
      <c r="F34" s="48">
        <v>6033</v>
      </c>
      <c r="G34" s="48">
        <v>8508</v>
      </c>
      <c r="H34" s="48">
        <v>9800</v>
      </c>
      <c r="I34" s="48">
        <v>10630</v>
      </c>
      <c r="J34" s="48">
        <v>11451</v>
      </c>
      <c r="K34" s="48">
        <v>12279</v>
      </c>
      <c r="L34" s="48">
        <v>13114</v>
      </c>
      <c r="M34" s="48">
        <v>13939</v>
      </c>
      <c r="N34" s="48">
        <v>14800</v>
      </c>
      <c r="O34" s="48">
        <v>16529</v>
      </c>
      <c r="P34" s="48">
        <v>22791</v>
      </c>
      <c r="Q34" s="48">
        <v>29072</v>
      </c>
      <c r="R34" s="48">
        <v>35219</v>
      </c>
      <c r="S34" s="48">
        <v>41161</v>
      </c>
      <c r="T34" s="48">
        <v>46533</v>
      </c>
      <c r="U34" s="48">
        <v>51377</v>
      </c>
      <c r="V34" s="48">
        <v>55790</v>
      </c>
      <c r="W34" s="48">
        <v>61391</v>
      </c>
      <c r="X34" s="48">
        <v>67469</v>
      </c>
      <c r="Y34" s="48">
        <v>73564</v>
      </c>
      <c r="Z34" s="48">
        <v>79651</v>
      </c>
      <c r="AA34" s="48">
        <v>85729</v>
      </c>
      <c r="AB34" s="48">
        <v>91799</v>
      </c>
      <c r="AC34" s="48">
        <v>97855</v>
      </c>
      <c r="AD34" s="48">
        <v>102506</v>
      </c>
      <c r="AE34" s="2" t="s">
        <v>28</v>
      </c>
      <c r="AF34" s="33" t="s">
        <v>106</v>
      </c>
      <c r="AG34" s="2" t="s">
        <v>42</v>
      </c>
      <c r="AH34" s="2"/>
    </row>
    <row r="35" spans="1:34" x14ac:dyDescent="0.25">
      <c r="A35" s="2" t="s">
        <v>29</v>
      </c>
      <c r="B35" s="48">
        <v>2376</v>
      </c>
      <c r="C35" s="48">
        <v>3126</v>
      </c>
      <c r="D35" s="48">
        <v>4249</v>
      </c>
      <c r="E35" s="48">
        <v>6559</v>
      </c>
      <c r="F35" s="48">
        <v>9652</v>
      </c>
      <c r="G35" s="48">
        <v>13320</v>
      </c>
      <c r="H35" s="48">
        <v>14574</v>
      </c>
      <c r="I35" s="48">
        <v>15866</v>
      </c>
      <c r="J35" s="48">
        <v>17185</v>
      </c>
      <c r="K35" s="48">
        <v>18520</v>
      </c>
      <c r="L35" s="48">
        <v>19865</v>
      </c>
      <c r="M35" s="48">
        <v>21199</v>
      </c>
      <c r="N35" s="48">
        <v>22590</v>
      </c>
      <c r="O35" s="48">
        <v>25492</v>
      </c>
      <c r="P35" s="48">
        <v>33822</v>
      </c>
      <c r="Q35" s="48">
        <v>42128</v>
      </c>
      <c r="R35" s="48">
        <v>50180</v>
      </c>
      <c r="S35" s="48">
        <v>57902</v>
      </c>
      <c r="T35" s="48">
        <v>64610</v>
      </c>
      <c r="U35" s="48">
        <v>70527</v>
      </c>
      <c r="V35" s="48">
        <v>75766</v>
      </c>
      <c r="W35" s="48">
        <v>83467</v>
      </c>
      <c r="X35" s="48">
        <v>91167</v>
      </c>
      <c r="Y35" s="48">
        <v>98861</v>
      </c>
      <c r="Z35" s="48">
        <v>106470</v>
      </c>
      <c r="AA35" s="48">
        <v>114059</v>
      </c>
      <c r="AB35" s="48">
        <v>121645</v>
      </c>
      <c r="AC35" s="48">
        <v>129238</v>
      </c>
      <c r="AD35" s="48">
        <v>135190</v>
      </c>
      <c r="AE35" s="2" t="s">
        <v>29</v>
      </c>
      <c r="AF35" s="33" t="s">
        <v>107</v>
      </c>
      <c r="AG35" s="2" t="s">
        <v>41</v>
      </c>
      <c r="AH35" s="2"/>
    </row>
    <row r="36" spans="1:34" x14ac:dyDescent="0.25">
      <c r="A36" s="2" t="s">
        <v>30</v>
      </c>
      <c r="B36" s="48">
        <v>390</v>
      </c>
      <c r="C36" s="48">
        <v>512</v>
      </c>
      <c r="D36" s="48">
        <v>707</v>
      </c>
      <c r="E36" s="48">
        <v>1101</v>
      </c>
      <c r="F36" s="48">
        <v>1629</v>
      </c>
      <c r="G36" s="48">
        <v>2257</v>
      </c>
      <c r="H36" s="48">
        <v>2461</v>
      </c>
      <c r="I36" s="48">
        <v>2674</v>
      </c>
      <c r="J36" s="48">
        <v>2892</v>
      </c>
      <c r="K36" s="48">
        <v>3111</v>
      </c>
      <c r="L36" s="48">
        <v>3333</v>
      </c>
      <c r="M36" s="48">
        <v>3551</v>
      </c>
      <c r="N36" s="48">
        <v>3780</v>
      </c>
      <c r="O36" s="48">
        <v>4327</v>
      </c>
      <c r="P36" s="48">
        <v>6021</v>
      </c>
      <c r="Q36" s="48">
        <v>7707</v>
      </c>
      <c r="R36" s="48">
        <v>9359</v>
      </c>
      <c r="S36" s="48">
        <v>10946</v>
      </c>
      <c r="T36" s="48">
        <v>12370</v>
      </c>
      <c r="U36" s="48">
        <v>13658</v>
      </c>
      <c r="V36" s="48">
        <v>14832</v>
      </c>
      <c r="W36" s="48">
        <v>16437</v>
      </c>
      <c r="X36" s="48">
        <v>18041</v>
      </c>
      <c r="Y36" s="48">
        <v>19649</v>
      </c>
      <c r="Z36" s="48">
        <v>21242</v>
      </c>
      <c r="AA36" s="48">
        <v>22835</v>
      </c>
      <c r="AB36" s="48">
        <v>24430</v>
      </c>
      <c r="AC36" s="48">
        <v>26029</v>
      </c>
      <c r="AD36" s="48">
        <v>27299</v>
      </c>
      <c r="AE36" s="2" t="s">
        <v>30</v>
      </c>
      <c r="AF36" s="33" t="s">
        <v>108</v>
      </c>
      <c r="AG36" s="2" t="s">
        <v>45</v>
      </c>
      <c r="AH36" s="2"/>
    </row>
    <row r="37" spans="1:34" x14ac:dyDescent="0.25">
      <c r="A37" s="2" t="s">
        <v>67</v>
      </c>
      <c r="B37" s="48">
        <v>0</v>
      </c>
      <c r="C37" s="48">
        <v>0</v>
      </c>
      <c r="D37" s="48">
        <v>0</v>
      </c>
      <c r="E37" s="48">
        <v>0</v>
      </c>
      <c r="F37" s="48">
        <v>0</v>
      </c>
      <c r="G37" s="48">
        <v>1</v>
      </c>
      <c r="H37" s="48">
        <v>1</v>
      </c>
      <c r="I37" s="48">
        <v>1</v>
      </c>
      <c r="J37" s="48">
        <v>1</v>
      </c>
      <c r="K37" s="48">
        <v>1</v>
      </c>
      <c r="L37" s="48">
        <v>1</v>
      </c>
      <c r="M37" s="48">
        <v>1</v>
      </c>
      <c r="N37" s="48">
        <v>1</v>
      </c>
      <c r="O37" s="48">
        <v>1</v>
      </c>
      <c r="P37" s="48">
        <v>2</v>
      </c>
      <c r="Q37" s="48">
        <v>2</v>
      </c>
      <c r="R37" s="48">
        <v>3</v>
      </c>
      <c r="S37" s="48">
        <v>3</v>
      </c>
      <c r="T37" s="48">
        <v>4</v>
      </c>
      <c r="U37" s="48">
        <v>4</v>
      </c>
      <c r="V37" s="48">
        <v>5</v>
      </c>
      <c r="W37" s="48">
        <v>5</v>
      </c>
      <c r="X37" s="48">
        <v>6</v>
      </c>
      <c r="Y37" s="48">
        <v>6</v>
      </c>
      <c r="Z37" s="48">
        <v>7</v>
      </c>
      <c r="AA37" s="48">
        <v>7</v>
      </c>
      <c r="AB37" s="48">
        <v>8</v>
      </c>
      <c r="AC37" s="48">
        <v>8</v>
      </c>
      <c r="AD37" s="48">
        <v>9</v>
      </c>
      <c r="AE37" s="2" t="s">
        <v>67</v>
      </c>
      <c r="AF37" s="33" t="s">
        <v>109</v>
      </c>
      <c r="AG37" s="2" t="s">
        <v>78</v>
      </c>
      <c r="AH37" s="2"/>
    </row>
    <row r="38" spans="1:34" x14ac:dyDescent="0.25">
      <c r="A38" s="2" t="s">
        <v>31</v>
      </c>
      <c r="B38" s="48">
        <v>1701</v>
      </c>
      <c r="C38" s="48">
        <v>2231</v>
      </c>
      <c r="D38" s="48">
        <v>2867</v>
      </c>
      <c r="E38" s="48">
        <v>4132</v>
      </c>
      <c r="F38" s="48">
        <v>5801</v>
      </c>
      <c r="G38" s="48">
        <v>7733</v>
      </c>
      <c r="H38" s="48">
        <v>8802</v>
      </c>
      <c r="I38" s="48">
        <v>9441</v>
      </c>
      <c r="J38" s="48">
        <v>10072</v>
      </c>
      <c r="K38" s="48">
        <v>10708</v>
      </c>
      <c r="L38" s="48">
        <v>11352</v>
      </c>
      <c r="M38" s="48">
        <v>11984</v>
      </c>
      <c r="N38" s="48">
        <v>12645</v>
      </c>
      <c r="O38" s="48">
        <v>13683</v>
      </c>
      <c r="P38" s="48">
        <v>17660</v>
      </c>
      <c r="Q38" s="48">
        <v>21723</v>
      </c>
      <c r="R38" s="48">
        <v>25652</v>
      </c>
      <c r="S38" s="48">
        <v>29389</v>
      </c>
      <c r="T38" s="48">
        <v>32623</v>
      </c>
      <c r="U38" s="48">
        <v>35492</v>
      </c>
      <c r="V38" s="48">
        <v>38136</v>
      </c>
      <c r="W38" s="48">
        <v>41667</v>
      </c>
      <c r="X38" s="48">
        <v>45643</v>
      </c>
      <c r="Y38" s="48">
        <v>49629</v>
      </c>
      <c r="Z38" s="48">
        <v>53613</v>
      </c>
      <c r="AA38" s="48">
        <v>57586</v>
      </c>
      <c r="AB38" s="48">
        <v>61552</v>
      </c>
      <c r="AC38" s="48">
        <v>65506</v>
      </c>
      <c r="AD38" s="48">
        <v>68577</v>
      </c>
      <c r="AE38" s="2" t="s">
        <v>31</v>
      </c>
      <c r="AF38" s="33" t="s">
        <v>110</v>
      </c>
      <c r="AG38" s="2" t="s">
        <v>47</v>
      </c>
      <c r="AH38" s="2"/>
    </row>
    <row r="39" spans="1:34" x14ac:dyDescent="0.25">
      <c r="A39" s="2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2"/>
      <c r="AF39" s="33"/>
      <c r="AG39" s="2"/>
      <c r="AH39" s="2"/>
    </row>
    <row r="40" spans="1:34" x14ac:dyDescent="0.25">
      <c r="A40" s="2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2"/>
      <c r="AF40" s="33"/>
      <c r="AG40" s="2"/>
      <c r="AH40" s="2"/>
    </row>
  </sheetData>
  <autoFilter ref="A1:AH40" xr:uid="{00000000-0009-0000-0000-000005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Your LA - Forecasts</vt:lpstr>
      <vt:lpstr>How it matches visualisation</vt:lpstr>
      <vt:lpstr>DFES Min Max Range by LA Charts</vt:lpstr>
      <vt:lpstr>LA MIN MAX Chart data</vt:lpstr>
      <vt:lpstr>DECADE VIEW BY SCENARIO</vt:lpstr>
      <vt:lpstr>DECADE VIEW BY YEAR</vt:lpstr>
      <vt:lpstr>BV Annual LA Forecasts</vt:lpstr>
      <vt:lpstr>LTW Annual LA Forecasts</vt:lpstr>
      <vt:lpstr>CT Annual LA Forecasts</vt:lpstr>
      <vt:lpstr>ST Annual LA Forecasts</vt:lpstr>
      <vt:lpstr>FS Annual LA Forecasts</vt:lpstr>
    </vt:vector>
  </TitlesOfParts>
  <Company>CE Electric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Spencer</dc:creator>
  <cp:lastModifiedBy>Black, Mary (Northern Powergrid)</cp:lastModifiedBy>
  <cp:lastPrinted>2019-11-15T11:25:24Z</cp:lastPrinted>
  <dcterms:created xsi:type="dcterms:W3CDTF">2019-11-15T08:46:23Z</dcterms:created>
  <dcterms:modified xsi:type="dcterms:W3CDTF">2024-01-18T14:47:40Z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{0F742C78-7CA1-4A83-96D0-F7EDA8C31D24}</vt:lpwstr>
  </property>
  <property fmtid="{D5CDD505-2E9C-101B-9397-08002B2CF9AE}" pid="3" name="DLPManualFileClassificationLastModifiedBy">
    <vt:lpwstr>AD03\mary.black</vt:lpwstr>
  </property>
  <property fmtid="{D5CDD505-2E9C-101B-9397-08002B2CF9AE}" pid="4" name="DLPManualFileClassificationLastModificationDate">
    <vt:lpwstr>1574426671</vt:lpwstr>
  </property>
  <property fmtid="{D5CDD505-2E9C-101B-9397-08002B2CF9AE}" pid="5" name="DLPManualFileClassificationVersion">
    <vt:lpwstr>11.0.400.15</vt:lpwstr>
  </property>
</Properties>
</file>