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raig Pickles\OneDrive\Work\Becotix\Data\"/>
    </mc:Choice>
  </mc:AlternateContent>
  <bookViews>
    <workbookView xWindow="0" yWindow="0" windowWidth="28800" windowHeight="13425" tabRatio="691" firstSheet="30" activeTab="38"/>
  </bookViews>
  <sheets>
    <sheet name="Routes" sheetId="41" r:id="rId1"/>
    <sheet name="FareCaps" sheetId="42" r:id="rId2"/>
    <sheet name="Naptans" sheetId="1" r:id="rId3"/>
    <sheet name="K1" sheetId="2" r:id="rId4"/>
    <sheet name="K1 Fares" sheetId="23" r:id="rId5"/>
    <sheet name="K2" sheetId="3" r:id="rId6"/>
    <sheet name="K2 Fares" sheetId="24" r:id="rId7"/>
    <sheet name="K3" sheetId="4" r:id="rId8"/>
    <sheet name="K3 Fares" sheetId="25" r:id="rId9"/>
    <sheet name="K5" sheetId="5" r:id="rId10"/>
    <sheet name="K5 Fares" sheetId="26" r:id="rId11"/>
    <sheet name="K6" sheetId="6" r:id="rId12"/>
    <sheet name="K6 Fares" sheetId="27" r:id="rId13"/>
    <sheet name="K7" sheetId="7" r:id="rId14"/>
    <sheet name="K7 Fares" sheetId="28" r:id="rId15"/>
    <sheet name="K8" sheetId="8" r:id="rId16"/>
    <sheet name="K8 Fares" sheetId="40" r:id="rId17"/>
    <sheet name="K9" sheetId="9" r:id="rId18"/>
    <sheet name="K9 Fares" sheetId="29" r:id="rId19"/>
    <sheet name="K10" sheetId="10" r:id="rId20"/>
    <sheet name="K10 Fares" sheetId="30" r:id="rId21"/>
    <sheet name="K11" sheetId="11" r:id="rId22"/>
    <sheet name="K11 Fares" sheetId="22" r:id="rId23"/>
    <sheet name="B1" sheetId="12" r:id="rId24"/>
    <sheet name="B1 Fares" sheetId="31" r:id="rId25"/>
    <sheet name="B2" sheetId="13" r:id="rId26"/>
    <sheet name="B2 Fares" sheetId="32" r:id="rId27"/>
    <sheet name="B3" sheetId="14" r:id="rId28"/>
    <sheet name="B3 Fares" sheetId="33" r:id="rId29"/>
    <sheet name="62&amp;66" sheetId="16" r:id="rId30"/>
    <sheet name="62&amp;66 Fares" sheetId="34" r:id="rId31"/>
    <sheet name="696&amp;697" sheetId="18" r:id="rId32"/>
    <sheet name="696&amp;697 Fares" sheetId="36" r:id="rId33"/>
    <sheet name="698" sheetId="20" r:id="rId34"/>
    <sheet name="698 Fares" sheetId="38" r:id="rId35"/>
    <sheet name="760" sheetId="21" r:id="rId36"/>
    <sheet name="760 Fares" sheetId="39" r:id="rId37"/>
    <sheet name="662" sheetId="15" r:id="rId38"/>
    <sheet name="662 Fares" sheetId="45" r:id="rId39"/>
  </sheets>
  <definedNames>
    <definedName name="_xlnm._FilterDatabase" localSheetId="2" hidden="1">Naptans!$A$136:$A$152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45" l="1"/>
  <c r="G81" i="45"/>
  <c r="H81" i="45"/>
  <c r="I81" i="45"/>
  <c r="J81" i="45"/>
  <c r="K81" i="45"/>
  <c r="L81" i="45"/>
  <c r="M81" i="45"/>
  <c r="N81" i="45"/>
  <c r="O81" i="45"/>
  <c r="P81" i="45"/>
  <c r="Q81" i="45"/>
  <c r="R81" i="45"/>
  <c r="S81" i="45"/>
  <c r="T81" i="45"/>
  <c r="U81" i="45"/>
  <c r="V81" i="45"/>
  <c r="W81" i="45"/>
  <c r="X81" i="45"/>
  <c r="Y81" i="45"/>
  <c r="Z81" i="45"/>
  <c r="AA81" i="45"/>
  <c r="AB81" i="45"/>
  <c r="F82" i="45"/>
  <c r="G82" i="45"/>
  <c r="H82" i="45"/>
  <c r="I82" i="45"/>
  <c r="J82" i="45"/>
  <c r="K82" i="45"/>
  <c r="L82" i="45"/>
  <c r="M82" i="45"/>
  <c r="N82" i="45"/>
  <c r="O82" i="45"/>
  <c r="P82" i="45"/>
  <c r="Q82" i="45"/>
  <c r="R82" i="45"/>
  <c r="S82" i="45"/>
  <c r="T82" i="45"/>
  <c r="U82" i="45"/>
  <c r="V82" i="45"/>
  <c r="W82" i="45"/>
  <c r="X82" i="45"/>
  <c r="Y82" i="45"/>
  <c r="Z82" i="45"/>
  <c r="AA82" i="45"/>
  <c r="AB82" i="45"/>
  <c r="F83" i="45"/>
  <c r="G83" i="45"/>
  <c r="H83" i="45"/>
  <c r="I83" i="45"/>
  <c r="J83" i="45"/>
  <c r="K83" i="45"/>
  <c r="L83" i="45"/>
  <c r="M83" i="45"/>
  <c r="N83" i="45"/>
  <c r="O83" i="45"/>
  <c r="P83" i="45"/>
  <c r="Q83" i="45"/>
  <c r="R83" i="45"/>
  <c r="S83" i="45"/>
  <c r="T83" i="45"/>
  <c r="U83" i="45"/>
  <c r="V83" i="45"/>
  <c r="W83" i="45"/>
  <c r="X83" i="45"/>
  <c r="Y83" i="45"/>
  <c r="Z83" i="45"/>
  <c r="AA83" i="45"/>
  <c r="AB83" i="45"/>
  <c r="F84" i="45"/>
  <c r="G84" i="45"/>
  <c r="H84" i="45"/>
  <c r="I84" i="45"/>
  <c r="J84" i="45"/>
  <c r="K84" i="45"/>
  <c r="L84" i="45"/>
  <c r="M84" i="45"/>
  <c r="N84" i="45"/>
  <c r="O84" i="45"/>
  <c r="P84" i="45"/>
  <c r="Q84" i="45"/>
  <c r="R84" i="45"/>
  <c r="S84" i="45"/>
  <c r="T84" i="45"/>
  <c r="U84" i="45"/>
  <c r="V84" i="45"/>
  <c r="W84" i="45"/>
  <c r="X84" i="45"/>
  <c r="Y84" i="45"/>
  <c r="Z84" i="45"/>
  <c r="AA84" i="45"/>
  <c r="AB84" i="45"/>
  <c r="F85" i="45"/>
  <c r="G85" i="45"/>
  <c r="H85" i="45"/>
  <c r="I85" i="45"/>
  <c r="J85" i="45"/>
  <c r="K85" i="45"/>
  <c r="L85" i="45"/>
  <c r="M85" i="45"/>
  <c r="N85" i="45"/>
  <c r="O85" i="45"/>
  <c r="P85" i="45"/>
  <c r="Q85" i="45"/>
  <c r="R85" i="45"/>
  <c r="S85" i="45"/>
  <c r="T85" i="45"/>
  <c r="U85" i="45"/>
  <c r="V85" i="45"/>
  <c r="W85" i="45"/>
  <c r="X85" i="45"/>
  <c r="Y85" i="45"/>
  <c r="Z85" i="45"/>
  <c r="AA85" i="45"/>
  <c r="AB85" i="45"/>
  <c r="F86" i="45"/>
  <c r="G86" i="45"/>
  <c r="H86" i="45"/>
  <c r="I86" i="45"/>
  <c r="J86" i="45"/>
  <c r="K86" i="45"/>
  <c r="L86" i="45"/>
  <c r="M86" i="45"/>
  <c r="N86" i="45"/>
  <c r="O86" i="45"/>
  <c r="P86" i="45"/>
  <c r="Q86" i="45"/>
  <c r="R86" i="45"/>
  <c r="S86" i="45"/>
  <c r="T86" i="45"/>
  <c r="U86" i="45"/>
  <c r="V86" i="45"/>
  <c r="W86" i="45"/>
  <c r="X86" i="45"/>
  <c r="Y86" i="45"/>
  <c r="Z86" i="45"/>
  <c r="AA86" i="45"/>
  <c r="AB86" i="45"/>
  <c r="F87" i="45"/>
  <c r="G87" i="45"/>
  <c r="H87" i="45"/>
  <c r="I87" i="45"/>
  <c r="J87" i="45"/>
  <c r="K87" i="45"/>
  <c r="L87" i="45"/>
  <c r="M87" i="45"/>
  <c r="N87" i="45"/>
  <c r="O87" i="45"/>
  <c r="P87" i="45"/>
  <c r="Q87" i="45"/>
  <c r="R87" i="45"/>
  <c r="S87" i="45"/>
  <c r="T87" i="45"/>
  <c r="U87" i="45"/>
  <c r="V87" i="45"/>
  <c r="W87" i="45"/>
  <c r="X87" i="45"/>
  <c r="Y87" i="45"/>
  <c r="Z87" i="45"/>
  <c r="AA87" i="45"/>
  <c r="AB87" i="45"/>
  <c r="F88" i="45"/>
  <c r="G88" i="45"/>
  <c r="H88" i="45"/>
  <c r="I88" i="45"/>
  <c r="J88" i="45"/>
  <c r="K88" i="45"/>
  <c r="L88" i="45"/>
  <c r="M88" i="45"/>
  <c r="N88" i="45"/>
  <c r="O88" i="45"/>
  <c r="P88" i="45"/>
  <c r="Q88" i="45"/>
  <c r="R88" i="45"/>
  <c r="S88" i="45"/>
  <c r="T88" i="45"/>
  <c r="U88" i="45"/>
  <c r="V88" i="45"/>
  <c r="W88" i="45"/>
  <c r="X88" i="45"/>
  <c r="Y88" i="45"/>
  <c r="Z88" i="45"/>
  <c r="AA88" i="45"/>
  <c r="AB88" i="45"/>
  <c r="F89" i="45"/>
  <c r="G89" i="45"/>
  <c r="H89" i="45"/>
  <c r="I89" i="45"/>
  <c r="J89" i="45"/>
  <c r="K89" i="45"/>
  <c r="L89" i="45"/>
  <c r="M89" i="45"/>
  <c r="N89" i="45"/>
  <c r="O89" i="45"/>
  <c r="P89" i="45"/>
  <c r="Q89" i="45"/>
  <c r="R89" i="45"/>
  <c r="S89" i="45"/>
  <c r="T89" i="45"/>
  <c r="U89" i="45"/>
  <c r="V89" i="45"/>
  <c r="W89" i="45"/>
  <c r="X89" i="45"/>
  <c r="Y89" i="45"/>
  <c r="Z89" i="45"/>
  <c r="AA89" i="45"/>
  <c r="AB89" i="45"/>
  <c r="F90" i="45"/>
  <c r="G90" i="45"/>
  <c r="H90" i="45"/>
  <c r="I90" i="45"/>
  <c r="J90" i="45"/>
  <c r="K90" i="45"/>
  <c r="L90" i="45"/>
  <c r="M90" i="45"/>
  <c r="N90" i="45"/>
  <c r="O90" i="45"/>
  <c r="P90" i="45"/>
  <c r="Q90" i="45"/>
  <c r="R90" i="45"/>
  <c r="S90" i="45"/>
  <c r="T90" i="45"/>
  <c r="U90" i="45"/>
  <c r="V90" i="45"/>
  <c r="W90" i="45"/>
  <c r="X90" i="45"/>
  <c r="Y90" i="45"/>
  <c r="Z90" i="45"/>
  <c r="AA90" i="45"/>
  <c r="AB90" i="45"/>
  <c r="F91" i="45"/>
  <c r="G91" i="45"/>
  <c r="H91" i="45"/>
  <c r="I91" i="45"/>
  <c r="J91" i="45"/>
  <c r="K91" i="45"/>
  <c r="L91" i="45"/>
  <c r="M91" i="45"/>
  <c r="N91" i="45"/>
  <c r="O91" i="45"/>
  <c r="P91" i="45"/>
  <c r="Q91" i="45"/>
  <c r="R91" i="45"/>
  <c r="S91" i="45"/>
  <c r="T91" i="45"/>
  <c r="U91" i="45"/>
  <c r="V91" i="45"/>
  <c r="W91" i="45"/>
  <c r="X91" i="45"/>
  <c r="Y91" i="45"/>
  <c r="Z91" i="45"/>
  <c r="AA91" i="45"/>
  <c r="AB91" i="45"/>
  <c r="F92" i="45"/>
  <c r="G92" i="45"/>
  <c r="H92" i="45"/>
  <c r="I92" i="45"/>
  <c r="J92" i="45"/>
  <c r="K92" i="45"/>
  <c r="L92" i="45"/>
  <c r="M92" i="45"/>
  <c r="N92" i="45"/>
  <c r="O92" i="45"/>
  <c r="P92" i="45"/>
  <c r="Q92" i="45"/>
  <c r="R92" i="45"/>
  <c r="S92" i="45"/>
  <c r="T92" i="45"/>
  <c r="U92" i="45"/>
  <c r="V92" i="45"/>
  <c r="W92" i="45"/>
  <c r="X92" i="45"/>
  <c r="Y92" i="45"/>
  <c r="Z92" i="45"/>
  <c r="AA92" i="45"/>
  <c r="AB92" i="45"/>
  <c r="F93" i="45"/>
  <c r="G93" i="45"/>
  <c r="H93" i="45"/>
  <c r="I93" i="45"/>
  <c r="J93" i="45"/>
  <c r="K93" i="45"/>
  <c r="L93" i="45"/>
  <c r="M93" i="45"/>
  <c r="N93" i="45"/>
  <c r="O93" i="45"/>
  <c r="P93" i="45"/>
  <c r="Q93" i="45"/>
  <c r="R93" i="45"/>
  <c r="S93" i="45"/>
  <c r="T93" i="45"/>
  <c r="U93" i="45"/>
  <c r="V93" i="45"/>
  <c r="W93" i="45"/>
  <c r="X93" i="45"/>
  <c r="Y93" i="45"/>
  <c r="Z93" i="45"/>
  <c r="AA93" i="45"/>
  <c r="AB93" i="45"/>
  <c r="F94" i="45"/>
  <c r="G94" i="45"/>
  <c r="H94" i="45"/>
  <c r="I94" i="45"/>
  <c r="J94" i="45"/>
  <c r="K94" i="45"/>
  <c r="L94" i="45"/>
  <c r="M94" i="45"/>
  <c r="N94" i="45"/>
  <c r="O94" i="45"/>
  <c r="P94" i="45"/>
  <c r="Q94" i="45"/>
  <c r="R94" i="45"/>
  <c r="S94" i="45"/>
  <c r="T94" i="45"/>
  <c r="U94" i="45"/>
  <c r="V94" i="45"/>
  <c r="W94" i="45"/>
  <c r="X94" i="45"/>
  <c r="Y94" i="45"/>
  <c r="Z94" i="45"/>
  <c r="AA94" i="45"/>
  <c r="AB94" i="45"/>
  <c r="F95" i="45"/>
  <c r="G95" i="45"/>
  <c r="H95" i="45"/>
  <c r="I95" i="45"/>
  <c r="J95" i="45"/>
  <c r="K95" i="45"/>
  <c r="L95" i="45"/>
  <c r="M95" i="45"/>
  <c r="N95" i="45"/>
  <c r="O95" i="45"/>
  <c r="P95" i="45"/>
  <c r="Q95" i="45"/>
  <c r="R95" i="45"/>
  <c r="S95" i="45"/>
  <c r="T95" i="45"/>
  <c r="U95" i="45"/>
  <c r="V95" i="45"/>
  <c r="W95" i="45"/>
  <c r="X95" i="45"/>
  <c r="Y95" i="45"/>
  <c r="Z95" i="45"/>
  <c r="AA95" i="45"/>
  <c r="AB95" i="45"/>
  <c r="F96" i="45"/>
  <c r="G96" i="45"/>
  <c r="H96" i="45"/>
  <c r="I96" i="45"/>
  <c r="J96" i="45"/>
  <c r="K96" i="45"/>
  <c r="L96" i="45"/>
  <c r="M96" i="45"/>
  <c r="N96" i="45"/>
  <c r="O96" i="45"/>
  <c r="P96" i="45"/>
  <c r="Q96" i="45"/>
  <c r="R96" i="45"/>
  <c r="S96" i="45"/>
  <c r="T96" i="45"/>
  <c r="U96" i="45"/>
  <c r="V96" i="45"/>
  <c r="W96" i="45"/>
  <c r="X96" i="45"/>
  <c r="Y96" i="45"/>
  <c r="Z96" i="45"/>
  <c r="AA96" i="45"/>
  <c r="AB96" i="45"/>
  <c r="F97" i="45"/>
  <c r="G97" i="45"/>
  <c r="H97" i="45"/>
  <c r="I97" i="45"/>
  <c r="J97" i="45"/>
  <c r="K97" i="45"/>
  <c r="L97" i="45"/>
  <c r="M97" i="45"/>
  <c r="N97" i="45"/>
  <c r="O97" i="45"/>
  <c r="P97" i="45"/>
  <c r="Q97" i="45"/>
  <c r="R97" i="45"/>
  <c r="S97" i="45"/>
  <c r="T97" i="45"/>
  <c r="U97" i="45"/>
  <c r="V97" i="45"/>
  <c r="W97" i="45"/>
  <c r="X97" i="45"/>
  <c r="Y97" i="45"/>
  <c r="Z97" i="45"/>
  <c r="AA97" i="45"/>
  <c r="AB97" i="45"/>
  <c r="F98" i="45"/>
  <c r="G98" i="45"/>
  <c r="H98" i="45"/>
  <c r="I98" i="45"/>
  <c r="J98" i="45"/>
  <c r="K98" i="45"/>
  <c r="L98" i="45"/>
  <c r="M98" i="45"/>
  <c r="N98" i="45"/>
  <c r="O98" i="45"/>
  <c r="P98" i="45"/>
  <c r="Q98" i="45"/>
  <c r="R98" i="45"/>
  <c r="S98" i="45"/>
  <c r="T98" i="45"/>
  <c r="U98" i="45"/>
  <c r="V98" i="45"/>
  <c r="W98" i="45"/>
  <c r="X98" i="45"/>
  <c r="Y98" i="45"/>
  <c r="Z98" i="45"/>
  <c r="AA98" i="45"/>
  <c r="AB98" i="45"/>
  <c r="F99" i="45"/>
  <c r="G99" i="45"/>
  <c r="H99" i="45"/>
  <c r="I99" i="45"/>
  <c r="J99" i="45"/>
  <c r="K99" i="45"/>
  <c r="L99" i="45"/>
  <c r="M99" i="45"/>
  <c r="N99" i="45"/>
  <c r="O99" i="45"/>
  <c r="P99" i="45"/>
  <c r="Q99" i="45"/>
  <c r="R99" i="45"/>
  <c r="S99" i="45"/>
  <c r="T99" i="45"/>
  <c r="U99" i="45"/>
  <c r="V99" i="45"/>
  <c r="W99" i="45"/>
  <c r="X99" i="45"/>
  <c r="Y99" i="45"/>
  <c r="Z99" i="45"/>
  <c r="AA99" i="45"/>
  <c r="AB99" i="45"/>
  <c r="F100" i="45"/>
  <c r="G100" i="45"/>
  <c r="H100" i="45"/>
  <c r="I100" i="45"/>
  <c r="J100" i="45"/>
  <c r="K100" i="45"/>
  <c r="L100" i="45"/>
  <c r="M100" i="45"/>
  <c r="N100" i="45"/>
  <c r="O100" i="45"/>
  <c r="P100" i="45"/>
  <c r="Q100" i="45"/>
  <c r="R100" i="45"/>
  <c r="S100" i="45"/>
  <c r="T100" i="45"/>
  <c r="U100" i="45"/>
  <c r="V100" i="45"/>
  <c r="W100" i="45"/>
  <c r="X100" i="45"/>
  <c r="Y100" i="45"/>
  <c r="Z100" i="45"/>
  <c r="AA100" i="45"/>
  <c r="AB100" i="45"/>
  <c r="F101" i="45"/>
  <c r="G101" i="45"/>
  <c r="H101" i="45"/>
  <c r="I101" i="45"/>
  <c r="J101" i="45"/>
  <c r="K101" i="45"/>
  <c r="L101" i="45"/>
  <c r="M101" i="45"/>
  <c r="N101" i="45"/>
  <c r="O101" i="45"/>
  <c r="P101" i="45"/>
  <c r="Q101" i="45"/>
  <c r="R101" i="45"/>
  <c r="S101" i="45"/>
  <c r="T101" i="45"/>
  <c r="U101" i="45"/>
  <c r="V101" i="45"/>
  <c r="W101" i="45"/>
  <c r="X101" i="45"/>
  <c r="Y101" i="45"/>
  <c r="Z101" i="45"/>
  <c r="AA101" i="45"/>
  <c r="AB101" i="45"/>
  <c r="F102" i="45"/>
  <c r="G102" i="45"/>
  <c r="H102" i="45"/>
  <c r="I102" i="45"/>
  <c r="J102" i="45"/>
  <c r="K102" i="45"/>
  <c r="L102" i="45"/>
  <c r="M102" i="45"/>
  <c r="N102" i="45"/>
  <c r="O102" i="45"/>
  <c r="P102" i="45"/>
  <c r="Q102" i="45"/>
  <c r="R102" i="45"/>
  <c r="S102" i="45"/>
  <c r="T102" i="45"/>
  <c r="U102" i="45"/>
  <c r="V102" i="45"/>
  <c r="W102" i="45"/>
  <c r="X102" i="45"/>
  <c r="Y102" i="45"/>
  <c r="Z102" i="45"/>
  <c r="AA102" i="45"/>
  <c r="AB102" i="45"/>
  <c r="F103" i="45"/>
  <c r="G103" i="45"/>
  <c r="H103" i="45"/>
  <c r="I103" i="45"/>
  <c r="J103" i="45"/>
  <c r="K103" i="45"/>
  <c r="L103" i="45"/>
  <c r="M103" i="45"/>
  <c r="N103" i="45"/>
  <c r="O103" i="45"/>
  <c r="P103" i="45"/>
  <c r="Q103" i="45"/>
  <c r="R103" i="45"/>
  <c r="S103" i="45"/>
  <c r="T103" i="45"/>
  <c r="U103" i="45"/>
  <c r="V103" i="45"/>
  <c r="W103" i="45"/>
  <c r="X103" i="45"/>
  <c r="Y103" i="45"/>
  <c r="Z103" i="45"/>
  <c r="AA103" i="45"/>
  <c r="AB103" i="45"/>
  <c r="F104" i="45"/>
  <c r="G104" i="45"/>
  <c r="H104" i="45"/>
  <c r="I104" i="45"/>
  <c r="J104" i="45"/>
  <c r="K104" i="45"/>
  <c r="L104" i="45"/>
  <c r="M104" i="45"/>
  <c r="N104" i="45"/>
  <c r="O104" i="45"/>
  <c r="P104" i="45"/>
  <c r="Q104" i="45"/>
  <c r="R104" i="45"/>
  <c r="S104" i="45"/>
  <c r="T104" i="45"/>
  <c r="U104" i="45"/>
  <c r="V104" i="45"/>
  <c r="W104" i="45"/>
  <c r="X104" i="45"/>
  <c r="Y104" i="45"/>
  <c r="Z104" i="45"/>
  <c r="AA104" i="45"/>
  <c r="AB104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E103" i="45"/>
  <c r="E104" i="45"/>
  <c r="E81" i="45"/>
  <c r="F51" i="39" l="1"/>
  <c r="G51" i="39"/>
  <c r="H51" i="39"/>
  <c r="I51" i="39"/>
  <c r="J51" i="39"/>
  <c r="K51" i="39"/>
  <c r="L51" i="39"/>
  <c r="M51" i="39"/>
  <c r="N51" i="39"/>
  <c r="O51" i="39"/>
  <c r="P51" i="39"/>
  <c r="Q51" i="39"/>
  <c r="R51" i="39"/>
  <c r="F52" i="39"/>
  <c r="G52" i="39"/>
  <c r="H52" i="39"/>
  <c r="I52" i="39"/>
  <c r="J52" i="39"/>
  <c r="K52" i="39"/>
  <c r="L52" i="39"/>
  <c r="M52" i="39"/>
  <c r="N52" i="39"/>
  <c r="O52" i="39"/>
  <c r="P52" i="39"/>
  <c r="Q52" i="39"/>
  <c r="R52" i="39"/>
  <c r="F53" i="39"/>
  <c r="G53" i="39"/>
  <c r="H53" i="39"/>
  <c r="I53" i="39"/>
  <c r="J53" i="39"/>
  <c r="K53" i="39"/>
  <c r="L53" i="39"/>
  <c r="M53" i="39"/>
  <c r="N53" i="39"/>
  <c r="O53" i="39"/>
  <c r="P53" i="39"/>
  <c r="Q53" i="39"/>
  <c r="R53" i="39"/>
  <c r="F54" i="39"/>
  <c r="G54" i="39"/>
  <c r="H54" i="39"/>
  <c r="I54" i="39"/>
  <c r="J54" i="39"/>
  <c r="K54" i="39"/>
  <c r="L54" i="39"/>
  <c r="M54" i="39"/>
  <c r="N54" i="39"/>
  <c r="O54" i="39"/>
  <c r="P54" i="39"/>
  <c r="Q54" i="39"/>
  <c r="R54" i="39"/>
  <c r="F55" i="39"/>
  <c r="G55" i="39"/>
  <c r="H55" i="39"/>
  <c r="I55" i="39"/>
  <c r="J55" i="39"/>
  <c r="K55" i="39"/>
  <c r="L55" i="39"/>
  <c r="M55" i="39"/>
  <c r="N55" i="39"/>
  <c r="O55" i="39"/>
  <c r="P55" i="39"/>
  <c r="Q55" i="39"/>
  <c r="R55" i="39"/>
  <c r="F56" i="39"/>
  <c r="G56" i="39"/>
  <c r="H56" i="39"/>
  <c r="I56" i="39"/>
  <c r="J56" i="39"/>
  <c r="K56" i="39"/>
  <c r="L56" i="39"/>
  <c r="M56" i="39"/>
  <c r="N56" i="39"/>
  <c r="O56" i="39"/>
  <c r="P56" i="39"/>
  <c r="Q56" i="39"/>
  <c r="R56" i="39"/>
  <c r="F57" i="39"/>
  <c r="G57" i="39"/>
  <c r="H57" i="39"/>
  <c r="I57" i="39"/>
  <c r="J57" i="39"/>
  <c r="K57" i="39"/>
  <c r="L57" i="39"/>
  <c r="M57" i="39"/>
  <c r="N57" i="39"/>
  <c r="O57" i="39"/>
  <c r="P57" i="39"/>
  <c r="Q57" i="39"/>
  <c r="R57" i="39"/>
  <c r="F58" i="39"/>
  <c r="G58" i="39"/>
  <c r="H58" i="39"/>
  <c r="I58" i="39"/>
  <c r="J58" i="39"/>
  <c r="K58" i="39"/>
  <c r="L58" i="39"/>
  <c r="M58" i="39"/>
  <c r="N58" i="39"/>
  <c r="O58" i="39"/>
  <c r="P58" i="39"/>
  <c r="Q58" i="39"/>
  <c r="R58" i="39"/>
  <c r="F59" i="39"/>
  <c r="G59" i="39"/>
  <c r="H59" i="39"/>
  <c r="I59" i="39"/>
  <c r="J59" i="39"/>
  <c r="K59" i="39"/>
  <c r="L59" i="39"/>
  <c r="M59" i="39"/>
  <c r="N59" i="39"/>
  <c r="O59" i="39"/>
  <c r="P59" i="39"/>
  <c r="Q59" i="39"/>
  <c r="R59" i="39"/>
  <c r="F60" i="39"/>
  <c r="G60" i="39"/>
  <c r="H60" i="39"/>
  <c r="I60" i="39"/>
  <c r="J60" i="39"/>
  <c r="K60" i="39"/>
  <c r="L60" i="39"/>
  <c r="M60" i="39"/>
  <c r="N60" i="39"/>
  <c r="O60" i="39"/>
  <c r="P60" i="39"/>
  <c r="Q60" i="39"/>
  <c r="R60" i="39"/>
  <c r="F61" i="39"/>
  <c r="G61" i="39"/>
  <c r="H61" i="39"/>
  <c r="I61" i="39"/>
  <c r="J61" i="39"/>
  <c r="K61" i="39"/>
  <c r="L61" i="39"/>
  <c r="M61" i="39"/>
  <c r="N61" i="39"/>
  <c r="O61" i="39"/>
  <c r="P61" i="39"/>
  <c r="Q61" i="39"/>
  <c r="R61" i="39"/>
  <c r="F62" i="39"/>
  <c r="G62" i="39"/>
  <c r="H62" i="39"/>
  <c r="I62" i="39"/>
  <c r="J62" i="39"/>
  <c r="K62" i="39"/>
  <c r="L62" i="39"/>
  <c r="M62" i="39"/>
  <c r="N62" i="39"/>
  <c r="O62" i="39"/>
  <c r="P62" i="39"/>
  <c r="Q62" i="39"/>
  <c r="R62" i="39"/>
  <c r="F63" i="39"/>
  <c r="G63" i="39"/>
  <c r="H63" i="39"/>
  <c r="I63" i="39"/>
  <c r="J63" i="39"/>
  <c r="K63" i="39"/>
  <c r="L63" i="39"/>
  <c r="M63" i="39"/>
  <c r="N63" i="39"/>
  <c r="O63" i="39"/>
  <c r="P63" i="39"/>
  <c r="Q63" i="39"/>
  <c r="R63" i="39"/>
  <c r="F64" i="39"/>
  <c r="G64" i="39"/>
  <c r="H64" i="39"/>
  <c r="I64" i="39"/>
  <c r="J64" i="39"/>
  <c r="K64" i="39"/>
  <c r="L64" i="39"/>
  <c r="M64" i="39"/>
  <c r="N64" i="39"/>
  <c r="O64" i="39"/>
  <c r="P64" i="39"/>
  <c r="Q64" i="39"/>
  <c r="R64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51" i="39"/>
  <c r="F33" i="38"/>
  <c r="G33" i="38"/>
  <c r="H33" i="38"/>
  <c r="I33" i="38"/>
  <c r="J33" i="38"/>
  <c r="K33" i="38"/>
  <c r="L33" i="38"/>
  <c r="F34" i="38"/>
  <c r="G34" i="38"/>
  <c r="H34" i="38"/>
  <c r="I34" i="38"/>
  <c r="J34" i="38"/>
  <c r="K34" i="38"/>
  <c r="L34" i="38"/>
  <c r="F35" i="38"/>
  <c r="G35" i="38"/>
  <c r="H35" i="38"/>
  <c r="I35" i="38"/>
  <c r="J35" i="38"/>
  <c r="K35" i="38"/>
  <c r="L35" i="38"/>
  <c r="F36" i="38"/>
  <c r="G36" i="38"/>
  <c r="H36" i="38"/>
  <c r="I36" i="38"/>
  <c r="J36" i="38"/>
  <c r="K36" i="38"/>
  <c r="L36" i="38"/>
  <c r="F37" i="38"/>
  <c r="G37" i="38"/>
  <c r="H37" i="38"/>
  <c r="I37" i="38"/>
  <c r="J37" i="38"/>
  <c r="K37" i="38"/>
  <c r="L37" i="38"/>
  <c r="F38" i="38"/>
  <c r="G38" i="38"/>
  <c r="H38" i="38"/>
  <c r="I38" i="38"/>
  <c r="J38" i="38"/>
  <c r="K38" i="38"/>
  <c r="L38" i="38"/>
  <c r="F39" i="38"/>
  <c r="G39" i="38"/>
  <c r="H39" i="38"/>
  <c r="I39" i="38"/>
  <c r="J39" i="38"/>
  <c r="K39" i="38"/>
  <c r="L39" i="38"/>
  <c r="F40" i="38"/>
  <c r="G40" i="38"/>
  <c r="H40" i="38"/>
  <c r="I40" i="38"/>
  <c r="J40" i="38"/>
  <c r="K40" i="38"/>
  <c r="L40" i="38"/>
  <c r="E34" i="38"/>
  <c r="E35" i="38"/>
  <c r="E36" i="38"/>
  <c r="E37" i="38"/>
  <c r="E38" i="38"/>
  <c r="E39" i="38"/>
  <c r="E40" i="38"/>
  <c r="E33" i="38"/>
  <c r="F36" i="36"/>
  <c r="G36" i="36"/>
  <c r="H36" i="36"/>
  <c r="I36" i="36"/>
  <c r="J36" i="36"/>
  <c r="K36" i="36"/>
  <c r="L36" i="36"/>
  <c r="M36" i="36"/>
  <c r="N36" i="36"/>
  <c r="F37" i="36"/>
  <c r="G37" i="36"/>
  <c r="H37" i="36"/>
  <c r="I37" i="36"/>
  <c r="J37" i="36"/>
  <c r="K37" i="36"/>
  <c r="L37" i="36"/>
  <c r="M37" i="36"/>
  <c r="N37" i="36"/>
  <c r="F38" i="36"/>
  <c r="G38" i="36"/>
  <c r="H38" i="36"/>
  <c r="I38" i="36"/>
  <c r="J38" i="36"/>
  <c r="K38" i="36"/>
  <c r="L38" i="36"/>
  <c r="M38" i="36"/>
  <c r="N38" i="36"/>
  <c r="F39" i="36"/>
  <c r="G39" i="36"/>
  <c r="H39" i="36"/>
  <c r="I39" i="36"/>
  <c r="J39" i="36"/>
  <c r="K39" i="36"/>
  <c r="L39" i="36"/>
  <c r="M39" i="36"/>
  <c r="N39" i="36"/>
  <c r="F40" i="36"/>
  <c r="G40" i="36"/>
  <c r="H40" i="36"/>
  <c r="I40" i="36"/>
  <c r="J40" i="36"/>
  <c r="K40" i="36"/>
  <c r="L40" i="36"/>
  <c r="M40" i="36"/>
  <c r="N40" i="36"/>
  <c r="F41" i="36"/>
  <c r="G41" i="36"/>
  <c r="H41" i="36"/>
  <c r="I41" i="36"/>
  <c r="J41" i="36"/>
  <c r="K41" i="36"/>
  <c r="L41" i="36"/>
  <c r="M41" i="36"/>
  <c r="N41" i="36"/>
  <c r="F42" i="36"/>
  <c r="G42" i="36"/>
  <c r="H42" i="36"/>
  <c r="I42" i="36"/>
  <c r="J42" i="36"/>
  <c r="K42" i="36"/>
  <c r="L42" i="36"/>
  <c r="M42" i="36"/>
  <c r="N42" i="36"/>
  <c r="F43" i="36"/>
  <c r="G43" i="36"/>
  <c r="H43" i="36"/>
  <c r="I43" i="36"/>
  <c r="J43" i="36"/>
  <c r="K43" i="36"/>
  <c r="L43" i="36"/>
  <c r="M43" i="36"/>
  <c r="N43" i="36"/>
  <c r="F44" i="36"/>
  <c r="G44" i="36"/>
  <c r="H44" i="36"/>
  <c r="I44" i="36"/>
  <c r="J44" i="36"/>
  <c r="K44" i="36"/>
  <c r="L44" i="36"/>
  <c r="M44" i="36"/>
  <c r="N44" i="36"/>
  <c r="E37" i="36"/>
  <c r="E38" i="36"/>
  <c r="E39" i="36"/>
  <c r="E40" i="36"/>
  <c r="E41" i="36"/>
  <c r="E42" i="36"/>
  <c r="E43" i="36"/>
  <c r="E44" i="36"/>
  <c r="E36" i="36"/>
  <c r="K36" i="34"/>
  <c r="F30" i="34"/>
  <c r="G30" i="34"/>
  <c r="H30" i="34"/>
  <c r="I30" i="34"/>
  <c r="J30" i="34"/>
  <c r="K30" i="34"/>
  <c r="F31" i="34"/>
  <c r="G31" i="34"/>
  <c r="H31" i="34"/>
  <c r="I31" i="34"/>
  <c r="J31" i="34"/>
  <c r="K31" i="34"/>
  <c r="F32" i="34"/>
  <c r="G32" i="34"/>
  <c r="H32" i="34"/>
  <c r="I32" i="34"/>
  <c r="J32" i="34"/>
  <c r="K32" i="34"/>
  <c r="F33" i="34"/>
  <c r="G33" i="34"/>
  <c r="H33" i="34"/>
  <c r="I33" i="34"/>
  <c r="J33" i="34"/>
  <c r="K33" i="34"/>
  <c r="F34" i="34"/>
  <c r="G34" i="34"/>
  <c r="H34" i="34"/>
  <c r="I34" i="34"/>
  <c r="J34" i="34"/>
  <c r="K34" i="34"/>
  <c r="F35" i="34"/>
  <c r="G35" i="34"/>
  <c r="H35" i="34"/>
  <c r="I35" i="34"/>
  <c r="J35" i="34"/>
  <c r="K35" i="34"/>
  <c r="F36" i="34"/>
  <c r="G36" i="34"/>
  <c r="H36" i="34"/>
  <c r="I36" i="34"/>
  <c r="J36" i="34"/>
  <c r="E31" i="34"/>
  <c r="E32" i="34"/>
  <c r="E33" i="34"/>
  <c r="E34" i="34"/>
  <c r="E35" i="34"/>
  <c r="E36" i="34"/>
  <c r="E30" i="34"/>
  <c r="F54" i="33"/>
  <c r="G54" i="33"/>
  <c r="H54" i="33"/>
  <c r="I54" i="33"/>
  <c r="J54" i="33"/>
  <c r="K54" i="33"/>
  <c r="L54" i="33"/>
  <c r="M54" i="33"/>
  <c r="N54" i="33"/>
  <c r="O54" i="33"/>
  <c r="P54" i="33"/>
  <c r="Q54" i="33"/>
  <c r="R54" i="33"/>
  <c r="S54" i="33"/>
  <c r="F55" i="33"/>
  <c r="G55" i="33"/>
  <c r="H55" i="33"/>
  <c r="I55" i="33"/>
  <c r="J55" i="33"/>
  <c r="K55" i="33"/>
  <c r="L55" i="33"/>
  <c r="M55" i="33"/>
  <c r="N55" i="33"/>
  <c r="O55" i="33"/>
  <c r="P55" i="33"/>
  <c r="Q55" i="33"/>
  <c r="R55" i="33"/>
  <c r="S55" i="33"/>
  <c r="F56" i="33"/>
  <c r="G56" i="33"/>
  <c r="H56" i="33"/>
  <c r="I56" i="33"/>
  <c r="J56" i="33"/>
  <c r="K56" i="33"/>
  <c r="L56" i="33"/>
  <c r="M56" i="33"/>
  <c r="N56" i="33"/>
  <c r="O56" i="33"/>
  <c r="P56" i="33"/>
  <c r="Q56" i="33"/>
  <c r="R56" i="33"/>
  <c r="S56" i="33"/>
  <c r="F57" i="33"/>
  <c r="G57" i="33"/>
  <c r="H57" i="33"/>
  <c r="I57" i="33"/>
  <c r="J57" i="33"/>
  <c r="K57" i="33"/>
  <c r="L57" i="33"/>
  <c r="M57" i="33"/>
  <c r="N57" i="33"/>
  <c r="O57" i="33"/>
  <c r="P57" i="33"/>
  <c r="Q57" i="33"/>
  <c r="R57" i="33"/>
  <c r="S57" i="33"/>
  <c r="F58" i="33"/>
  <c r="G58" i="33"/>
  <c r="H58" i="33"/>
  <c r="I58" i="33"/>
  <c r="J58" i="33"/>
  <c r="K58" i="33"/>
  <c r="L58" i="33"/>
  <c r="M58" i="33"/>
  <c r="N58" i="33"/>
  <c r="O58" i="33"/>
  <c r="P58" i="33"/>
  <c r="Q58" i="33"/>
  <c r="R58" i="33"/>
  <c r="S58" i="33"/>
  <c r="F59" i="33"/>
  <c r="G59" i="33"/>
  <c r="H59" i="33"/>
  <c r="I59" i="33"/>
  <c r="J59" i="33"/>
  <c r="K59" i="33"/>
  <c r="L59" i="33"/>
  <c r="M59" i="33"/>
  <c r="N59" i="33"/>
  <c r="O59" i="33"/>
  <c r="P59" i="33"/>
  <c r="Q59" i="33"/>
  <c r="R59" i="33"/>
  <c r="S59" i="33"/>
  <c r="F60" i="33"/>
  <c r="G60" i="33"/>
  <c r="H60" i="33"/>
  <c r="I60" i="33"/>
  <c r="J60" i="33"/>
  <c r="K60" i="33"/>
  <c r="L60" i="33"/>
  <c r="M60" i="33"/>
  <c r="N60" i="33"/>
  <c r="O60" i="33"/>
  <c r="P60" i="33"/>
  <c r="Q60" i="33"/>
  <c r="R60" i="33"/>
  <c r="S60" i="33"/>
  <c r="F61" i="33"/>
  <c r="G61" i="33"/>
  <c r="H61" i="33"/>
  <c r="I61" i="33"/>
  <c r="J61" i="33"/>
  <c r="K61" i="33"/>
  <c r="L61" i="33"/>
  <c r="M61" i="33"/>
  <c r="N61" i="33"/>
  <c r="O61" i="33"/>
  <c r="P61" i="33"/>
  <c r="Q61" i="33"/>
  <c r="R61" i="33"/>
  <c r="S61" i="33"/>
  <c r="F62" i="33"/>
  <c r="G62" i="33"/>
  <c r="H62" i="33"/>
  <c r="I62" i="33"/>
  <c r="J62" i="33"/>
  <c r="K62" i="33"/>
  <c r="L62" i="33"/>
  <c r="M62" i="33"/>
  <c r="N62" i="33"/>
  <c r="O62" i="33"/>
  <c r="P62" i="33"/>
  <c r="Q62" i="33"/>
  <c r="R62" i="33"/>
  <c r="S62" i="33"/>
  <c r="F63" i="33"/>
  <c r="G63" i="33"/>
  <c r="H63" i="33"/>
  <c r="I63" i="33"/>
  <c r="J63" i="33"/>
  <c r="K63" i="33"/>
  <c r="L63" i="33"/>
  <c r="M63" i="33"/>
  <c r="N63" i="33"/>
  <c r="O63" i="33"/>
  <c r="P63" i="33"/>
  <c r="Q63" i="33"/>
  <c r="R63" i="33"/>
  <c r="S63" i="33"/>
  <c r="F64" i="33"/>
  <c r="G64" i="33"/>
  <c r="H64" i="33"/>
  <c r="I64" i="33"/>
  <c r="J64" i="33"/>
  <c r="K64" i="33"/>
  <c r="L64" i="33"/>
  <c r="M64" i="33"/>
  <c r="N64" i="33"/>
  <c r="O64" i="33"/>
  <c r="P64" i="33"/>
  <c r="Q64" i="33"/>
  <c r="R64" i="33"/>
  <c r="S64" i="33"/>
  <c r="F65" i="33"/>
  <c r="G65" i="33"/>
  <c r="H65" i="33"/>
  <c r="I65" i="33"/>
  <c r="J65" i="33"/>
  <c r="K65" i="33"/>
  <c r="L65" i="33"/>
  <c r="M65" i="33"/>
  <c r="N65" i="33"/>
  <c r="O65" i="33"/>
  <c r="P65" i="33"/>
  <c r="Q65" i="33"/>
  <c r="R65" i="33"/>
  <c r="S65" i="33"/>
  <c r="F66" i="33"/>
  <c r="G66" i="33"/>
  <c r="H66" i="33"/>
  <c r="I66" i="33"/>
  <c r="J66" i="33"/>
  <c r="K66" i="33"/>
  <c r="L66" i="33"/>
  <c r="M66" i="33"/>
  <c r="N66" i="33"/>
  <c r="O66" i="33"/>
  <c r="P66" i="33"/>
  <c r="Q66" i="33"/>
  <c r="R66" i="33"/>
  <c r="S66" i="33"/>
  <c r="F67" i="33"/>
  <c r="G67" i="33"/>
  <c r="H67" i="33"/>
  <c r="I67" i="33"/>
  <c r="J67" i="33"/>
  <c r="K67" i="33"/>
  <c r="L67" i="33"/>
  <c r="M67" i="33"/>
  <c r="N67" i="33"/>
  <c r="O67" i="33"/>
  <c r="P67" i="33"/>
  <c r="Q67" i="33"/>
  <c r="R67" i="33"/>
  <c r="S67" i="33"/>
  <c r="F68" i="33"/>
  <c r="G68" i="33"/>
  <c r="H68" i="33"/>
  <c r="I68" i="33"/>
  <c r="J68" i="33"/>
  <c r="K68" i="33"/>
  <c r="L68" i="33"/>
  <c r="M68" i="33"/>
  <c r="N68" i="33"/>
  <c r="O68" i="33"/>
  <c r="P68" i="33"/>
  <c r="Q68" i="33"/>
  <c r="R68" i="33"/>
  <c r="S68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54" i="33"/>
  <c r="F54" i="32"/>
  <c r="G54" i="32"/>
  <c r="H54" i="32"/>
  <c r="I54" i="32"/>
  <c r="J54" i="32"/>
  <c r="K54" i="32"/>
  <c r="L54" i="32"/>
  <c r="M54" i="32"/>
  <c r="N54" i="32"/>
  <c r="O54" i="32"/>
  <c r="P54" i="32"/>
  <c r="Q54" i="32"/>
  <c r="R54" i="32"/>
  <c r="S54" i="32"/>
  <c r="F55" i="32"/>
  <c r="G55" i="32"/>
  <c r="H55" i="32"/>
  <c r="I55" i="32"/>
  <c r="J55" i="32"/>
  <c r="K55" i="32"/>
  <c r="L55" i="32"/>
  <c r="M55" i="32"/>
  <c r="N55" i="32"/>
  <c r="O55" i="32"/>
  <c r="P55" i="32"/>
  <c r="Q55" i="32"/>
  <c r="R55" i="32"/>
  <c r="S55" i="32"/>
  <c r="F56" i="32"/>
  <c r="G56" i="32"/>
  <c r="H56" i="32"/>
  <c r="I56" i="32"/>
  <c r="J56" i="32"/>
  <c r="K56" i="32"/>
  <c r="L56" i="32"/>
  <c r="M56" i="32"/>
  <c r="N56" i="32"/>
  <c r="O56" i="32"/>
  <c r="P56" i="32"/>
  <c r="Q56" i="32"/>
  <c r="R56" i="32"/>
  <c r="S56" i="32"/>
  <c r="F57" i="32"/>
  <c r="G57" i="32"/>
  <c r="H57" i="32"/>
  <c r="I57" i="32"/>
  <c r="J57" i="32"/>
  <c r="K57" i="32"/>
  <c r="L57" i="32"/>
  <c r="M57" i="32"/>
  <c r="N57" i="32"/>
  <c r="O57" i="32"/>
  <c r="P57" i="32"/>
  <c r="Q57" i="32"/>
  <c r="R57" i="32"/>
  <c r="S57" i="32"/>
  <c r="F58" i="32"/>
  <c r="G58" i="32"/>
  <c r="H58" i="32"/>
  <c r="I58" i="32"/>
  <c r="J58" i="32"/>
  <c r="K58" i="32"/>
  <c r="L58" i="32"/>
  <c r="M58" i="32"/>
  <c r="N58" i="32"/>
  <c r="O58" i="32"/>
  <c r="P58" i="32"/>
  <c r="Q58" i="32"/>
  <c r="R58" i="32"/>
  <c r="S58" i="32"/>
  <c r="F59" i="32"/>
  <c r="G59" i="32"/>
  <c r="H59" i="32"/>
  <c r="I59" i="32"/>
  <c r="J59" i="32"/>
  <c r="K59" i="32"/>
  <c r="L59" i="32"/>
  <c r="M59" i="32"/>
  <c r="N59" i="32"/>
  <c r="O59" i="32"/>
  <c r="P59" i="32"/>
  <c r="Q59" i="32"/>
  <c r="R59" i="32"/>
  <c r="S59" i="32"/>
  <c r="F60" i="32"/>
  <c r="G60" i="32"/>
  <c r="H60" i="32"/>
  <c r="I60" i="32"/>
  <c r="J60" i="32"/>
  <c r="K60" i="32"/>
  <c r="L60" i="32"/>
  <c r="M60" i="32"/>
  <c r="N60" i="32"/>
  <c r="O60" i="32"/>
  <c r="P60" i="32"/>
  <c r="Q60" i="32"/>
  <c r="R60" i="32"/>
  <c r="S60" i="32"/>
  <c r="F61" i="32"/>
  <c r="G61" i="32"/>
  <c r="H61" i="32"/>
  <c r="I61" i="32"/>
  <c r="J61" i="32"/>
  <c r="K61" i="32"/>
  <c r="L61" i="32"/>
  <c r="M61" i="32"/>
  <c r="N61" i="32"/>
  <c r="O61" i="32"/>
  <c r="P61" i="32"/>
  <c r="Q61" i="32"/>
  <c r="R61" i="32"/>
  <c r="S61" i="32"/>
  <c r="F62" i="32"/>
  <c r="G62" i="32"/>
  <c r="H62" i="32"/>
  <c r="I62" i="32"/>
  <c r="J62" i="32"/>
  <c r="K62" i="32"/>
  <c r="L62" i="32"/>
  <c r="M62" i="32"/>
  <c r="N62" i="32"/>
  <c r="O62" i="32"/>
  <c r="P62" i="32"/>
  <c r="Q62" i="32"/>
  <c r="R62" i="32"/>
  <c r="S62" i="32"/>
  <c r="F63" i="32"/>
  <c r="G63" i="32"/>
  <c r="H63" i="32"/>
  <c r="I63" i="32"/>
  <c r="J63" i="32"/>
  <c r="K63" i="32"/>
  <c r="L63" i="32"/>
  <c r="M63" i="32"/>
  <c r="N63" i="32"/>
  <c r="O63" i="32"/>
  <c r="P63" i="32"/>
  <c r="Q63" i="32"/>
  <c r="R63" i="32"/>
  <c r="S63" i="32"/>
  <c r="F64" i="32"/>
  <c r="G64" i="32"/>
  <c r="H64" i="32"/>
  <c r="I64" i="32"/>
  <c r="J64" i="32"/>
  <c r="K64" i="32"/>
  <c r="L64" i="32"/>
  <c r="M64" i="32"/>
  <c r="N64" i="32"/>
  <c r="O64" i="32"/>
  <c r="P64" i="32"/>
  <c r="Q64" i="32"/>
  <c r="R64" i="32"/>
  <c r="S64" i="32"/>
  <c r="F65" i="32"/>
  <c r="G65" i="32"/>
  <c r="H65" i="32"/>
  <c r="I65" i="32"/>
  <c r="J65" i="32"/>
  <c r="K65" i="32"/>
  <c r="L65" i="32"/>
  <c r="M65" i="32"/>
  <c r="N65" i="32"/>
  <c r="O65" i="32"/>
  <c r="P65" i="32"/>
  <c r="Q65" i="32"/>
  <c r="R65" i="32"/>
  <c r="S65" i="32"/>
  <c r="F66" i="32"/>
  <c r="G66" i="32"/>
  <c r="H66" i="32"/>
  <c r="I66" i="32"/>
  <c r="J66" i="32"/>
  <c r="K66" i="32"/>
  <c r="L66" i="32"/>
  <c r="M66" i="32"/>
  <c r="N66" i="32"/>
  <c r="O66" i="32"/>
  <c r="P66" i="32"/>
  <c r="Q66" i="32"/>
  <c r="R66" i="32"/>
  <c r="S66" i="32"/>
  <c r="F67" i="32"/>
  <c r="G67" i="32"/>
  <c r="H67" i="32"/>
  <c r="I67" i="32"/>
  <c r="J67" i="32"/>
  <c r="K67" i="32"/>
  <c r="L67" i="32"/>
  <c r="M67" i="32"/>
  <c r="N67" i="32"/>
  <c r="O67" i="32"/>
  <c r="P67" i="32"/>
  <c r="Q67" i="32"/>
  <c r="R67" i="32"/>
  <c r="S67" i="32"/>
  <c r="F68" i="32"/>
  <c r="G68" i="32"/>
  <c r="H68" i="32"/>
  <c r="I68" i="32"/>
  <c r="J68" i="32"/>
  <c r="K68" i="32"/>
  <c r="L68" i="32"/>
  <c r="M68" i="32"/>
  <c r="N68" i="32"/>
  <c r="O68" i="32"/>
  <c r="P68" i="32"/>
  <c r="Q68" i="32"/>
  <c r="R68" i="32"/>
  <c r="S68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54" i="32"/>
  <c r="F51" i="31"/>
  <c r="G51" i="31"/>
  <c r="H51" i="31"/>
  <c r="I51" i="31"/>
  <c r="J51" i="31"/>
  <c r="K51" i="31"/>
  <c r="L51" i="31"/>
  <c r="M51" i="31"/>
  <c r="N51" i="31"/>
  <c r="O51" i="31"/>
  <c r="P51" i="31"/>
  <c r="Q51" i="31"/>
  <c r="R51" i="31"/>
  <c r="F52" i="31"/>
  <c r="G52" i="31"/>
  <c r="H52" i="31"/>
  <c r="I52" i="31"/>
  <c r="J52" i="31"/>
  <c r="K52" i="31"/>
  <c r="L52" i="31"/>
  <c r="M52" i="31"/>
  <c r="N52" i="31"/>
  <c r="O52" i="31"/>
  <c r="P52" i="31"/>
  <c r="Q52" i="31"/>
  <c r="R52" i="31"/>
  <c r="F53" i="31"/>
  <c r="G53" i="31"/>
  <c r="H53" i="31"/>
  <c r="I53" i="31"/>
  <c r="J53" i="31"/>
  <c r="K53" i="31"/>
  <c r="L53" i="31"/>
  <c r="M53" i="31"/>
  <c r="N53" i="31"/>
  <c r="O53" i="31"/>
  <c r="P53" i="31"/>
  <c r="Q53" i="31"/>
  <c r="R53" i="31"/>
  <c r="F54" i="31"/>
  <c r="G54" i="31"/>
  <c r="H54" i="31"/>
  <c r="I54" i="31"/>
  <c r="J54" i="31"/>
  <c r="K54" i="31"/>
  <c r="L54" i="31"/>
  <c r="M54" i="31"/>
  <c r="N54" i="31"/>
  <c r="O54" i="31"/>
  <c r="P54" i="31"/>
  <c r="Q54" i="31"/>
  <c r="R54" i="31"/>
  <c r="F55" i="31"/>
  <c r="G55" i="31"/>
  <c r="H55" i="31"/>
  <c r="I55" i="31"/>
  <c r="J55" i="31"/>
  <c r="K55" i="31"/>
  <c r="L55" i="31"/>
  <c r="M55" i="31"/>
  <c r="N55" i="31"/>
  <c r="O55" i="31"/>
  <c r="P55" i="31"/>
  <c r="Q55" i="31"/>
  <c r="R55" i="31"/>
  <c r="F56" i="31"/>
  <c r="G56" i="31"/>
  <c r="H56" i="31"/>
  <c r="I56" i="31"/>
  <c r="J56" i="31"/>
  <c r="K56" i="31"/>
  <c r="L56" i="31"/>
  <c r="M56" i="31"/>
  <c r="N56" i="31"/>
  <c r="O56" i="31"/>
  <c r="P56" i="31"/>
  <c r="Q56" i="31"/>
  <c r="R56" i="31"/>
  <c r="F57" i="31"/>
  <c r="G57" i="31"/>
  <c r="H57" i="31"/>
  <c r="I57" i="31"/>
  <c r="J57" i="31"/>
  <c r="K57" i="31"/>
  <c r="L57" i="31"/>
  <c r="M57" i="31"/>
  <c r="N57" i="31"/>
  <c r="O57" i="31"/>
  <c r="P57" i="31"/>
  <c r="Q57" i="31"/>
  <c r="R57" i="31"/>
  <c r="F58" i="31"/>
  <c r="G58" i="31"/>
  <c r="H58" i="31"/>
  <c r="I58" i="31"/>
  <c r="J58" i="31"/>
  <c r="K58" i="31"/>
  <c r="L58" i="31"/>
  <c r="M58" i="31"/>
  <c r="N58" i="31"/>
  <c r="O58" i="31"/>
  <c r="P58" i="31"/>
  <c r="Q58" i="31"/>
  <c r="R58" i="31"/>
  <c r="F59" i="31"/>
  <c r="G59" i="31"/>
  <c r="H59" i="31"/>
  <c r="I59" i="31"/>
  <c r="J59" i="31"/>
  <c r="K59" i="31"/>
  <c r="L59" i="31"/>
  <c r="M59" i="31"/>
  <c r="N59" i="31"/>
  <c r="O59" i="31"/>
  <c r="P59" i="31"/>
  <c r="Q59" i="31"/>
  <c r="R59" i="31"/>
  <c r="F60" i="31"/>
  <c r="G60" i="31"/>
  <c r="H60" i="31"/>
  <c r="I60" i="31"/>
  <c r="J60" i="31"/>
  <c r="K60" i="31"/>
  <c r="L60" i="31"/>
  <c r="M60" i="31"/>
  <c r="N60" i="31"/>
  <c r="O60" i="31"/>
  <c r="P60" i="31"/>
  <c r="Q60" i="31"/>
  <c r="R60" i="31"/>
  <c r="F61" i="31"/>
  <c r="G61" i="31"/>
  <c r="H61" i="31"/>
  <c r="I61" i="31"/>
  <c r="J61" i="31"/>
  <c r="K61" i="31"/>
  <c r="L61" i="31"/>
  <c r="M61" i="31"/>
  <c r="N61" i="31"/>
  <c r="O61" i="31"/>
  <c r="P61" i="31"/>
  <c r="Q61" i="31"/>
  <c r="R61" i="31"/>
  <c r="F62" i="31"/>
  <c r="G62" i="31"/>
  <c r="H62" i="31"/>
  <c r="I62" i="31"/>
  <c r="J62" i="31"/>
  <c r="K62" i="31"/>
  <c r="L62" i="31"/>
  <c r="M62" i="31"/>
  <c r="N62" i="31"/>
  <c r="O62" i="31"/>
  <c r="P62" i="31"/>
  <c r="Q62" i="31"/>
  <c r="R62" i="31"/>
  <c r="F63" i="31"/>
  <c r="G63" i="31"/>
  <c r="H63" i="31"/>
  <c r="I63" i="31"/>
  <c r="J63" i="31"/>
  <c r="K63" i="31"/>
  <c r="L63" i="31"/>
  <c r="M63" i="31"/>
  <c r="N63" i="31"/>
  <c r="O63" i="31"/>
  <c r="P63" i="31"/>
  <c r="Q63" i="31"/>
  <c r="R63" i="31"/>
  <c r="F64" i="31"/>
  <c r="G64" i="31"/>
  <c r="H64" i="31"/>
  <c r="I64" i="31"/>
  <c r="J64" i="31"/>
  <c r="K64" i="31"/>
  <c r="L64" i="31"/>
  <c r="M64" i="31"/>
  <c r="N64" i="31"/>
  <c r="O64" i="31"/>
  <c r="P64" i="31"/>
  <c r="Q64" i="31"/>
  <c r="R64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51" i="31"/>
  <c r="F48" i="22"/>
  <c r="G48" i="22"/>
  <c r="H48" i="22"/>
  <c r="I48" i="22"/>
  <c r="J48" i="22"/>
  <c r="K48" i="22"/>
  <c r="L48" i="22"/>
  <c r="M48" i="22"/>
  <c r="N48" i="22"/>
  <c r="O48" i="22"/>
  <c r="P48" i="22"/>
  <c r="Q48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F51" i="22"/>
  <c r="G51" i="22"/>
  <c r="H51" i="22"/>
  <c r="I51" i="22"/>
  <c r="J51" i="22"/>
  <c r="K51" i="22"/>
  <c r="L51" i="22"/>
  <c r="M51" i="22"/>
  <c r="N51" i="22"/>
  <c r="O51" i="22"/>
  <c r="P51" i="22"/>
  <c r="Q51" i="22"/>
  <c r="F52" i="22"/>
  <c r="G52" i="22"/>
  <c r="H52" i="22"/>
  <c r="I52" i="22"/>
  <c r="J52" i="22"/>
  <c r="K52" i="22"/>
  <c r="L52" i="22"/>
  <c r="M52" i="22"/>
  <c r="N52" i="22"/>
  <c r="O52" i="22"/>
  <c r="P52" i="22"/>
  <c r="Q52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48" i="22"/>
  <c r="F63" i="30"/>
  <c r="G63" i="30"/>
  <c r="H63" i="30"/>
  <c r="I63" i="30"/>
  <c r="J63" i="30"/>
  <c r="K63" i="30"/>
  <c r="L63" i="30"/>
  <c r="M63" i="30"/>
  <c r="N63" i="30"/>
  <c r="O63" i="30"/>
  <c r="P63" i="30"/>
  <c r="Q63" i="30"/>
  <c r="R63" i="30"/>
  <c r="S63" i="30"/>
  <c r="T63" i="30"/>
  <c r="U63" i="30"/>
  <c r="V63" i="30"/>
  <c r="F64" i="30"/>
  <c r="G64" i="30"/>
  <c r="H64" i="30"/>
  <c r="I64" i="30"/>
  <c r="J64" i="30"/>
  <c r="K64" i="30"/>
  <c r="L64" i="30"/>
  <c r="M64" i="30"/>
  <c r="N64" i="30"/>
  <c r="O64" i="30"/>
  <c r="P64" i="30"/>
  <c r="Q64" i="30"/>
  <c r="R64" i="30"/>
  <c r="S64" i="30"/>
  <c r="T64" i="30"/>
  <c r="U64" i="30"/>
  <c r="V64" i="30"/>
  <c r="F65" i="30"/>
  <c r="G65" i="30"/>
  <c r="H65" i="30"/>
  <c r="I65" i="30"/>
  <c r="J65" i="30"/>
  <c r="K65" i="30"/>
  <c r="L65" i="30"/>
  <c r="M65" i="30"/>
  <c r="N65" i="30"/>
  <c r="O65" i="30"/>
  <c r="P65" i="30"/>
  <c r="Q65" i="30"/>
  <c r="R65" i="30"/>
  <c r="S65" i="30"/>
  <c r="T65" i="30"/>
  <c r="U65" i="30"/>
  <c r="V65" i="30"/>
  <c r="F66" i="30"/>
  <c r="G66" i="30"/>
  <c r="H66" i="30"/>
  <c r="I66" i="30"/>
  <c r="J66" i="30"/>
  <c r="K66" i="30"/>
  <c r="L66" i="30"/>
  <c r="M66" i="30"/>
  <c r="N66" i="30"/>
  <c r="O66" i="30"/>
  <c r="P66" i="30"/>
  <c r="Q66" i="30"/>
  <c r="R66" i="30"/>
  <c r="S66" i="30"/>
  <c r="T66" i="30"/>
  <c r="U66" i="30"/>
  <c r="V66" i="30"/>
  <c r="F67" i="30"/>
  <c r="G67" i="30"/>
  <c r="H67" i="30"/>
  <c r="I67" i="30"/>
  <c r="J67" i="30"/>
  <c r="K67" i="30"/>
  <c r="L67" i="30"/>
  <c r="M67" i="30"/>
  <c r="N67" i="30"/>
  <c r="O67" i="30"/>
  <c r="P67" i="30"/>
  <c r="Q67" i="30"/>
  <c r="R67" i="30"/>
  <c r="S67" i="30"/>
  <c r="T67" i="30"/>
  <c r="U67" i="30"/>
  <c r="V67" i="30"/>
  <c r="F68" i="30"/>
  <c r="G68" i="30"/>
  <c r="H68" i="30"/>
  <c r="I68" i="30"/>
  <c r="J68" i="30"/>
  <c r="K68" i="30"/>
  <c r="L68" i="30"/>
  <c r="M68" i="30"/>
  <c r="N68" i="30"/>
  <c r="O68" i="30"/>
  <c r="P68" i="30"/>
  <c r="Q68" i="30"/>
  <c r="R68" i="30"/>
  <c r="S68" i="30"/>
  <c r="T68" i="30"/>
  <c r="U68" i="30"/>
  <c r="V68" i="30"/>
  <c r="F69" i="30"/>
  <c r="G69" i="30"/>
  <c r="H69" i="30"/>
  <c r="I69" i="30"/>
  <c r="J69" i="30"/>
  <c r="K69" i="30"/>
  <c r="L69" i="30"/>
  <c r="M69" i="30"/>
  <c r="N69" i="30"/>
  <c r="O69" i="30"/>
  <c r="P69" i="30"/>
  <c r="Q69" i="30"/>
  <c r="R69" i="30"/>
  <c r="S69" i="30"/>
  <c r="T69" i="30"/>
  <c r="U69" i="30"/>
  <c r="V69" i="30"/>
  <c r="F70" i="30"/>
  <c r="G70" i="30"/>
  <c r="H70" i="30"/>
  <c r="I70" i="30"/>
  <c r="J70" i="30"/>
  <c r="K70" i="30"/>
  <c r="L70" i="30"/>
  <c r="M70" i="30"/>
  <c r="N70" i="30"/>
  <c r="O70" i="30"/>
  <c r="P70" i="30"/>
  <c r="Q70" i="30"/>
  <c r="R70" i="30"/>
  <c r="S70" i="30"/>
  <c r="T70" i="30"/>
  <c r="U70" i="30"/>
  <c r="V70" i="30"/>
  <c r="F71" i="30"/>
  <c r="G71" i="30"/>
  <c r="H71" i="30"/>
  <c r="I71" i="30"/>
  <c r="J71" i="30"/>
  <c r="K71" i="30"/>
  <c r="L71" i="30"/>
  <c r="M71" i="30"/>
  <c r="N71" i="30"/>
  <c r="O71" i="30"/>
  <c r="P71" i="30"/>
  <c r="Q71" i="30"/>
  <c r="R71" i="30"/>
  <c r="S71" i="30"/>
  <c r="T71" i="30"/>
  <c r="U71" i="30"/>
  <c r="V71" i="30"/>
  <c r="F72" i="30"/>
  <c r="G72" i="30"/>
  <c r="H72" i="30"/>
  <c r="I72" i="30"/>
  <c r="J72" i="30"/>
  <c r="K72" i="30"/>
  <c r="L72" i="30"/>
  <c r="M72" i="30"/>
  <c r="N72" i="30"/>
  <c r="O72" i="30"/>
  <c r="P72" i="30"/>
  <c r="Q72" i="30"/>
  <c r="R72" i="30"/>
  <c r="S72" i="30"/>
  <c r="T72" i="30"/>
  <c r="U72" i="30"/>
  <c r="V72" i="30"/>
  <c r="F73" i="30"/>
  <c r="G73" i="30"/>
  <c r="H73" i="30"/>
  <c r="I73" i="30"/>
  <c r="J73" i="30"/>
  <c r="K73" i="30"/>
  <c r="L73" i="30"/>
  <c r="M73" i="30"/>
  <c r="N73" i="30"/>
  <c r="O73" i="30"/>
  <c r="P73" i="30"/>
  <c r="Q73" i="30"/>
  <c r="R73" i="30"/>
  <c r="S73" i="30"/>
  <c r="T73" i="30"/>
  <c r="U73" i="30"/>
  <c r="V73" i="30"/>
  <c r="F74" i="30"/>
  <c r="G74" i="30"/>
  <c r="H74" i="30"/>
  <c r="I74" i="30"/>
  <c r="J74" i="30"/>
  <c r="K74" i="30"/>
  <c r="L74" i="30"/>
  <c r="M74" i="30"/>
  <c r="N74" i="30"/>
  <c r="O74" i="30"/>
  <c r="P74" i="30"/>
  <c r="Q74" i="30"/>
  <c r="R74" i="30"/>
  <c r="S74" i="30"/>
  <c r="T74" i="30"/>
  <c r="U74" i="30"/>
  <c r="V74" i="30"/>
  <c r="F75" i="30"/>
  <c r="G75" i="30"/>
  <c r="H75" i="30"/>
  <c r="I75" i="30"/>
  <c r="J75" i="30"/>
  <c r="K75" i="30"/>
  <c r="L75" i="30"/>
  <c r="M75" i="30"/>
  <c r="N75" i="30"/>
  <c r="O75" i="30"/>
  <c r="P75" i="30"/>
  <c r="Q75" i="30"/>
  <c r="R75" i="30"/>
  <c r="S75" i="30"/>
  <c r="T75" i="30"/>
  <c r="U75" i="30"/>
  <c r="V75" i="30"/>
  <c r="F76" i="30"/>
  <c r="G76" i="30"/>
  <c r="H76" i="30"/>
  <c r="I76" i="30"/>
  <c r="J76" i="30"/>
  <c r="K76" i="30"/>
  <c r="L76" i="30"/>
  <c r="M76" i="30"/>
  <c r="N76" i="30"/>
  <c r="O76" i="30"/>
  <c r="P76" i="30"/>
  <c r="Q76" i="30"/>
  <c r="R76" i="30"/>
  <c r="S76" i="30"/>
  <c r="T76" i="30"/>
  <c r="U76" i="30"/>
  <c r="V76" i="30"/>
  <c r="F77" i="30"/>
  <c r="G77" i="30"/>
  <c r="H77" i="30"/>
  <c r="I77" i="30"/>
  <c r="J77" i="30"/>
  <c r="K77" i="30"/>
  <c r="L77" i="30"/>
  <c r="M77" i="30"/>
  <c r="N77" i="30"/>
  <c r="O77" i="30"/>
  <c r="P77" i="30"/>
  <c r="Q77" i="30"/>
  <c r="R77" i="30"/>
  <c r="S77" i="30"/>
  <c r="T77" i="30"/>
  <c r="U77" i="30"/>
  <c r="V77" i="30"/>
  <c r="F78" i="30"/>
  <c r="G78" i="30"/>
  <c r="H78" i="30"/>
  <c r="I78" i="30"/>
  <c r="J78" i="30"/>
  <c r="K78" i="30"/>
  <c r="L78" i="30"/>
  <c r="M78" i="30"/>
  <c r="N78" i="30"/>
  <c r="O78" i="30"/>
  <c r="P78" i="30"/>
  <c r="Q78" i="30"/>
  <c r="R78" i="30"/>
  <c r="S78" i="30"/>
  <c r="T78" i="30"/>
  <c r="U78" i="30"/>
  <c r="V78" i="30"/>
  <c r="F79" i="30"/>
  <c r="G79" i="30"/>
  <c r="H79" i="30"/>
  <c r="I79" i="30"/>
  <c r="J79" i="30"/>
  <c r="K79" i="30"/>
  <c r="L79" i="30"/>
  <c r="M79" i="30"/>
  <c r="N79" i="30"/>
  <c r="O79" i="30"/>
  <c r="P79" i="30"/>
  <c r="Q79" i="30"/>
  <c r="R79" i="30"/>
  <c r="S79" i="30"/>
  <c r="T79" i="30"/>
  <c r="U79" i="30"/>
  <c r="V79" i="30"/>
  <c r="F80" i="30"/>
  <c r="G80" i="30"/>
  <c r="H80" i="30"/>
  <c r="I80" i="30"/>
  <c r="J80" i="30"/>
  <c r="K80" i="30"/>
  <c r="L80" i="30"/>
  <c r="M80" i="30"/>
  <c r="N80" i="30"/>
  <c r="O80" i="30"/>
  <c r="P80" i="30"/>
  <c r="Q80" i="30"/>
  <c r="R80" i="30"/>
  <c r="S80" i="30"/>
  <c r="T80" i="30"/>
  <c r="U80" i="30"/>
  <c r="V80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63" i="30"/>
  <c r="F24" i="29"/>
  <c r="G24" i="29"/>
  <c r="H24" i="29"/>
  <c r="I24" i="29"/>
  <c r="F25" i="29"/>
  <c r="G25" i="29"/>
  <c r="H25" i="29"/>
  <c r="I25" i="29"/>
  <c r="F26" i="29"/>
  <c r="G26" i="29"/>
  <c r="H26" i="29"/>
  <c r="I26" i="29"/>
  <c r="F27" i="29"/>
  <c r="G27" i="29"/>
  <c r="H27" i="29"/>
  <c r="I27" i="29"/>
  <c r="F28" i="29"/>
  <c r="G28" i="29"/>
  <c r="H28" i="29"/>
  <c r="I28" i="29"/>
  <c r="E25" i="29"/>
  <c r="E26" i="29"/>
  <c r="E27" i="29"/>
  <c r="E28" i="29"/>
  <c r="E24" i="29"/>
  <c r="F18" i="40"/>
  <c r="G18" i="40"/>
  <c r="F19" i="40"/>
  <c r="G19" i="40"/>
  <c r="F20" i="40"/>
  <c r="G20" i="40"/>
  <c r="E19" i="40"/>
  <c r="E20" i="40"/>
  <c r="E18" i="40"/>
  <c r="F39" i="28"/>
  <c r="G39" i="28"/>
  <c r="H39" i="28"/>
  <c r="I39" i="28"/>
  <c r="J39" i="28"/>
  <c r="K39" i="28"/>
  <c r="L39" i="28"/>
  <c r="M39" i="28"/>
  <c r="N39" i="28"/>
  <c r="F40" i="28"/>
  <c r="G40" i="28"/>
  <c r="H40" i="28"/>
  <c r="I40" i="28"/>
  <c r="J40" i="28"/>
  <c r="K40" i="28"/>
  <c r="L40" i="28"/>
  <c r="M40" i="28"/>
  <c r="N40" i="28"/>
  <c r="F41" i="28"/>
  <c r="G41" i="28"/>
  <c r="H41" i="28"/>
  <c r="I41" i="28"/>
  <c r="J41" i="28"/>
  <c r="K41" i="28"/>
  <c r="L41" i="28"/>
  <c r="M41" i="28"/>
  <c r="N41" i="28"/>
  <c r="F42" i="28"/>
  <c r="G42" i="28"/>
  <c r="H42" i="28"/>
  <c r="I42" i="28"/>
  <c r="J42" i="28"/>
  <c r="K42" i="28"/>
  <c r="L42" i="28"/>
  <c r="M42" i="28"/>
  <c r="N42" i="28"/>
  <c r="F43" i="28"/>
  <c r="G43" i="28"/>
  <c r="H43" i="28"/>
  <c r="I43" i="28"/>
  <c r="J43" i="28"/>
  <c r="K43" i="28"/>
  <c r="L43" i="28"/>
  <c r="M43" i="28"/>
  <c r="N43" i="28"/>
  <c r="F44" i="28"/>
  <c r="G44" i="28"/>
  <c r="H44" i="28"/>
  <c r="I44" i="28"/>
  <c r="J44" i="28"/>
  <c r="K44" i="28"/>
  <c r="L44" i="28"/>
  <c r="M44" i="28"/>
  <c r="N44" i="28"/>
  <c r="F45" i="28"/>
  <c r="G45" i="28"/>
  <c r="H45" i="28"/>
  <c r="I45" i="28"/>
  <c r="J45" i="28"/>
  <c r="K45" i="28"/>
  <c r="L45" i="28"/>
  <c r="M45" i="28"/>
  <c r="N45" i="28"/>
  <c r="F46" i="28"/>
  <c r="G46" i="28"/>
  <c r="H46" i="28"/>
  <c r="I46" i="28"/>
  <c r="J46" i="28"/>
  <c r="K46" i="28"/>
  <c r="L46" i="28"/>
  <c r="M46" i="28"/>
  <c r="N46" i="28"/>
  <c r="F47" i="28"/>
  <c r="G47" i="28"/>
  <c r="H47" i="28"/>
  <c r="I47" i="28"/>
  <c r="J47" i="28"/>
  <c r="K47" i="28"/>
  <c r="L47" i="28"/>
  <c r="M47" i="28"/>
  <c r="N47" i="28"/>
  <c r="F48" i="28"/>
  <c r="G48" i="28"/>
  <c r="H48" i="28"/>
  <c r="I48" i="28"/>
  <c r="J48" i="28"/>
  <c r="K48" i="28"/>
  <c r="L48" i="28"/>
  <c r="M48" i="28"/>
  <c r="N48" i="28"/>
  <c r="E40" i="28"/>
  <c r="E41" i="28"/>
  <c r="E42" i="28"/>
  <c r="E43" i="28"/>
  <c r="E44" i="28"/>
  <c r="E45" i="28"/>
  <c r="E46" i="28"/>
  <c r="E47" i="28"/>
  <c r="E48" i="28"/>
  <c r="E39" i="28"/>
  <c r="F42" i="27"/>
  <c r="G42" i="27"/>
  <c r="H42" i="27"/>
  <c r="I42" i="27"/>
  <c r="J42" i="27"/>
  <c r="K42" i="27"/>
  <c r="L42" i="27"/>
  <c r="M42" i="27"/>
  <c r="N42" i="27"/>
  <c r="O42" i="27"/>
  <c r="F43" i="27"/>
  <c r="G43" i="27"/>
  <c r="H43" i="27"/>
  <c r="I43" i="27"/>
  <c r="J43" i="27"/>
  <c r="K43" i="27"/>
  <c r="L43" i="27"/>
  <c r="M43" i="27"/>
  <c r="N43" i="27"/>
  <c r="O43" i="27"/>
  <c r="F44" i="27"/>
  <c r="G44" i="27"/>
  <c r="H44" i="27"/>
  <c r="I44" i="27"/>
  <c r="J44" i="27"/>
  <c r="K44" i="27"/>
  <c r="L44" i="27"/>
  <c r="M44" i="27"/>
  <c r="N44" i="27"/>
  <c r="O44" i="27"/>
  <c r="F45" i="27"/>
  <c r="G45" i="27"/>
  <c r="H45" i="27"/>
  <c r="I45" i="27"/>
  <c r="J45" i="27"/>
  <c r="K45" i="27"/>
  <c r="L45" i="27"/>
  <c r="M45" i="27"/>
  <c r="N45" i="27"/>
  <c r="O45" i="27"/>
  <c r="F46" i="27"/>
  <c r="G46" i="27"/>
  <c r="H46" i="27"/>
  <c r="I46" i="27"/>
  <c r="J46" i="27"/>
  <c r="K46" i="27"/>
  <c r="L46" i="27"/>
  <c r="M46" i="27"/>
  <c r="N46" i="27"/>
  <c r="O46" i="27"/>
  <c r="F47" i="27"/>
  <c r="G47" i="27"/>
  <c r="H47" i="27"/>
  <c r="I47" i="27"/>
  <c r="J47" i="27"/>
  <c r="K47" i="27"/>
  <c r="L47" i="27"/>
  <c r="M47" i="27"/>
  <c r="N47" i="27"/>
  <c r="O47" i="27"/>
  <c r="F48" i="27"/>
  <c r="G48" i="27"/>
  <c r="H48" i="27"/>
  <c r="I48" i="27"/>
  <c r="J48" i="27"/>
  <c r="K48" i="27"/>
  <c r="L48" i="27"/>
  <c r="M48" i="27"/>
  <c r="N48" i="27"/>
  <c r="O48" i="27"/>
  <c r="F49" i="27"/>
  <c r="G49" i="27"/>
  <c r="H49" i="27"/>
  <c r="I49" i="27"/>
  <c r="J49" i="27"/>
  <c r="K49" i="27"/>
  <c r="L49" i="27"/>
  <c r="M49" i="27"/>
  <c r="N49" i="27"/>
  <c r="O49" i="27"/>
  <c r="F50" i="27"/>
  <c r="G50" i="27"/>
  <c r="H50" i="27"/>
  <c r="I50" i="27"/>
  <c r="J50" i="27"/>
  <c r="K50" i="27"/>
  <c r="L50" i="27"/>
  <c r="M50" i="27"/>
  <c r="N50" i="27"/>
  <c r="O50" i="27"/>
  <c r="F51" i="27"/>
  <c r="G51" i="27"/>
  <c r="H51" i="27"/>
  <c r="I51" i="27"/>
  <c r="J51" i="27"/>
  <c r="K51" i="27"/>
  <c r="L51" i="27"/>
  <c r="M51" i="27"/>
  <c r="N51" i="27"/>
  <c r="O51" i="27"/>
  <c r="F52" i="27"/>
  <c r="G52" i="27"/>
  <c r="H52" i="27"/>
  <c r="I52" i="27"/>
  <c r="J52" i="27"/>
  <c r="K52" i="27"/>
  <c r="L52" i="27"/>
  <c r="M52" i="27"/>
  <c r="N52" i="27"/>
  <c r="O52" i="27"/>
  <c r="E43" i="27"/>
  <c r="E44" i="27"/>
  <c r="E45" i="27"/>
  <c r="E46" i="27"/>
  <c r="E47" i="27"/>
  <c r="E48" i="27"/>
  <c r="E49" i="27"/>
  <c r="E50" i="27"/>
  <c r="E51" i="27"/>
  <c r="E52" i="27"/>
  <c r="E27" i="26"/>
  <c r="F27" i="26"/>
  <c r="G27" i="26"/>
  <c r="H27" i="26"/>
  <c r="I27" i="26"/>
  <c r="J27" i="26"/>
  <c r="F28" i="26"/>
  <c r="G28" i="26"/>
  <c r="H28" i="26"/>
  <c r="I28" i="26"/>
  <c r="J28" i="26"/>
  <c r="F29" i="26"/>
  <c r="G29" i="26"/>
  <c r="H29" i="26"/>
  <c r="I29" i="26"/>
  <c r="J29" i="26"/>
  <c r="F30" i="26"/>
  <c r="G30" i="26"/>
  <c r="H30" i="26"/>
  <c r="I30" i="26"/>
  <c r="J30" i="26"/>
  <c r="F31" i="26"/>
  <c r="G31" i="26"/>
  <c r="H31" i="26"/>
  <c r="I31" i="26"/>
  <c r="J31" i="26"/>
  <c r="F32" i="26"/>
  <c r="G32" i="26"/>
  <c r="H32" i="26"/>
  <c r="I32" i="26"/>
  <c r="J32" i="26"/>
  <c r="E28" i="26"/>
  <c r="E29" i="26"/>
  <c r="E30" i="26"/>
  <c r="E31" i="26"/>
  <c r="E32" i="26"/>
  <c r="F36" i="25"/>
  <c r="G36" i="25"/>
  <c r="H36" i="25"/>
  <c r="I36" i="25"/>
  <c r="J36" i="25"/>
  <c r="K36" i="25"/>
  <c r="L36" i="25"/>
  <c r="M36" i="25"/>
  <c r="F37" i="25"/>
  <c r="G37" i="25"/>
  <c r="H37" i="25"/>
  <c r="I37" i="25"/>
  <c r="J37" i="25"/>
  <c r="K37" i="25"/>
  <c r="L37" i="25"/>
  <c r="M37" i="25"/>
  <c r="F38" i="25"/>
  <c r="G38" i="25"/>
  <c r="H38" i="25"/>
  <c r="I38" i="25"/>
  <c r="J38" i="25"/>
  <c r="K38" i="25"/>
  <c r="L38" i="25"/>
  <c r="M38" i="25"/>
  <c r="F39" i="25"/>
  <c r="G39" i="25"/>
  <c r="H39" i="25"/>
  <c r="I39" i="25"/>
  <c r="J39" i="25"/>
  <c r="K39" i="25"/>
  <c r="L39" i="25"/>
  <c r="M39" i="25"/>
  <c r="F40" i="25"/>
  <c r="G40" i="25"/>
  <c r="H40" i="25"/>
  <c r="I40" i="25"/>
  <c r="J40" i="25"/>
  <c r="K40" i="25"/>
  <c r="L40" i="25"/>
  <c r="M40" i="25"/>
  <c r="F41" i="25"/>
  <c r="G41" i="25"/>
  <c r="H41" i="25"/>
  <c r="I41" i="25"/>
  <c r="J41" i="25"/>
  <c r="K41" i="25"/>
  <c r="L41" i="25"/>
  <c r="M41" i="25"/>
  <c r="F42" i="25"/>
  <c r="G42" i="25"/>
  <c r="H42" i="25"/>
  <c r="I42" i="25"/>
  <c r="J42" i="25"/>
  <c r="K42" i="25"/>
  <c r="L42" i="25"/>
  <c r="M42" i="25"/>
  <c r="F43" i="25"/>
  <c r="G43" i="25"/>
  <c r="H43" i="25"/>
  <c r="I43" i="25"/>
  <c r="J43" i="25"/>
  <c r="K43" i="25"/>
  <c r="L43" i="25"/>
  <c r="M43" i="25"/>
  <c r="F44" i="25"/>
  <c r="G44" i="25"/>
  <c r="H44" i="25"/>
  <c r="I44" i="25"/>
  <c r="J44" i="25"/>
  <c r="K44" i="25"/>
  <c r="L44" i="25"/>
  <c r="M44" i="25"/>
  <c r="E37" i="25"/>
  <c r="E38" i="25"/>
  <c r="E39" i="25"/>
  <c r="E40" i="25"/>
  <c r="E41" i="25"/>
  <c r="E42" i="25"/>
  <c r="E43" i="25"/>
  <c r="E44" i="25"/>
  <c r="E36" i="25"/>
  <c r="F39" i="24"/>
  <c r="G39" i="24"/>
  <c r="H39" i="24"/>
  <c r="I39" i="24"/>
  <c r="J39" i="24"/>
  <c r="K39" i="24"/>
  <c r="L39" i="24"/>
  <c r="M39" i="24"/>
  <c r="N39" i="24"/>
  <c r="F40" i="24"/>
  <c r="G40" i="24"/>
  <c r="H40" i="24"/>
  <c r="I40" i="24"/>
  <c r="J40" i="24"/>
  <c r="K40" i="24"/>
  <c r="L40" i="24"/>
  <c r="M40" i="24"/>
  <c r="N40" i="24"/>
  <c r="F41" i="24"/>
  <c r="G41" i="24"/>
  <c r="H41" i="24"/>
  <c r="I41" i="24"/>
  <c r="J41" i="24"/>
  <c r="K41" i="24"/>
  <c r="L41" i="24"/>
  <c r="M41" i="24"/>
  <c r="N41" i="24"/>
  <c r="F42" i="24"/>
  <c r="G42" i="24"/>
  <c r="H42" i="24"/>
  <c r="I42" i="24"/>
  <c r="J42" i="24"/>
  <c r="K42" i="24"/>
  <c r="L42" i="24"/>
  <c r="M42" i="24"/>
  <c r="N42" i="24"/>
  <c r="F43" i="24"/>
  <c r="G43" i="24"/>
  <c r="H43" i="24"/>
  <c r="I43" i="24"/>
  <c r="J43" i="24"/>
  <c r="K43" i="24"/>
  <c r="L43" i="24"/>
  <c r="M43" i="24"/>
  <c r="N43" i="24"/>
  <c r="F44" i="24"/>
  <c r="G44" i="24"/>
  <c r="H44" i="24"/>
  <c r="I44" i="24"/>
  <c r="J44" i="24"/>
  <c r="K44" i="24"/>
  <c r="L44" i="24"/>
  <c r="M44" i="24"/>
  <c r="N44" i="24"/>
  <c r="F45" i="24"/>
  <c r="G45" i="24"/>
  <c r="H45" i="24"/>
  <c r="I45" i="24"/>
  <c r="J45" i="24"/>
  <c r="K45" i="24"/>
  <c r="L45" i="24"/>
  <c r="M45" i="24"/>
  <c r="N45" i="24"/>
  <c r="F46" i="24"/>
  <c r="G46" i="24"/>
  <c r="H46" i="24"/>
  <c r="I46" i="24"/>
  <c r="J46" i="24"/>
  <c r="K46" i="24"/>
  <c r="L46" i="24"/>
  <c r="M46" i="24"/>
  <c r="N46" i="24"/>
  <c r="F47" i="24"/>
  <c r="G47" i="24"/>
  <c r="H47" i="24"/>
  <c r="I47" i="24"/>
  <c r="J47" i="24"/>
  <c r="K47" i="24"/>
  <c r="L47" i="24"/>
  <c r="M47" i="24"/>
  <c r="N47" i="24"/>
  <c r="F48" i="24"/>
  <c r="G48" i="24"/>
  <c r="H48" i="24"/>
  <c r="I48" i="24"/>
  <c r="J48" i="24"/>
  <c r="K48" i="24"/>
  <c r="L48" i="24"/>
  <c r="M48" i="24"/>
  <c r="N48" i="24"/>
  <c r="E40" i="24"/>
  <c r="E41" i="24"/>
  <c r="E42" i="24"/>
  <c r="E43" i="24"/>
  <c r="E44" i="24"/>
  <c r="E45" i="24"/>
  <c r="E46" i="24"/>
  <c r="E47" i="24"/>
  <c r="E48" i="24"/>
  <c r="E39" i="24"/>
  <c r="K36" i="23"/>
  <c r="F30" i="23"/>
  <c r="G30" i="23"/>
  <c r="H30" i="23"/>
  <c r="I30" i="23"/>
  <c r="J30" i="23"/>
  <c r="K30" i="23"/>
  <c r="F31" i="23"/>
  <c r="G31" i="23"/>
  <c r="H31" i="23"/>
  <c r="I31" i="23"/>
  <c r="J31" i="23"/>
  <c r="K31" i="23"/>
  <c r="F32" i="23"/>
  <c r="G32" i="23"/>
  <c r="H32" i="23"/>
  <c r="I32" i="23"/>
  <c r="J32" i="23"/>
  <c r="K32" i="23"/>
  <c r="F33" i="23"/>
  <c r="G33" i="23"/>
  <c r="H33" i="23"/>
  <c r="I33" i="23"/>
  <c r="J33" i="23"/>
  <c r="K33" i="23"/>
  <c r="F34" i="23"/>
  <c r="G34" i="23"/>
  <c r="H34" i="23"/>
  <c r="I34" i="23"/>
  <c r="J34" i="23"/>
  <c r="K34" i="23"/>
  <c r="F35" i="23"/>
  <c r="G35" i="23"/>
  <c r="H35" i="23"/>
  <c r="I35" i="23"/>
  <c r="J35" i="23"/>
  <c r="K35" i="23"/>
  <c r="F36" i="23"/>
  <c r="G36" i="23"/>
  <c r="H36" i="23"/>
  <c r="I36" i="23"/>
  <c r="J36" i="23"/>
  <c r="E31" i="23"/>
  <c r="E32" i="23"/>
  <c r="E33" i="23"/>
  <c r="E34" i="23"/>
  <c r="E35" i="23"/>
  <c r="E36" i="23"/>
  <c r="E30" i="23"/>
  <c r="E42" i="27"/>
  <c r="N2" i="20" l="1"/>
  <c r="D2" i="20"/>
  <c r="E2" i="20"/>
  <c r="E36" i="20"/>
  <c r="D36" i="20"/>
  <c r="E67" i="39" l="1"/>
  <c r="F67" i="39"/>
  <c r="G67" i="39"/>
  <c r="H67" i="39"/>
  <c r="I67" i="39"/>
  <c r="J67" i="39"/>
  <c r="K67" i="39"/>
  <c r="L67" i="39"/>
  <c r="M67" i="39"/>
  <c r="N67" i="39"/>
  <c r="O67" i="39"/>
  <c r="P67" i="39"/>
  <c r="Q67" i="39"/>
  <c r="R67" i="39"/>
  <c r="F68" i="39"/>
  <c r="G68" i="39"/>
  <c r="H68" i="39"/>
  <c r="I68" i="39"/>
  <c r="J68" i="39"/>
  <c r="K68" i="39"/>
  <c r="L68" i="39"/>
  <c r="M68" i="39"/>
  <c r="N68" i="39"/>
  <c r="O68" i="39"/>
  <c r="P68" i="39"/>
  <c r="Q68" i="39"/>
  <c r="R68" i="39"/>
  <c r="F69" i="39"/>
  <c r="G69" i="39"/>
  <c r="H69" i="39"/>
  <c r="I69" i="39"/>
  <c r="J69" i="39"/>
  <c r="K69" i="39"/>
  <c r="L69" i="39"/>
  <c r="M69" i="39"/>
  <c r="N69" i="39"/>
  <c r="O69" i="39"/>
  <c r="P69" i="39"/>
  <c r="Q69" i="39"/>
  <c r="R69" i="39"/>
  <c r="F70" i="39"/>
  <c r="G70" i="39"/>
  <c r="H70" i="39"/>
  <c r="I70" i="39"/>
  <c r="J70" i="39"/>
  <c r="K70" i="39"/>
  <c r="L70" i="39"/>
  <c r="M70" i="39"/>
  <c r="N70" i="39"/>
  <c r="O70" i="39"/>
  <c r="P70" i="39"/>
  <c r="Q70" i="39"/>
  <c r="R70" i="39"/>
  <c r="F71" i="39"/>
  <c r="G71" i="39"/>
  <c r="H71" i="39"/>
  <c r="I71" i="39"/>
  <c r="J71" i="39"/>
  <c r="K71" i="39"/>
  <c r="L71" i="39"/>
  <c r="M71" i="39"/>
  <c r="N71" i="39"/>
  <c r="O71" i="39"/>
  <c r="P71" i="39"/>
  <c r="Q71" i="39"/>
  <c r="R71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R72" i="39"/>
  <c r="F73" i="39"/>
  <c r="G73" i="39"/>
  <c r="H73" i="39"/>
  <c r="I73" i="39"/>
  <c r="J73" i="39"/>
  <c r="K73" i="39"/>
  <c r="L73" i="39"/>
  <c r="M73" i="39"/>
  <c r="N73" i="39"/>
  <c r="O73" i="39"/>
  <c r="P73" i="39"/>
  <c r="Q73" i="39"/>
  <c r="R73" i="39"/>
  <c r="F74" i="39"/>
  <c r="G74" i="39"/>
  <c r="H74" i="39"/>
  <c r="I74" i="39"/>
  <c r="J74" i="39"/>
  <c r="K74" i="39"/>
  <c r="L74" i="39"/>
  <c r="M74" i="39"/>
  <c r="N74" i="39"/>
  <c r="O74" i="39"/>
  <c r="P74" i="39"/>
  <c r="Q74" i="39"/>
  <c r="R74" i="39"/>
  <c r="F75" i="39"/>
  <c r="G75" i="39"/>
  <c r="H75" i="39"/>
  <c r="I75" i="39"/>
  <c r="J75" i="39"/>
  <c r="K75" i="39"/>
  <c r="L75" i="39"/>
  <c r="M75" i="39"/>
  <c r="N75" i="39"/>
  <c r="O75" i="39"/>
  <c r="P75" i="39"/>
  <c r="Q75" i="39"/>
  <c r="R75" i="39"/>
  <c r="F76" i="39"/>
  <c r="G76" i="39"/>
  <c r="H76" i="39"/>
  <c r="I76" i="39"/>
  <c r="J76" i="39"/>
  <c r="K76" i="39"/>
  <c r="L76" i="39"/>
  <c r="M76" i="39"/>
  <c r="N76" i="39"/>
  <c r="O76" i="39"/>
  <c r="P76" i="39"/>
  <c r="Q76" i="39"/>
  <c r="R76" i="39"/>
  <c r="F77" i="39"/>
  <c r="G77" i="39"/>
  <c r="H77" i="39"/>
  <c r="I77" i="39"/>
  <c r="J77" i="39"/>
  <c r="K77" i="39"/>
  <c r="L77" i="39"/>
  <c r="M77" i="39"/>
  <c r="N77" i="39"/>
  <c r="O77" i="39"/>
  <c r="P77" i="39"/>
  <c r="Q77" i="39"/>
  <c r="R77" i="39"/>
  <c r="F78" i="39"/>
  <c r="G78" i="39"/>
  <c r="H78" i="39"/>
  <c r="I78" i="39"/>
  <c r="J78" i="39"/>
  <c r="K78" i="39"/>
  <c r="L78" i="39"/>
  <c r="M78" i="39"/>
  <c r="N78" i="39"/>
  <c r="O78" i="39"/>
  <c r="P78" i="39"/>
  <c r="Q78" i="39"/>
  <c r="R78" i="39"/>
  <c r="F79" i="39"/>
  <c r="G79" i="39"/>
  <c r="H79" i="39"/>
  <c r="I79" i="39"/>
  <c r="J79" i="39"/>
  <c r="K79" i="39"/>
  <c r="L79" i="39"/>
  <c r="M79" i="39"/>
  <c r="N79" i="39"/>
  <c r="O79" i="39"/>
  <c r="P79" i="39"/>
  <c r="Q79" i="39"/>
  <c r="R79" i="39"/>
  <c r="F80" i="39"/>
  <c r="G80" i="39"/>
  <c r="H80" i="39"/>
  <c r="I80" i="39"/>
  <c r="J80" i="39"/>
  <c r="K80" i="39"/>
  <c r="L80" i="39"/>
  <c r="M80" i="39"/>
  <c r="N80" i="39"/>
  <c r="O80" i="39"/>
  <c r="P80" i="39"/>
  <c r="Q80" i="39"/>
  <c r="R80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S74" i="39" l="1"/>
  <c r="T74" i="39"/>
  <c r="S75" i="39"/>
  <c r="T75" i="39"/>
  <c r="S76" i="39"/>
  <c r="T76" i="39"/>
  <c r="S77" i="39"/>
  <c r="T77" i="39"/>
  <c r="S78" i="39"/>
  <c r="T78" i="39"/>
  <c r="S79" i="39"/>
  <c r="T79" i="39"/>
  <c r="S80" i="39"/>
  <c r="T80" i="39"/>
  <c r="S51" i="39"/>
  <c r="T51" i="39"/>
  <c r="U51" i="39"/>
  <c r="V51" i="39"/>
  <c r="W51" i="39"/>
  <c r="X51" i="39"/>
  <c r="Y51" i="39"/>
  <c r="S53" i="39"/>
  <c r="T53" i="39"/>
  <c r="U53" i="39"/>
  <c r="V53" i="39"/>
  <c r="W53" i="39"/>
  <c r="X53" i="39"/>
  <c r="Y53" i="39"/>
  <c r="S54" i="39"/>
  <c r="T54" i="39"/>
  <c r="U54" i="39"/>
  <c r="V54" i="39"/>
  <c r="W54" i="39"/>
  <c r="X54" i="39"/>
  <c r="Y54" i="39"/>
  <c r="S55" i="39"/>
  <c r="T55" i="39"/>
  <c r="U55" i="39"/>
  <c r="V55" i="39"/>
  <c r="W55" i="39"/>
  <c r="X55" i="39"/>
  <c r="Y55" i="39"/>
  <c r="S56" i="39"/>
  <c r="T56" i="39"/>
  <c r="U56" i="39"/>
  <c r="V56" i="39"/>
  <c r="W56" i="39"/>
  <c r="X56" i="39"/>
  <c r="Y56" i="39"/>
  <c r="S57" i="39"/>
  <c r="T57" i="39"/>
  <c r="U57" i="39"/>
  <c r="V57" i="39"/>
  <c r="W57" i="39"/>
  <c r="X57" i="39"/>
  <c r="Y57" i="39"/>
  <c r="S58" i="39"/>
  <c r="T58" i="39"/>
  <c r="U58" i="39"/>
  <c r="V58" i="39"/>
  <c r="W58" i="39"/>
  <c r="X58" i="39"/>
  <c r="Y58" i="39"/>
  <c r="S59" i="39"/>
  <c r="T59" i="39"/>
  <c r="U59" i="39"/>
  <c r="V59" i="39"/>
  <c r="W59" i="39"/>
  <c r="X59" i="39"/>
  <c r="Y59" i="39"/>
  <c r="S60" i="39"/>
  <c r="T60" i="39"/>
  <c r="U60" i="39"/>
  <c r="V60" i="39"/>
  <c r="W60" i="39"/>
  <c r="X60" i="39"/>
  <c r="Y60" i="39"/>
  <c r="S61" i="39"/>
  <c r="T61" i="39"/>
  <c r="U61" i="39"/>
  <c r="V61" i="39"/>
  <c r="W61" i="39"/>
  <c r="X61" i="39"/>
  <c r="Y61" i="39"/>
  <c r="S62" i="39"/>
  <c r="T62" i="39"/>
  <c r="U62" i="39"/>
  <c r="V62" i="39"/>
  <c r="W62" i="39"/>
  <c r="X62" i="39"/>
  <c r="Y62" i="39"/>
  <c r="S63" i="39"/>
  <c r="T63" i="39"/>
  <c r="U63" i="39"/>
  <c r="V63" i="39"/>
  <c r="W63" i="39"/>
  <c r="X63" i="39"/>
  <c r="Y63" i="39"/>
  <c r="S64" i="39"/>
  <c r="T64" i="39"/>
  <c r="U64" i="39"/>
  <c r="V64" i="39"/>
  <c r="W64" i="39"/>
  <c r="X64" i="39"/>
  <c r="Y64" i="39"/>
  <c r="N28" i="21"/>
  <c r="N29" i="21"/>
  <c r="N30" i="21"/>
  <c r="N31" i="21"/>
  <c r="N32" i="21"/>
  <c r="N33" i="21"/>
  <c r="N34" i="21"/>
  <c r="N35" i="21"/>
  <c r="N36" i="21"/>
  <c r="N37" i="21"/>
  <c r="N38" i="21"/>
  <c r="E436" i="1"/>
  <c r="E437" i="1"/>
  <c r="E438" i="1"/>
  <c r="E439" i="1"/>
  <c r="E440" i="1"/>
  <c r="E441" i="1"/>
  <c r="E442" i="1"/>
  <c r="E443" i="1"/>
  <c r="E435" i="1"/>
  <c r="D28" i="21"/>
  <c r="E28" i="21"/>
  <c r="D29" i="21"/>
  <c r="E29" i="21"/>
  <c r="D30" i="21"/>
  <c r="E30" i="21"/>
  <c r="D31" i="21"/>
  <c r="E31" i="21"/>
  <c r="D32" i="21"/>
  <c r="E32" i="21"/>
  <c r="D33" i="21"/>
  <c r="E33" i="21"/>
  <c r="D34" i="21"/>
  <c r="E34" i="21"/>
  <c r="D35" i="21"/>
  <c r="E35" i="21"/>
  <c r="D36" i="21"/>
  <c r="E36" i="21"/>
  <c r="D37" i="21"/>
  <c r="E37" i="21"/>
  <c r="D38" i="21"/>
  <c r="E38" i="21"/>
  <c r="D16" i="21"/>
  <c r="E16" i="21"/>
  <c r="D17" i="21"/>
  <c r="E17" i="21"/>
  <c r="D18" i="21"/>
  <c r="E18" i="21"/>
  <c r="D19" i="21"/>
  <c r="E19" i="21"/>
  <c r="D20" i="21"/>
  <c r="E20" i="21"/>
  <c r="D21" i="21"/>
  <c r="E21" i="21"/>
  <c r="D22" i="21"/>
  <c r="E22" i="21"/>
  <c r="D23" i="21"/>
  <c r="E23" i="21"/>
  <c r="D24" i="21"/>
  <c r="E24" i="21"/>
  <c r="D25" i="21"/>
  <c r="E25" i="21"/>
  <c r="D26" i="21"/>
  <c r="E26" i="21"/>
  <c r="F107" i="45" l="1"/>
  <c r="G107" i="45"/>
  <c r="H107" i="45"/>
  <c r="I107" i="45"/>
  <c r="J107" i="45"/>
  <c r="K107" i="45"/>
  <c r="L107" i="45"/>
  <c r="M107" i="45"/>
  <c r="N107" i="45"/>
  <c r="O107" i="45"/>
  <c r="P107" i="45"/>
  <c r="Q107" i="45"/>
  <c r="R107" i="45"/>
  <c r="S107" i="45"/>
  <c r="T107" i="45"/>
  <c r="U107" i="45"/>
  <c r="V107" i="45"/>
  <c r="W107" i="45"/>
  <c r="X107" i="45"/>
  <c r="Y107" i="45"/>
  <c r="Z107" i="45"/>
  <c r="AA107" i="45"/>
  <c r="AB107" i="45"/>
  <c r="F108" i="45"/>
  <c r="G108" i="45"/>
  <c r="H108" i="45"/>
  <c r="I108" i="45"/>
  <c r="J108" i="45"/>
  <c r="K108" i="45"/>
  <c r="L108" i="45"/>
  <c r="M108" i="45"/>
  <c r="N108" i="45"/>
  <c r="O108" i="45"/>
  <c r="P108" i="45"/>
  <c r="Q108" i="45"/>
  <c r="R108" i="45"/>
  <c r="S108" i="45"/>
  <c r="T108" i="45"/>
  <c r="U108" i="45"/>
  <c r="V108" i="45"/>
  <c r="W108" i="45"/>
  <c r="X108" i="45"/>
  <c r="Y108" i="45"/>
  <c r="Z108" i="45"/>
  <c r="AA108" i="45"/>
  <c r="AB108" i="45"/>
  <c r="F109" i="45"/>
  <c r="G109" i="45"/>
  <c r="H109" i="45"/>
  <c r="I109" i="45"/>
  <c r="J109" i="45"/>
  <c r="K109" i="45"/>
  <c r="L109" i="45"/>
  <c r="M109" i="45"/>
  <c r="N109" i="45"/>
  <c r="O109" i="45"/>
  <c r="P109" i="45"/>
  <c r="Q109" i="45"/>
  <c r="R109" i="45"/>
  <c r="S109" i="45"/>
  <c r="T109" i="45"/>
  <c r="U109" i="45"/>
  <c r="V109" i="45"/>
  <c r="W109" i="45"/>
  <c r="X109" i="45"/>
  <c r="Y109" i="45"/>
  <c r="Z109" i="45"/>
  <c r="AA109" i="45"/>
  <c r="AB109" i="45"/>
  <c r="F110" i="45"/>
  <c r="G110" i="45"/>
  <c r="H110" i="45"/>
  <c r="I110" i="45"/>
  <c r="J110" i="45"/>
  <c r="K110" i="45"/>
  <c r="L110" i="45"/>
  <c r="M110" i="45"/>
  <c r="N110" i="45"/>
  <c r="O110" i="45"/>
  <c r="P110" i="45"/>
  <c r="Q110" i="45"/>
  <c r="R110" i="45"/>
  <c r="S110" i="45"/>
  <c r="T110" i="45"/>
  <c r="U110" i="45"/>
  <c r="V110" i="45"/>
  <c r="W110" i="45"/>
  <c r="X110" i="45"/>
  <c r="Y110" i="45"/>
  <c r="Z110" i="45"/>
  <c r="AA110" i="45"/>
  <c r="AB110" i="45"/>
  <c r="F111" i="45"/>
  <c r="G111" i="45"/>
  <c r="H111" i="45"/>
  <c r="I111" i="45"/>
  <c r="J111" i="45"/>
  <c r="K111" i="45"/>
  <c r="L111" i="45"/>
  <c r="M111" i="45"/>
  <c r="N111" i="45"/>
  <c r="O111" i="45"/>
  <c r="P111" i="45"/>
  <c r="Q111" i="45"/>
  <c r="R111" i="45"/>
  <c r="S111" i="45"/>
  <c r="T111" i="45"/>
  <c r="U111" i="45"/>
  <c r="V111" i="45"/>
  <c r="W111" i="45"/>
  <c r="X111" i="45"/>
  <c r="Y111" i="45"/>
  <c r="Z111" i="45"/>
  <c r="AA111" i="45"/>
  <c r="AB111" i="45"/>
  <c r="F112" i="45"/>
  <c r="G112" i="45"/>
  <c r="H112" i="45"/>
  <c r="I112" i="45"/>
  <c r="J112" i="45"/>
  <c r="K112" i="45"/>
  <c r="L112" i="45"/>
  <c r="M112" i="45"/>
  <c r="N112" i="45"/>
  <c r="O112" i="45"/>
  <c r="P112" i="45"/>
  <c r="Q112" i="45"/>
  <c r="R112" i="45"/>
  <c r="S112" i="45"/>
  <c r="T112" i="45"/>
  <c r="U112" i="45"/>
  <c r="V112" i="45"/>
  <c r="W112" i="45"/>
  <c r="X112" i="45"/>
  <c r="Y112" i="45"/>
  <c r="Z112" i="45"/>
  <c r="AA112" i="45"/>
  <c r="AB112" i="45"/>
  <c r="F113" i="45"/>
  <c r="G113" i="45"/>
  <c r="H113" i="45"/>
  <c r="I113" i="45"/>
  <c r="J113" i="45"/>
  <c r="K113" i="45"/>
  <c r="L113" i="45"/>
  <c r="M113" i="45"/>
  <c r="N113" i="45"/>
  <c r="O113" i="45"/>
  <c r="P113" i="45"/>
  <c r="Q113" i="45"/>
  <c r="R113" i="45"/>
  <c r="S113" i="45"/>
  <c r="T113" i="45"/>
  <c r="U113" i="45"/>
  <c r="V113" i="45"/>
  <c r="W113" i="45"/>
  <c r="X113" i="45"/>
  <c r="Y113" i="45"/>
  <c r="Z113" i="45"/>
  <c r="AA113" i="45"/>
  <c r="AB113" i="45"/>
  <c r="F114" i="45"/>
  <c r="G114" i="45"/>
  <c r="H114" i="45"/>
  <c r="I114" i="45"/>
  <c r="J114" i="45"/>
  <c r="K114" i="45"/>
  <c r="L114" i="45"/>
  <c r="M114" i="45"/>
  <c r="N114" i="45"/>
  <c r="O114" i="45"/>
  <c r="P114" i="45"/>
  <c r="Q114" i="45"/>
  <c r="R114" i="45"/>
  <c r="S114" i="45"/>
  <c r="T114" i="45"/>
  <c r="U114" i="45"/>
  <c r="V114" i="45"/>
  <c r="W114" i="45"/>
  <c r="X114" i="45"/>
  <c r="Y114" i="45"/>
  <c r="Z114" i="45"/>
  <c r="AA114" i="45"/>
  <c r="AB114" i="45"/>
  <c r="F115" i="45"/>
  <c r="G115" i="45"/>
  <c r="H115" i="45"/>
  <c r="I115" i="45"/>
  <c r="J115" i="45"/>
  <c r="K115" i="45"/>
  <c r="L115" i="45"/>
  <c r="M115" i="45"/>
  <c r="N115" i="45"/>
  <c r="O115" i="45"/>
  <c r="P115" i="45"/>
  <c r="Q115" i="45"/>
  <c r="R115" i="45"/>
  <c r="S115" i="45"/>
  <c r="T115" i="45"/>
  <c r="U115" i="45"/>
  <c r="V115" i="45"/>
  <c r="W115" i="45"/>
  <c r="X115" i="45"/>
  <c r="Y115" i="45"/>
  <c r="Z115" i="45"/>
  <c r="AA115" i="45"/>
  <c r="AB115" i="45"/>
  <c r="F116" i="45"/>
  <c r="G116" i="45"/>
  <c r="H116" i="45"/>
  <c r="I116" i="45"/>
  <c r="J116" i="45"/>
  <c r="K116" i="45"/>
  <c r="L116" i="45"/>
  <c r="M116" i="45"/>
  <c r="N116" i="45"/>
  <c r="O116" i="45"/>
  <c r="P116" i="45"/>
  <c r="Q116" i="45"/>
  <c r="R116" i="45"/>
  <c r="S116" i="45"/>
  <c r="T116" i="45"/>
  <c r="U116" i="45"/>
  <c r="V116" i="45"/>
  <c r="W116" i="45"/>
  <c r="X116" i="45"/>
  <c r="Y116" i="45"/>
  <c r="Z116" i="45"/>
  <c r="AA116" i="45"/>
  <c r="AB116" i="45"/>
  <c r="F117" i="45"/>
  <c r="G117" i="45"/>
  <c r="H117" i="45"/>
  <c r="I117" i="45"/>
  <c r="J117" i="45"/>
  <c r="K117" i="45"/>
  <c r="L117" i="45"/>
  <c r="M117" i="45"/>
  <c r="N117" i="45"/>
  <c r="O117" i="45"/>
  <c r="P117" i="45"/>
  <c r="Q117" i="45"/>
  <c r="R117" i="45"/>
  <c r="S117" i="45"/>
  <c r="T117" i="45"/>
  <c r="U117" i="45"/>
  <c r="V117" i="45"/>
  <c r="W117" i="45"/>
  <c r="X117" i="45"/>
  <c r="Y117" i="45"/>
  <c r="Z117" i="45"/>
  <c r="AA117" i="45"/>
  <c r="AB117" i="45"/>
  <c r="F118" i="45"/>
  <c r="G118" i="45"/>
  <c r="H118" i="45"/>
  <c r="I118" i="45"/>
  <c r="J118" i="45"/>
  <c r="K118" i="45"/>
  <c r="L118" i="45"/>
  <c r="M118" i="45"/>
  <c r="N118" i="45"/>
  <c r="O118" i="45"/>
  <c r="P118" i="45"/>
  <c r="Q118" i="45"/>
  <c r="R118" i="45"/>
  <c r="S118" i="45"/>
  <c r="T118" i="45"/>
  <c r="U118" i="45"/>
  <c r="V118" i="45"/>
  <c r="W118" i="45"/>
  <c r="X118" i="45"/>
  <c r="Y118" i="45"/>
  <c r="Z118" i="45"/>
  <c r="AA118" i="45"/>
  <c r="AB118" i="45"/>
  <c r="F119" i="45"/>
  <c r="G119" i="45"/>
  <c r="H119" i="45"/>
  <c r="I119" i="45"/>
  <c r="J119" i="45"/>
  <c r="K119" i="45"/>
  <c r="L119" i="45"/>
  <c r="M119" i="45"/>
  <c r="N119" i="45"/>
  <c r="O119" i="45"/>
  <c r="P119" i="45"/>
  <c r="Q119" i="45"/>
  <c r="R119" i="45"/>
  <c r="S119" i="45"/>
  <c r="T119" i="45"/>
  <c r="U119" i="45"/>
  <c r="V119" i="45"/>
  <c r="W119" i="45"/>
  <c r="X119" i="45"/>
  <c r="Y119" i="45"/>
  <c r="Z119" i="45"/>
  <c r="AA119" i="45"/>
  <c r="AB119" i="45"/>
  <c r="F120" i="45"/>
  <c r="G120" i="45"/>
  <c r="H120" i="45"/>
  <c r="I120" i="45"/>
  <c r="J120" i="45"/>
  <c r="K120" i="45"/>
  <c r="L120" i="45"/>
  <c r="M120" i="45"/>
  <c r="N120" i="45"/>
  <c r="O120" i="45"/>
  <c r="P120" i="45"/>
  <c r="Q120" i="45"/>
  <c r="R120" i="45"/>
  <c r="S120" i="45"/>
  <c r="T120" i="45"/>
  <c r="U120" i="45"/>
  <c r="V120" i="45"/>
  <c r="W120" i="45"/>
  <c r="X120" i="45"/>
  <c r="Y120" i="45"/>
  <c r="Z120" i="45"/>
  <c r="AA120" i="45"/>
  <c r="AB120" i="45"/>
  <c r="F121" i="45"/>
  <c r="G121" i="45"/>
  <c r="H121" i="45"/>
  <c r="I121" i="45"/>
  <c r="J121" i="45"/>
  <c r="K121" i="45"/>
  <c r="L121" i="45"/>
  <c r="M121" i="45"/>
  <c r="N121" i="45"/>
  <c r="O121" i="45"/>
  <c r="P121" i="45"/>
  <c r="Q121" i="45"/>
  <c r="R121" i="45"/>
  <c r="S121" i="45"/>
  <c r="T121" i="45"/>
  <c r="U121" i="45"/>
  <c r="V121" i="45"/>
  <c r="W121" i="45"/>
  <c r="X121" i="45"/>
  <c r="Y121" i="45"/>
  <c r="Z121" i="45"/>
  <c r="AA121" i="45"/>
  <c r="AB121" i="45"/>
  <c r="F122" i="45"/>
  <c r="G122" i="45"/>
  <c r="H122" i="45"/>
  <c r="I122" i="45"/>
  <c r="J122" i="45"/>
  <c r="K122" i="45"/>
  <c r="L122" i="45"/>
  <c r="M122" i="45"/>
  <c r="N122" i="45"/>
  <c r="O122" i="45"/>
  <c r="P122" i="45"/>
  <c r="Q122" i="45"/>
  <c r="R122" i="45"/>
  <c r="S122" i="45"/>
  <c r="T122" i="45"/>
  <c r="U122" i="45"/>
  <c r="V122" i="45"/>
  <c r="W122" i="45"/>
  <c r="X122" i="45"/>
  <c r="Y122" i="45"/>
  <c r="Z122" i="45"/>
  <c r="AA122" i="45"/>
  <c r="AB122" i="45"/>
  <c r="F123" i="45"/>
  <c r="G123" i="45"/>
  <c r="H123" i="45"/>
  <c r="I123" i="45"/>
  <c r="J123" i="45"/>
  <c r="K123" i="45"/>
  <c r="L123" i="45"/>
  <c r="M123" i="45"/>
  <c r="N123" i="45"/>
  <c r="O123" i="45"/>
  <c r="P123" i="45"/>
  <c r="Q123" i="45"/>
  <c r="R123" i="45"/>
  <c r="S123" i="45"/>
  <c r="T123" i="45"/>
  <c r="U123" i="45"/>
  <c r="V123" i="45"/>
  <c r="W123" i="45"/>
  <c r="X123" i="45"/>
  <c r="Y123" i="45"/>
  <c r="Z123" i="45"/>
  <c r="AA123" i="45"/>
  <c r="AB123" i="45"/>
  <c r="F124" i="45"/>
  <c r="G124" i="45"/>
  <c r="H124" i="45"/>
  <c r="I124" i="45"/>
  <c r="J124" i="45"/>
  <c r="K124" i="45"/>
  <c r="L124" i="45"/>
  <c r="M124" i="45"/>
  <c r="N124" i="45"/>
  <c r="O124" i="45"/>
  <c r="P124" i="45"/>
  <c r="Q124" i="45"/>
  <c r="R124" i="45"/>
  <c r="S124" i="45"/>
  <c r="T124" i="45"/>
  <c r="U124" i="45"/>
  <c r="V124" i="45"/>
  <c r="W124" i="45"/>
  <c r="X124" i="45"/>
  <c r="Y124" i="45"/>
  <c r="Z124" i="45"/>
  <c r="AA124" i="45"/>
  <c r="AB124" i="45"/>
  <c r="F125" i="45"/>
  <c r="G125" i="45"/>
  <c r="H125" i="45"/>
  <c r="I125" i="45"/>
  <c r="J125" i="45"/>
  <c r="K125" i="45"/>
  <c r="L125" i="45"/>
  <c r="M125" i="45"/>
  <c r="N125" i="45"/>
  <c r="O125" i="45"/>
  <c r="P125" i="45"/>
  <c r="Q125" i="45"/>
  <c r="R125" i="45"/>
  <c r="S125" i="45"/>
  <c r="T125" i="45"/>
  <c r="U125" i="45"/>
  <c r="V125" i="45"/>
  <c r="W125" i="45"/>
  <c r="X125" i="45"/>
  <c r="Y125" i="45"/>
  <c r="Z125" i="45"/>
  <c r="AA125" i="45"/>
  <c r="AB125" i="45"/>
  <c r="F126" i="45"/>
  <c r="G126" i="45"/>
  <c r="H126" i="45"/>
  <c r="I126" i="45"/>
  <c r="J126" i="45"/>
  <c r="K126" i="45"/>
  <c r="L126" i="45"/>
  <c r="M126" i="45"/>
  <c r="N126" i="45"/>
  <c r="O126" i="45"/>
  <c r="P126" i="45"/>
  <c r="Q126" i="45"/>
  <c r="R126" i="45"/>
  <c r="S126" i="45"/>
  <c r="T126" i="45"/>
  <c r="U126" i="45"/>
  <c r="V126" i="45"/>
  <c r="W126" i="45"/>
  <c r="X126" i="45"/>
  <c r="Y126" i="45"/>
  <c r="Z126" i="45"/>
  <c r="AA126" i="45"/>
  <c r="AB126" i="45"/>
  <c r="F127" i="45"/>
  <c r="G127" i="45"/>
  <c r="H127" i="45"/>
  <c r="I127" i="45"/>
  <c r="J127" i="45"/>
  <c r="K127" i="45"/>
  <c r="L127" i="45"/>
  <c r="M127" i="45"/>
  <c r="N127" i="45"/>
  <c r="O127" i="45"/>
  <c r="P127" i="45"/>
  <c r="Q127" i="45"/>
  <c r="R127" i="45"/>
  <c r="S127" i="45"/>
  <c r="T127" i="45"/>
  <c r="U127" i="45"/>
  <c r="V127" i="45"/>
  <c r="W127" i="45"/>
  <c r="X127" i="45"/>
  <c r="Y127" i="45"/>
  <c r="Z127" i="45"/>
  <c r="AA127" i="45"/>
  <c r="AB127" i="45"/>
  <c r="F128" i="45"/>
  <c r="G128" i="45"/>
  <c r="H128" i="45"/>
  <c r="I128" i="45"/>
  <c r="J128" i="45"/>
  <c r="K128" i="45"/>
  <c r="L128" i="45"/>
  <c r="M128" i="45"/>
  <c r="N128" i="45"/>
  <c r="O128" i="45"/>
  <c r="P128" i="45"/>
  <c r="Q128" i="45"/>
  <c r="R128" i="45"/>
  <c r="S128" i="45"/>
  <c r="T128" i="45"/>
  <c r="U128" i="45"/>
  <c r="V128" i="45"/>
  <c r="W128" i="45"/>
  <c r="X128" i="45"/>
  <c r="Y128" i="45"/>
  <c r="Z128" i="45"/>
  <c r="AA128" i="45"/>
  <c r="AB128" i="45"/>
  <c r="F129" i="45"/>
  <c r="G129" i="45"/>
  <c r="H129" i="45"/>
  <c r="I129" i="45"/>
  <c r="J129" i="45"/>
  <c r="K129" i="45"/>
  <c r="L129" i="45"/>
  <c r="M129" i="45"/>
  <c r="N129" i="45"/>
  <c r="O129" i="45"/>
  <c r="P129" i="45"/>
  <c r="Q129" i="45"/>
  <c r="R129" i="45"/>
  <c r="S129" i="45"/>
  <c r="T129" i="45"/>
  <c r="U129" i="45"/>
  <c r="V129" i="45"/>
  <c r="W129" i="45"/>
  <c r="X129" i="45"/>
  <c r="Y129" i="45"/>
  <c r="Z129" i="45"/>
  <c r="AA129" i="45"/>
  <c r="AB129" i="45"/>
  <c r="F130" i="45"/>
  <c r="G130" i="45"/>
  <c r="H130" i="45"/>
  <c r="I130" i="45"/>
  <c r="J130" i="45"/>
  <c r="K130" i="45"/>
  <c r="L130" i="45"/>
  <c r="M130" i="45"/>
  <c r="N130" i="45"/>
  <c r="O130" i="45"/>
  <c r="P130" i="45"/>
  <c r="Q130" i="45"/>
  <c r="R130" i="45"/>
  <c r="S130" i="45"/>
  <c r="T130" i="45"/>
  <c r="U130" i="45"/>
  <c r="V130" i="45"/>
  <c r="W130" i="45"/>
  <c r="X130" i="45"/>
  <c r="Y130" i="45"/>
  <c r="Z130" i="45"/>
  <c r="AA130" i="45"/>
  <c r="AB130" i="45"/>
  <c r="E108" i="45"/>
  <c r="E109" i="45"/>
  <c r="E110" i="45"/>
  <c r="E111" i="45"/>
  <c r="E112" i="45"/>
  <c r="E113" i="45"/>
  <c r="E114" i="45"/>
  <c r="E115" i="45"/>
  <c r="E116" i="45"/>
  <c r="E117" i="45"/>
  <c r="E118" i="45"/>
  <c r="E119" i="45"/>
  <c r="E120" i="45"/>
  <c r="E121" i="45"/>
  <c r="E122" i="45"/>
  <c r="E123" i="45"/>
  <c r="E124" i="45"/>
  <c r="E125" i="45"/>
  <c r="E126" i="45"/>
  <c r="E127" i="45"/>
  <c r="E128" i="45"/>
  <c r="E129" i="45"/>
  <c r="E130" i="45"/>
  <c r="E107" i="45"/>
  <c r="F43" i="38"/>
  <c r="G43" i="38"/>
  <c r="H43" i="38"/>
  <c r="I43" i="38"/>
  <c r="J43" i="38"/>
  <c r="K43" i="38"/>
  <c r="L43" i="38"/>
  <c r="F44" i="38"/>
  <c r="G44" i="38"/>
  <c r="H44" i="38"/>
  <c r="I44" i="38"/>
  <c r="J44" i="38"/>
  <c r="K44" i="38"/>
  <c r="L44" i="38"/>
  <c r="F45" i="38"/>
  <c r="G45" i="38"/>
  <c r="H45" i="38"/>
  <c r="I45" i="38"/>
  <c r="J45" i="38"/>
  <c r="K45" i="38"/>
  <c r="L45" i="38"/>
  <c r="F46" i="38"/>
  <c r="G46" i="38"/>
  <c r="H46" i="38"/>
  <c r="I46" i="38"/>
  <c r="J46" i="38"/>
  <c r="K46" i="38"/>
  <c r="L46" i="38"/>
  <c r="F47" i="38"/>
  <c r="G47" i="38"/>
  <c r="H47" i="38"/>
  <c r="I47" i="38"/>
  <c r="J47" i="38"/>
  <c r="K47" i="38"/>
  <c r="L47" i="38"/>
  <c r="F48" i="38"/>
  <c r="G48" i="38"/>
  <c r="H48" i="38"/>
  <c r="I48" i="38"/>
  <c r="J48" i="38"/>
  <c r="K48" i="38"/>
  <c r="L48" i="38"/>
  <c r="F49" i="38"/>
  <c r="G49" i="38"/>
  <c r="H49" i="38"/>
  <c r="I49" i="38"/>
  <c r="J49" i="38"/>
  <c r="K49" i="38"/>
  <c r="L49" i="38"/>
  <c r="F50" i="38"/>
  <c r="G50" i="38"/>
  <c r="H50" i="38"/>
  <c r="I50" i="38"/>
  <c r="J50" i="38"/>
  <c r="K50" i="38"/>
  <c r="L50" i="38"/>
  <c r="E44" i="38"/>
  <c r="E45" i="38"/>
  <c r="E46" i="38"/>
  <c r="E47" i="38"/>
  <c r="E48" i="38"/>
  <c r="E49" i="38"/>
  <c r="E50" i="38"/>
  <c r="E43" i="38"/>
  <c r="F47" i="36"/>
  <c r="G47" i="36"/>
  <c r="H47" i="36"/>
  <c r="I47" i="36"/>
  <c r="J47" i="36"/>
  <c r="K47" i="36"/>
  <c r="L47" i="36"/>
  <c r="M47" i="36"/>
  <c r="F48" i="36"/>
  <c r="G48" i="36"/>
  <c r="H48" i="36"/>
  <c r="I48" i="36"/>
  <c r="J48" i="36"/>
  <c r="K48" i="36"/>
  <c r="L48" i="36"/>
  <c r="M48" i="36"/>
  <c r="F49" i="36"/>
  <c r="G49" i="36"/>
  <c r="H49" i="36"/>
  <c r="I49" i="36"/>
  <c r="J49" i="36"/>
  <c r="K49" i="36"/>
  <c r="L49" i="36"/>
  <c r="M49" i="36"/>
  <c r="F50" i="36"/>
  <c r="G50" i="36"/>
  <c r="H50" i="36"/>
  <c r="I50" i="36"/>
  <c r="J50" i="36"/>
  <c r="K50" i="36"/>
  <c r="L50" i="36"/>
  <c r="M50" i="36"/>
  <c r="F51" i="36"/>
  <c r="G51" i="36"/>
  <c r="H51" i="36"/>
  <c r="I51" i="36"/>
  <c r="J51" i="36"/>
  <c r="K51" i="36"/>
  <c r="L51" i="36"/>
  <c r="M51" i="36"/>
  <c r="F52" i="36"/>
  <c r="G52" i="36"/>
  <c r="H52" i="36"/>
  <c r="I52" i="36"/>
  <c r="J52" i="36"/>
  <c r="K52" i="36"/>
  <c r="L52" i="36"/>
  <c r="M52" i="36"/>
  <c r="F53" i="36"/>
  <c r="G53" i="36"/>
  <c r="H53" i="36"/>
  <c r="I53" i="36"/>
  <c r="J53" i="36"/>
  <c r="K53" i="36"/>
  <c r="L53" i="36"/>
  <c r="M53" i="36"/>
  <c r="F54" i="36"/>
  <c r="G54" i="36"/>
  <c r="H54" i="36"/>
  <c r="I54" i="36"/>
  <c r="J54" i="36"/>
  <c r="K54" i="36"/>
  <c r="L54" i="36"/>
  <c r="M54" i="36"/>
  <c r="F55" i="36"/>
  <c r="G55" i="36"/>
  <c r="H55" i="36"/>
  <c r="I55" i="36"/>
  <c r="J55" i="36"/>
  <c r="K55" i="36"/>
  <c r="L55" i="36"/>
  <c r="M55" i="36"/>
  <c r="E48" i="36"/>
  <c r="E49" i="36"/>
  <c r="E50" i="36"/>
  <c r="E51" i="36"/>
  <c r="E52" i="36"/>
  <c r="E53" i="36"/>
  <c r="E54" i="36"/>
  <c r="E55" i="36"/>
  <c r="E47" i="36"/>
  <c r="F39" i="34"/>
  <c r="G39" i="34"/>
  <c r="H39" i="34"/>
  <c r="I39" i="34"/>
  <c r="J39" i="34"/>
  <c r="K39" i="34"/>
  <c r="F40" i="34"/>
  <c r="G40" i="34"/>
  <c r="H40" i="34"/>
  <c r="I40" i="34"/>
  <c r="J40" i="34"/>
  <c r="K40" i="34"/>
  <c r="F41" i="34"/>
  <c r="G41" i="34"/>
  <c r="H41" i="34"/>
  <c r="I41" i="34"/>
  <c r="J41" i="34"/>
  <c r="K41" i="34"/>
  <c r="F42" i="34"/>
  <c r="G42" i="34"/>
  <c r="H42" i="34"/>
  <c r="I42" i="34"/>
  <c r="J42" i="34"/>
  <c r="K42" i="34"/>
  <c r="F43" i="34"/>
  <c r="G43" i="34"/>
  <c r="H43" i="34"/>
  <c r="I43" i="34"/>
  <c r="J43" i="34"/>
  <c r="K43" i="34"/>
  <c r="F44" i="34"/>
  <c r="G44" i="34"/>
  <c r="H44" i="34"/>
  <c r="I44" i="34"/>
  <c r="J44" i="34"/>
  <c r="K44" i="34"/>
  <c r="F45" i="34"/>
  <c r="G45" i="34"/>
  <c r="H45" i="34"/>
  <c r="I45" i="34"/>
  <c r="J45" i="34"/>
  <c r="K45" i="34"/>
  <c r="E40" i="34"/>
  <c r="E41" i="34"/>
  <c r="E42" i="34"/>
  <c r="E43" i="34"/>
  <c r="E44" i="34"/>
  <c r="E45" i="34"/>
  <c r="E39" i="34"/>
  <c r="L30" i="34"/>
  <c r="L31" i="34"/>
  <c r="L32" i="34"/>
  <c r="L33" i="34"/>
  <c r="L34" i="34"/>
  <c r="L35" i="34"/>
  <c r="L36" i="34"/>
  <c r="F71" i="33"/>
  <c r="G71" i="33"/>
  <c r="H71" i="33"/>
  <c r="I71" i="33"/>
  <c r="J71" i="33"/>
  <c r="K71" i="33"/>
  <c r="L71" i="33"/>
  <c r="M71" i="33"/>
  <c r="N71" i="33"/>
  <c r="O71" i="33"/>
  <c r="P71" i="33"/>
  <c r="Q71" i="33"/>
  <c r="R71" i="33"/>
  <c r="S71" i="33"/>
  <c r="F72" i="33"/>
  <c r="G72" i="33"/>
  <c r="H72" i="33"/>
  <c r="I72" i="33"/>
  <c r="J72" i="33"/>
  <c r="K72" i="33"/>
  <c r="L72" i="33"/>
  <c r="M72" i="33"/>
  <c r="N72" i="33"/>
  <c r="O72" i="33"/>
  <c r="P72" i="33"/>
  <c r="Q72" i="33"/>
  <c r="R72" i="33"/>
  <c r="S72" i="33"/>
  <c r="F73" i="33"/>
  <c r="G73" i="33"/>
  <c r="H73" i="33"/>
  <c r="I73" i="33"/>
  <c r="J73" i="33"/>
  <c r="K73" i="33"/>
  <c r="L73" i="33"/>
  <c r="M73" i="33"/>
  <c r="N73" i="33"/>
  <c r="O73" i="33"/>
  <c r="P73" i="33"/>
  <c r="Q73" i="33"/>
  <c r="R73" i="33"/>
  <c r="S73" i="33"/>
  <c r="F74" i="33"/>
  <c r="G74" i="33"/>
  <c r="H74" i="33"/>
  <c r="I74" i="33"/>
  <c r="J74" i="33"/>
  <c r="K74" i="33"/>
  <c r="L74" i="33"/>
  <c r="M74" i="33"/>
  <c r="N74" i="33"/>
  <c r="O74" i="33"/>
  <c r="P74" i="33"/>
  <c r="Q74" i="33"/>
  <c r="R74" i="33"/>
  <c r="S74" i="33"/>
  <c r="F75" i="33"/>
  <c r="G75" i="33"/>
  <c r="H75" i="33"/>
  <c r="I75" i="33"/>
  <c r="J75" i="33"/>
  <c r="K75" i="33"/>
  <c r="L75" i="33"/>
  <c r="M75" i="33"/>
  <c r="N75" i="33"/>
  <c r="O75" i="33"/>
  <c r="P75" i="33"/>
  <c r="Q75" i="33"/>
  <c r="R75" i="33"/>
  <c r="S75" i="33"/>
  <c r="F76" i="33"/>
  <c r="G76" i="33"/>
  <c r="H76" i="33"/>
  <c r="I76" i="33"/>
  <c r="J76" i="33"/>
  <c r="K76" i="33"/>
  <c r="L76" i="33"/>
  <c r="M76" i="33"/>
  <c r="N76" i="33"/>
  <c r="O76" i="33"/>
  <c r="P76" i="33"/>
  <c r="Q76" i="33"/>
  <c r="R76" i="33"/>
  <c r="S76" i="33"/>
  <c r="F77" i="33"/>
  <c r="G77" i="33"/>
  <c r="H77" i="33"/>
  <c r="I77" i="33"/>
  <c r="J77" i="33"/>
  <c r="K77" i="33"/>
  <c r="L77" i="33"/>
  <c r="M77" i="33"/>
  <c r="N77" i="33"/>
  <c r="O77" i="33"/>
  <c r="P77" i="33"/>
  <c r="Q77" i="33"/>
  <c r="R77" i="33"/>
  <c r="S77" i="33"/>
  <c r="F78" i="33"/>
  <c r="G78" i="33"/>
  <c r="H78" i="33"/>
  <c r="I78" i="33"/>
  <c r="J78" i="33"/>
  <c r="K78" i="33"/>
  <c r="L78" i="33"/>
  <c r="M78" i="33"/>
  <c r="N78" i="33"/>
  <c r="O78" i="33"/>
  <c r="P78" i="33"/>
  <c r="Q78" i="33"/>
  <c r="R78" i="33"/>
  <c r="S78" i="33"/>
  <c r="F79" i="33"/>
  <c r="G79" i="33"/>
  <c r="H79" i="33"/>
  <c r="I79" i="33"/>
  <c r="J79" i="33"/>
  <c r="K79" i="33"/>
  <c r="L79" i="33"/>
  <c r="M79" i="33"/>
  <c r="N79" i="33"/>
  <c r="O79" i="33"/>
  <c r="P79" i="33"/>
  <c r="Q79" i="33"/>
  <c r="R79" i="33"/>
  <c r="S79" i="33"/>
  <c r="F80" i="33"/>
  <c r="G80" i="33"/>
  <c r="H80" i="33"/>
  <c r="I80" i="33"/>
  <c r="J80" i="33"/>
  <c r="K80" i="33"/>
  <c r="L80" i="33"/>
  <c r="M80" i="33"/>
  <c r="N80" i="33"/>
  <c r="O80" i="33"/>
  <c r="P80" i="33"/>
  <c r="Q80" i="33"/>
  <c r="R80" i="33"/>
  <c r="S80" i="33"/>
  <c r="F81" i="33"/>
  <c r="G81" i="33"/>
  <c r="H81" i="33"/>
  <c r="I81" i="33"/>
  <c r="J81" i="33"/>
  <c r="K81" i="33"/>
  <c r="L81" i="33"/>
  <c r="M81" i="33"/>
  <c r="N81" i="33"/>
  <c r="O81" i="33"/>
  <c r="P81" i="33"/>
  <c r="Q81" i="33"/>
  <c r="R81" i="33"/>
  <c r="S81" i="33"/>
  <c r="F82" i="33"/>
  <c r="G82" i="33"/>
  <c r="H82" i="33"/>
  <c r="I82" i="33"/>
  <c r="J82" i="33"/>
  <c r="K82" i="33"/>
  <c r="L82" i="33"/>
  <c r="M82" i="33"/>
  <c r="N82" i="33"/>
  <c r="O82" i="33"/>
  <c r="P82" i="33"/>
  <c r="Q82" i="33"/>
  <c r="R82" i="33"/>
  <c r="S82" i="33"/>
  <c r="F83" i="33"/>
  <c r="G83" i="33"/>
  <c r="H83" i="33"/>
  <c r="I83" i="33"/>
  <c r="J83" i="33"/>
  <c r="K83" i="33"/>
  <c r="L83" i="33"/>
  <c r="M83" i="33"/>
  <c r="N83" i="33"/>
  <c r="O83" i="33"/>
  <c r="P83" i="33"/>
  <c r="Q83" i="33"/>
  <c r="R83" i="33"/>
  <c r="S83" i="33"/>
  <c r="F84" i="33"/>
  <c r="G84" i="33"/>
  <c r="H84" i="33"/>
  <c r="I84" i="33"/>
  <c r="J84" i="33"/>
  <c r="K84" i="33"/>
  <c r="L84" i="33"/>
  <c r="M84" i="33"/>
  <c r="N84" i="33"/>
  <c r="O84" i="33"/>
  <c r="P84" i="33"/>
  <c r="Q84" i="33"/>
  <c r="R84" i="33"/>
  <c r="S84" i="33"/>
  <c r="F85" i="33"/>
  <c r="G85" i="33"/>
  <c r="H85" i="33"/>
  <c r="I85" i="33"/>
  <c r="J85" i="33"/>
  <c r="K85" i="33"/>
  <c r="L85" i="33"/>
  <c r="M85" i="33"/>
  <c r="N85" i="33"/>
  <c r="O85" i="33"/>
  <c r="P85" i="33"/>
  <c r="Q85" i="33"/>
  <c r="R85" i="33"/>
  <c r="S85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71" i="33"/>
  <c r="F71" i="32"/>
  <c r="G71" i="32"/>
  <c r="H71" i="32"/>
  <c r="I71" i="32"/>
  <c r="J71" i="32"/>
  <c r="K71" i="32"/>
  <c r="L71" i="32"/>
  <c r="M71" i="32"/>
  <c r="N71" i="32"/>
  <c r="O71" i="32"/>
  <c r="P71" i="32"/>
  <c r="Q71" i="32"/>
  <c r="R71" i="32"/>
  <c r="S71" i="32"/>
  <c r="F72" i="32"/>
  <c r="G72" i="32"/>
  <c r="H72" i="32"/>
  <c r="I72" i="32"/>
  <c r="J72" i="32"/>
  <c r="K72" i="32"/>
  <c r="L72" i="32"/>
  <c r="M72" i="32"/>
  <c r="N72" i="32"/>
  <c r="O72" i="32"/>
  <c r="P72" i="32"/>
  <c r="Q72" i="32"/>
  <c r="R72" i="32"/>
  <c r="S72" i="32"/>
  <c r="F73" i="32"/>
  <c r="G73" i="32"/>
  <c r="H73" i="32"/>
  <c r="I73" i="32"/>
  <c r="J73" i="32"/>
  <c r="K73" i="32"/>
  <c r="L73" i="32"/>
  <c r="M73" i="32"/>
  <c r="N73" i="32"/>
  <c r="O73" i="32"/>
  <c r="P73" i="32"/>
  <c r="Q73" i="32"/>
  <c r="R73" i="32"/>
  <c r="S73" i="32"/>
  <c r="F74" i="32"/>
  <c r="G74" i="32"/>
  <c r="H74" i="32"/>
  <c r="I74" i="32"/>
  <c r="J74" i="32"/>
  <c r="K74" i="32"/>
  <c r="L74" i="32"/>
  <c r="M74" i="32"/>
  <c r="N74" i="32"/>
  <c r="O74" i="32"/>
  <c r="P74" i="32"/>
  <c r="Q74" i="32"/>
  <c r="R74" i="32"/>
  <c r="S74" i="32"/>
  <c r="F75" i="32"/>
  <c r="G75" i="32"/>
  <c r="H75" i="32"/>
  <c r="I75" i="32"/>
  <c r="J75" i="32"/>
  <c r="K75" i="32"/>
  <c r="L75" i="32"/>
  <c r="M75" i="32"/>
  <c r="N75" i="32"/>
  <c r="O75" i="32"/>
  <c r="P75" i="32"/>
  <c r="Q75" i="32"/>
  <c r="R75" i="32"/>
  <c r="S75" i="32"/>
  <c r="F76" i="32"/>
  <c r="G76" i="32"/>
  <c r="H76" i="32"/>
  <c r="I76" i="32"/>
  <c r="J76" i="32"/>
  <c r="K76" i="32"/>
  <c r="L76" i="32"/>
  <c r="M76" i="32"/>
  <c r="N76" i="32"/>
  <c r="O76" i="32"/>
  <c r="P76" i="32"/>
  <c r="Q76" i="32"/>
  <c r="R76" i="32"/>
  <c r="S76" i="32"/>
  <c r="F77" i="32"/>
  <c r="G77" i="32"/>
  <c r="H77" i="32"/>
  <c r="I77" i="32"/>
  <c r="J77" i="32"/>
  <c r="K77" i="32"/>
  <c r="L77" i="32"/>
  <c r="M77" i="32"/>
  <c r="N77" i="32"/>
  <c r="O77" i="32"/>
  <c r="P77" i="32"/>
  <c r="Q77" i="32"/>
  <c r="R77" i="32"/>
  <c r="S77" i="32"/>
  <c r="F78" i="32"/>
  <c r="G78" i="32"/>
  <c r="H78" i="32"/>
  <c r="I78" i="32"/>
  <c r="J78" i="32"/>
  <c r="K78" i="32"/>
  <c r="L78" i="32"/>
  <c r="M78" i="32"/>
  <c r="N78" i="32"/>
  <c r="O78" i="32"/>
  <c r="P78" i="32"/>
  <c r="Q78" i="32"/>
  <c r="R78" i="32"/>
  <c r="S78" i="32"/>
  <c r="F79" i="32"/>
  <c r="G79" i="32"/>
  <c r="H79" i="32"/>
  <c r="I79" i="32"/>
  <c r="J79" i="32"/>
  <c r="K79" i="32"/>
  <c r="L79" i="32"/>
  <c r="M79" i="32"/>
  <c r="N79" i="32"/>
  <c r="O79" i="32"/>
  <c r="P79" i="32"/>
  <c r="Q79" i="32"/>
  <c r="R79" i="32"/>
  <c r="S79" i="32"/>
  <c r="F80" i="32"/>
  <c r="G80" i="32"/>
  <c r="H80" i="32"/>
  <c r="I80" i="32"/>
  <c r="J80" i="32"/>
  <c r="K80" i="32"/>
  <c r="L80" i="32"/>
  <c r="M80" i="32"/>
  <c r="N80" i="32"/>
  <c r="O80" i="32"/>
  <c r="P80" i="32"/>
  <c r="Q80" i="32"/>
  <c r="R80" i="32"/>
  <c r="S80" i="32"/>
  <c r="F81" i="32"/>
  <c r="G81" i="32"/>
  <c r="H81" i="32"/>
  <c r="I81" i="32"/>
  <c r="J81" i="32"/>
  <c r="K81" i="32"/>
  <c r="L81" i="32"/>
  <c r="M81" i="32"/>
  <c r="N81" i="32"/>
  <c r="O81" i="32"/>
  <c r="P81" i="32"/>
  <c r="Q81" i="32"/>
  <c r="R81" i="32"/>
  <c r="S81" i="32"/>
  <c r="F82" i="32"/>
  <c r="G82" i="32"/>
  <c r="H82" i="32"/>
  <c r="I82" i="32"/>
  <c r="J82" i="32"/>
  <c r="K82" i="32"/>
  <c r="L82" i="32"/>
  <c r="M82" i="32"/>
  <c r="N82" i="32"/>
  <c r="O82" i="32"/>
  <c r="P82" i="32"/>
  <c r="Q82" i="32"/>
  <c r="R82" i="32"/>
  <c r="S82" i="32"/>
  <c r="F83" i="32"/>
  <c r="G83" i="32"/>
  <c r="H83" i="32"/>
  <c r="I83" i="32"/>
  <c r="J83" i="32"/>
  <c r="K83" i="32"/>
  <c r="L83" i="32"/>
  <c r="M83" i="32"/>
  <c r="N83" i="32"/>
  <c r="O83" i="32"/>
  <c r="P83" i="32"/>
  <c r="Q83" i="32"/>
  <c r="R83" i="32"/>
  <c r="S83" i="32"/>
  <c r="F84" i="32"/>
  <c r="G84" i="32"/>
  <c r="H84" i="32"/>
  <c r="I84" i="32"/>
  <c r="J84" i="32"/>
  <c r="K84" i="32"/>
  <c r="L84" i="32"/>
  <c r="M84" i="32"/>
  <c r="N84" i="32"/>
  <c r="O84" i="32"/>
  <c r="P84" i="32"/>
  <c r="Q84" i="32"/>
  <c r="R84" i="32"/>
  <c r="S84" i="32"/>
  <c r="F85" i="32"/>
  <c r="G85" i="32"/>
  <c r="H85" i="32"/>
  <c r="I85" i="32"/>
  <c r="J85" i="32"/>
  <c r="K85" i="32"/>
  <c r="L85" i="32"/>
  <c r="M85" i="32"/>
  <c r="N85" i="32"/>
  <c r="O85" i="32"/>
  <c r="P85" i="32"/>
  <c r="Q85" i="32"/>
  <c r="R85" i="32"/>
  <c r="S85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71" i="32"/>
  <c r="D31" i="12"/>
  <c r="E31" i="12"/>
  <c r="F67" i="31"/>
  <c r="G67" i="31"/>
  <c r="H67" i="31"/>
  <c r="I67" i="31"/>
  <c r="J67" i="31"/>
  <c r="K67" i="31"/>
  <c r="L67" i="31"/>
  <c r="M67" i="31"/>
  <c r="N67" i="31"/>
  <c r="O67" i="31"/>
  <c r="P67" i="31"/>
  <c r="Q67" i="31"/>
  <c r="R67" i="31"/>
  <c r="S67" i="31"/>
  <c r="F68" i="31"/>
  <c r="G68" i="31"/>
  <c r="H68" i="31"/>
  <c r="I68" i="31"/>
  <c r="J68" i="31"/>
  <c r="K68" i="31"/>
  <c r="L68" i="31"/>
  <c r="M68" i="31"/>
  <c r="N68" i="31"/>
  <c r="O68" i="31"/>
  <c r="P68" i="31"/>
  <c r="Q68" i="31"/>
  <c r="R68" i="31"/>
  <c r="S68" i="31"/>
  <c r="F69" i="31"/>
  <c r="G69" i="31"/>
  <c r="H69" i="31"/>
  <c r="I69" i="31"/>
  <c r="J69" i="31"/>
  <c r="K69" i="31"/>
  <c r="L69" i="31"/>
  <c r="M69" i="31"/>
  <c r="N69" i="31"/>
  <c r="O69" i="31"/>
  <c r="P69" i="31"/>
  <c r="Q69" i="31"/>
  <c r="R69" i="31"/>
  <c r="S69" i="31"/>
  <c r="F70" i="31"/>
  <c r="G70" i="31"/>
  <c r="H70" i="31"/>
  <c r="I70" i="31"/>
  <c r="J70" i="31"/>
  <c r="K70" i="31"/>
  <c r="L70" i="31"/>
  <c r="M70" i="31"/>
  <c r="N70" i="31"/>
  <c r="O70" i="31"/>
  <c r="P70" i="31"/>
  <c r="Q70" i="31"/>
  <c r="R70" i="31"/>
  <c r="S70" i="31"/>
  <c r="F71" i="31"/>
  <c r="G71" i="31"/>
  <c r="H71" i="31"/>
  <c r="I71" i="31"/>
  <c r="J71" i="31"/>
  <c r="K71" i="31"/>
  <c r="L71" i="31"/>
  <c r="M71" i="31"/>
  <c r="N71" i="31"/>
  <c r="O71" i="31"/>
  <c r="P71" i="31"/>
  <c r="Q71" i="31"/>
  <c r="R71" i="31"/>
  <c r="S71" i="31"/>
  <c r="F72" i="31"/>
  <c r="G72" i="31"/>
  <c r="H72" i="31"/>
  <c r="I72" i="31"/>
  <c r="J72" i="31"/>
  <c r="K72" i="31"/>
  <c r="L72" i="31"/>
  <c r="M72" i="31"/>
  <c r="N72" i="31"/>
  <c r="O72" i="31"/>
  <c r="P72" i="31"/>
  <c r="Q72" i="31"/>
  <c r="R72" i="31"/>
  <c r="S72" i="31"/>
  <c r="F73" i="31"/>
  <c r="G73" i="31"/>
  <c r="H73" i="31"/>
  <c r="I73" i="31"/>
  <c r="J73" i="31"/>
  <c r="K73" i="31"/>
  <c r="L73" i="31"/>
  <c r="M73" i="31"/>
  <c r="N73" i="31"/>
  <c r="O73" i="31"/>
  <c r="P73" i="31"/>
  <c r="Q73" i="31"/>
  <c r="R73" i="31"/>
  <c r="S73" i="31"/>
  <c r="F74" i="31"/>
  <c r="G74" i="31"/>
  <c r="H74" i="31"/>
  <c r="I74" i="31"/>
  <c r="J74" i="31"/>
  <c r="K74" i="31"/>
  <c r="L74" i="31"/>
  <c r="M74" i="31"/>
  <c r="N74" i="31"/>
  <c r="O74" i="31"/>
  <c r="P74" i="31"/>
  <c r="Q74" i="31"/>
  <c r="R74" i="31"/>
  <c r="S74" i="31"/>
  <c r="F75" i="31"/>
  <c r="G75" i="31"/>
  <c r="H75" i="31"/>
  <c r="I75" i="31"/>
  <c r="J75" i="31"/>
  <c r="K75" i="31"/>
  <c r="L75" i="31"/>
  <c r="M75" i="31"/>
  <c r="N75" i="31"/>
  <c r="O75" i="31"/>
  <c r="P75" i="31"/>
  <c r="Q75" i="31"/>
  <c r="R75" i="31"/>
  <c r="S75" i="31"/>
  <c r="F76" i="31"/>
  <c r="G76" i="31"/>
  <c r="H76" i="31"/>
  <c r="I76" i="31"/>
  <c r="J76" i="31"/>
  <c r="K76" i="31"/>
  <c r="L76" i="31"/>
  <c r="M76" i="31"/>
  <c r="N76" i="31"/>
  <c r="O76" i="31"/>
  <c r="P76" i="31"/>
  <c r="Q76" i="31"/>
  <c r="R76" i="31"/>
  <c r="S76" i="31"/>
  <c r="F77" i="31"/>
  <c r="G77" i="31"/>
  <c r="H77" i="31"/>
  <c r="I77" i="31"/>
  <c r="J77" i="31"/>
  <c r="K77" i="31"/>
  <c r="L77" i="31"/>
  <c r="M77" i="31"/>
  <c r="N77" i="31"/>
  <c r="O77" i="31"/>
  <c r="P77" i="31"/>
  <c r="Q77" i="31"/>
  <c r="R77" i="31"/>
  <c r="S77" i="31"/>
  <c r="F78" i="31"/>
  <c r="G78" i="31"/>
  <c r="H78" i="31"/>
  <c r="I78" i="31"/>
  <c r="J78" i="31"/>
  <c r="K78" i="31"/>
  <c r="L78" i="31"/>
  <c r="M78" i="31"/>
  <c r="N78" i="31"/>
  <c r="O78" i="31"/>
  <c r="P78" i="31"/>
  <c r="Q78" i="31"/>
  <c r="R78" i="31"/>
  <c r="S78" i="31"/>
  <c r="F79" i="31"/>
  <c r="G79" i="31"/>
  <c r="H79" i="31"/>
  <c r="I79" i="31"/>
  <c r="J79" i="31"/>
  <c r="K79" i="31"/>
  <c r="L79" i="31"/>
  <c r="M79" i="31"/>
  <c r="N79" i="31"/>
  <c r="O79" i="31"/>
  <c r="P79" i="31"/>
  <c r="Q79" i="31"/>
  <c r="R79" i="31"/>
  <c r="S79" i="31"/>
  <c r="F80" i="31"/>
  <c r="G80" i="31"/>
  <c r="H80" i="31"/>
  <c r="I80" i="31"/>
  <c r="J80" i="31"/>
  <c r="K80" i="31"/>
  <c r="L80" i="31"/>
  <c r="M80" i="31"/>
  <c r="N80" i="31"/>
  <c r="O80" i="31"/>
  <c r="P80" i="31"/>
  <c r="Q80" i="31"/>
  <c r="R80" i="31"/>
  <c r="S80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67" i="31"/>
  <c r="S51" i="31"/>
  <c r="S52" i="31"/>
  <c r="S53" i="31"/>
  <c r="S54" i="31"/>
  <c r="S55" i="31"/>
  <c r="S56" i="31"/>
  <c r="S57" i="31"/>
  <c r="S58" i="31"/>
  <c r="S59" i="31"/>
  <c r="S60" i="31"/>
  <c r="S61" i="31"/>
  <c r="S62" i="31"/>
  <c r="S63" i="31"/>
  <c r="S64" i="31"/>
  <c r="F63" i="22"/>
  <c r="G63" i="22"/>
  <c r="H63" i="22"/>
  <c r="I63" i="22"/>
  <c r="J63" i="22"/>
  <c r="K63" i="22"/>
  <c r="L63" i="22"/>
  <c r="M63" i="22"/>
  <c r="N63" i="22"/>
  <c r="O63" i="22"/>
  <c r="P63" i="22"/>
  <c r="Q63" i="22"/>
  <c r="F64" i="22"/>
  <c r="G64" i="22"/>
  <c r="H64" i="22"/>
  <c r="I64" i="22"/>
  <c r="J64" i="22"/>
  <c r="K64" i="22"/>
  <c r="L64" i="22"/>
  <c r="M64" i="22"/>
  <c r="N64" i="22"/>
  <c r="O64" i="22"/>
  <c r="P64" i="22"/>
  <c r="Q64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F66" i="22"/>
  <c r="G66" i="22"/>
  <c r="H66" i="22"/>
  <c r="I66" i="22"/>
  <c r="J66" i="22"/>
  <c r="K66" i="22"/>
  <c r="L66" i="22"/>
  <c r="M66" i="22"/>
  <c r="N66" i="22"/>
  <c r="O66" i="22"/>
  <c r="P66" i="22"/>
  <c r="Q66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F69" i="22"/>
  <c r="G69" i="22"/>
  <c r="H69" i="22"/>
  <c r="I69" i="22"/>
  <c r="J69" i="22"/>
  <c r="K69" i="22"/>
  <c r="L69" i="22"/>
  <c r="M69" i="22"/>
  <c r="N69" i="22"/>
  <c r="O69" i="22"/>
  <c r="P69" i="22"/>
  <c r="Q69" i="22"/>
  <c r="F70" i="22"/>
  <c r="G70" i="22"/>
  <c r="H70" i="22"/>
  <c r="I70" i="22"/>
  <c r="J70" i="22"/>
  <c r="K70" i="22"/>
  <c r="L70" i="22"/>
  <c r="M70" i="22"/>
  <c r="N70" i="22"/>
  <c r="O70" i="22"/>
  <c r="P70" i="22"/>
  <c r="Q70" i="22"/>
  <c r="F71" i="22"/>
  <c r="G71" i="22"/>
  <c r="H71" i="22"/>
  <c r="I71" i="22"/>
  <c r="J71" i="22"/>
  <c r="K71" i="22"/>
  <c r="L71" i="22"/>
  <c r="M71" i="22"/>
  <c r="N71" i="22"/>
  <c r="O71" i="22"/>
  <c r="P71" i="22"/>
  <c r="Q71" i="22"/>
  <c r="F72" i="22"/>
  <c r="G72" i="22"/>
  <c r="H72" i="22"/>
  <c r="I72" i="22"/>
  <c r="J72" i="22"/>
  <c r="K72" i="22"/>
  <c r="L72" i="22"/>
  <c r="M72" i="22"/>
  <c r="N72" i="22"/>
  <c r="O72" i="22"/>
  <c r="P72" i="22"/>
  <c r="Q72" i="22"/>
  <c r="F73" i="22"/>
  <c r="G73" i="22"/>
  <c r="H73" i="22"/>
  <c r="I73" i="22"/>
  <c r="J73" i="22"/>
  <c r="K73" i="22"/>
  <c r="L73" i="22"/>
  <c r="M73" i="22"/>
  <c r="N73" i="22"/>
  <c r="O73" i="22"/>
  <c r="P73" i="22"/>
  <c r="Q73" i="22"/>
  <c r="F74" i="22"/>
  <c r="G74" i="22"/>
  <c r="H74" i="22"/>
  <c r="I74" i="22"/>
  <c r="J74" i="22"/>
  <c r="K74" i="22"/>
  <c r="L74" i="22"/>
  <c r="M74" i="22"/>
  <c r="N74" i="22"/>
  <c r="O74" i="22"/>
  <c r="P74" i="22"/>
  <c r="Q74" i="22"/>
  <c r="F75" i="22"/>
  <c r="G75" i="22"/>
  <c r="H75" i="22"/>
  <c r="I75" i="22"/>
  <c r="J75" i="22"/>
  <c r="K75" i="22"/>
  <c r="L75" i="22"/>
  <c r="M75" i="22"/>
  <c r="N75" i="22"/>
  <c r="O75" i="22"/>
  <c r="P75" i="22"/>
  <c r="Q75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63" i="22"/>
  <c r="F83" i="30"/>
  <c r="G83" i="30"/>
  <c r="H83" i="30"/>
  <c r="I83" i="30"/>
  <c r="J83" i="30"/>
  <c r="K83" i="30"/>
  <c r="L83" i="30"/>
  <c r="M83" i="30"/>
  <c r="N83" i="30"/>
  <c r="O83" i="30"/>
  <c r="P83" i="30"/>
  <c r="Q83" i="30"/>
  <c r="R83" i="30"/>
  <c r="S83" i="30"/>
  <c r="T83" i="30"/>
  <c r="U83" i="30"/>
  <c r="V83" i="30"/>
  <c r="F84" i="30"/>
  <c r="G84" i="30"/>
  <c r="H84" i="30"/>
  <c r="I84" i="30"/>
  <c r="J84" i="30"/>
  <c r="K84" i="30"/>
  <c r="L84" i="30"/>
  <c r="M84" i="30"/>
  <c r="N84" i="30"/>
  <c r="O84" i="30"/>
  <c r="P84" i="30"/>
  <c r="Q84" i="30"/>
  <c r="R84" i="30"/>
  <c r="S84" i="30"/>
  <c r="T84" i="30"/>
  <c r="U84" i="30"/>
  <c r="V84" i="30"/>
  <c r="F85" i="30"/>
  <c r="G85" i="30"/>
  <c r="H85" i="30"/>
  <c r="I85" i="30"/>
  <c r="J85" i="30"/>
  <c r="K85" i="30"/>
  <c r="L85" i="30"/>
  <c r="M85" i="30"/>
  <c r="N85" i="30"/>
  <c r="O85" i="30"/>
  <c r="P85" i="30"/>
  <c r="Q85" i="30"/>
  <c r="R85" i="30"/>
  <c r="S85" i="30"/>
  <c r="T85" i="30"/>
  <c r="U85" i="30"/>
  <c r="V85" i="30"/>
  <c r="F86" i="30"/>
  <c r="G86" i="30"/>
  <c r="H86" i="30"/>
  <c r="I86" i="30"/>
  <c r="J86" i="30"/>
  <c r="K86" i="30"/>
  <c r="L86" i="30"/>
  <c r="M86" i="30"/>
  <c r="N86" i="30"/>
  <c r="O86" i="30"/>
  <c r="P86" i="30"/>
  <c r="Q86" i="30"/>
  <c r="R86" i="30"/>
  <c r="S86" i="30"/>
  <c r="T86" i="30"/>
  <c r="U86" i="30"/>
  <c r="V86" i="30"/>
  <c r="F87" i="30"/>
  <c r="G87" i="30"/>
  <c r="H87" i="30"/>
  <c r="I87" i="30"/>
  <c r="J87" i="30"/>
  <c r="K87" i="30"/>
  <c r="L87" i="30"/>
  <c r="M87" i="30"/>
  <c r="N87" i="30"/>
  <c r="O87" i="30"/>
  <c r="P87" i="30"/>
  <c r="Q87" i="30"/>
  <c r="R87" i="30"/>
  <c r="S87" i="30"/>
  <c r="T87" i="30"/>
  <c r="U87" i="30"/>
  <c r="V87" i="30"/>
  <c r="F88" i="30"/>
  <c r="G88" i="30"/>
  <c r="H88" i="30"/>
  <c r="I88" i="30"/>
  <c r="J88" i="30"/>
  <c r="K88" i="30"/>
  <c r="L88" i="30"/>
  <c r="M88" i="30"/>
  <c r="N88" i="30"/>
  <c r="O88" i="30"/>
  <c r="P88" i="30"/>
  <c r="Q88" i="30"/>
  <c r="R88" i="30"/>
  <c r="S88" i="30"/>
  <c r="T88" i="30"/>
  <c r="U88" i="30"/>
  <c r="V88" i="30"/>
  <c r="F89" i="30"/>
  <c r="G89" i="30"/>
  <c r="H89" i="30"/>
  <c r="I89" i="30"/>
  <c r="J89" i="30"/>
  <c r="K89" i="30"/>
  <c r="L89" i="30"/>
  <c r="M89" i="30"/>
  <c r="N89" i="30"/>
  <c r="O89" i="30"/>
  <c r="P89" i="30"/>
  <c r="Q89" i="30"/>
  <c r="R89" i="30"/>
  <c r="S89" i="30"/>
  <c r="T89" i="30"/>
  <c r="U89" i="30"/>
  <c r="V89" i="30"/>
  <c r="F90" i="30"/>
  <c r="G90" i="30"/>
  <c r="H90" i="30"/>
  <c r="I90" i="30"/>
  <c r="J90" i="30"/>
  <c r="K90" i="30"/>
  <c r="L90" i="30"/>
  <c r="M90" i="30"/>
  <c r="N90" i="30"/>
  <c r="O90" i="30"/>
  <c r="P90" i="30"/>
  <c r="Q90" i="30"/>
  <c r="R90" i="30"/>
  <c r="S90" i="30"/>
  <c r="T90" i="30"/>
  <c r="U90" i="30"/>
  <c r="V90" i="30"/>
  <c r="F91" i="30"/>
  <c r="G91" i="30"/>
  <c r="H91" i="30"/>
  <c r="I91" i="30"/>
  <c r="J91" i="30"/>
  <c r="K91" i="30"/>
  <c r="L91" i="30"/>
  <c r="M91" i="30"/>
  <c r="N91" i="30"/>
  <c r="O91" i="30"/>
  <c r="P91" i="30"/>
  <c r="Q91" i="30"/>
  <c r="R91" i="30"/>
  <c r="S91" i="30"/>
  <c r="T91" i="30"/>
  <c r="U91" i="30"/>
  <c r="V91" i="30"/>
  <c r="F92" i="30"/>
  <c r="G92" i="30"/>
  <c r="H92" i="30"/>
  <c r="I92" i="30"/>
  <c r="J92" i="30"/>
  <c r="K92" i="30"/>
  <c r="L92" i="30"/>
  <c r="M92" i="30"/>
  <c r="N92" i="30"/>
  <c r="O92" i="30"/>
  <c r="P92" i="30"/>
  <c r="Q92" i="30"/>
  <c r="R92" i="30"/>
  <c r="S92" i="30"/>
  <c r="T92" i="30"/>
  <c r="U92" i="30"/>
  <c r="V92" i="30"/>
  <c r="F93" i="30"/>
  <c r="G93" i="30"/>
  <c r="H93" i="30"/>
  <c r="I93" i="30"/>
  <c r="J93" i="30"/>
  <c r="K93" i="30"/>
  <c r="L93" i="30"/>
  <c r="M93" i="30"/>
  <c r="N93" i="30"/>
  <c r="O93" i="30"/>
  <c r="P93" i="30"/>
  <c r="Q93" i="30"/>
  <c r="R93" i="30"/>
  <c r="S93" i="30"/>
  <c r="T93" i="30"/>
  <c r="U93" i="30"/>
  <c r="V93" i="30"/>
  <c r="F94" i="30"/>
  <c r="G94" i="30"/>
  <c r="H94" i="30"/>
  <c r="I94" i="30"/>
  <c r="J94" i="30"/>
  <c r="K94" i="30"/>
  <c r="L94" i="30"/>
  <c r="M94" i="30"/>
  <c r="N94" i="30"/>
  <c r="O94" i="30"/>
  <c r="P94" i="30"/>
  <c r="Q94" i="30"/>
  <c r="R94" i="30"/>
  <c r="S94" i="30"/>
  <c r="T94" i="30"/>
  <c r="U94" i="30"/>
  <c r="V94" i="30"/>
  <c r="F95" i="30"/>
  <c r="G95" i="30"/>
  <c r="H95" i="30"/>
  <c r="I95" i="30"/>
  <c r="J95" i="30"/>
  <c r="K95" i="30"/>
  <c r="L95" i="30"/>
  <c r="M95" i="30"/>
  <c r="N95" i="30"/>
  <c r="O95" i="30"/>
  <c r="P95" i="30"/>
  <c r="Q95" i="30"/>
  <c r="R95" i="30"/>
  <c r="S95" i="30"/>
  <c r="T95" i="30"/>
  <c r="U95" i="30"/>
  <c r="V95" i="30"/>
  <c r="F96" i="30"/>
  <c r="G96" i="30"/>
  <c r="H96" i="30"/>
  <c r="I96" i="30"/>
  <c r="J96" i="30"/>
  <c r="K96" i="30"/>
  <c r="L96" i="30"/>
  <c r="M96" i="30"/>
  <c r="N96" i="30"/>
  <c r="O96" i="30"/>
  <c r="P96" i="30"/>
  <c r="Q96" i="30"/>
  <c r="R96" i="30"/>
  <c r="S96" i="30"/>
  <c r="T96" i="30"/>
  <c r="U96" i="30"/>
  <c r="V96" i="30"/>
  <c r="F97" i="30"/>
  <c r="G97" i="30"/>
  <c r="H97" i="30"/>
  <c r="I97" i="30"/>
  <c r="J97" i="30"/>
  <c r="K97" i="30"/>
  <c r="L97" i="30"/>
  <c r="M97" i="30"/>
  <c r="N97" i="30"/>
  <c r="O97" i="30"/>
  <c r="P97" i="30"/>
  <c r="Q97" i="30"/>
  <c r="R97" i="30"/>
  <c r="S97" i="30"/>
  <c r="T97" i="30"/>
  <c r="U97" i="30"/>
  <c r="V97" i="30"/>
  <c r="F98" i="30"/>
  <c r="G98" i="30"/>
  <c r="H98" i="30"/>
  <c r="I98" i="30"/>
  <c r="J98" i="30"/>
  <c r="K98" i="30"/>
  <c r="L98" i="30"/>
  <c r="M98" i="30"/>
  <c r="N98" i="30"/>
  <c r="O98" i="30"/>
  <c r="P98" i="30"/>
  <c r="Q98" i="30"/>
  <c r="R98" i="30"/>
  <c r="S98" i="30"/>
  <c r="T98" i="30"/>
  <c r="U98" i="30"/>
  <c r="V98" i="30"/>
  <c r="F99" i="30"/>
  <c r="G99" i="30"/>
  <c r="H99" i="30"/>
  <c r="I99" i="30"/>
  <c r="J99" i="30"/>
  <c r="K99" i="30"/>
  <c r="L99" i="30"/>
  <c r="M99" i="30"/>
  <c r="N99" i="30"/>
  <c r="O99" i="30"/>
  <c r="P99" i="30"/>
  <c r="Q99" i="30"/>
  <c r="R99" i="30"/>
  <c r="S99" i="30"/>
  <c r="T99" i="30"/>
  <c r="U99" i="30"/>
  <c r="V99" i="30"/>
  <c r="F100" i="30"/>
  <c r="G100" i="30"/>
  <c r="H100" i="30"/>
  <c r="I100" i="30"/>
  <c r="J100" i="30"/>
  <c r="K100" i="30"/>
  <c r="L100" i="30"/>
  <c r="M100" i="30"/>
  <c r="N100" i="30"/>
  <c r="O100" i="30"/>
  <c r="P100" i="30"/>
  <c r="Q100" i="30"/>
  <c r="R100" i="30"/>
  <c r="S100" i="30"/>
  <c r="T100" i="30"/>
  <c r="U100" i="30"/>
  <c r="V100" i="30"/>
  <c r="E100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83" i="30"/>
  <c r="F31" i="29"/>
  <c r="G31" i="29"/>
  <c r="H31" i="29"/>
  <c r="I31" i="29"/>
  <c r="F32" i="29"/>
  <c r="G32" i="29"/>
  <c r="H32" i="29"/>
  <c r="I32" i="29"/>
  <c r="F33" i="29"/>
  <c r="G33" i="29"/>
  <c r="H33" i="29"/>
  <c r="I33" i="29"/>
  <c r="F34" i="29"/>
  <c r="G34" i="29"/>
  <c r="H34" i="29"/>
  <c r="I34" i="29"/>
  <c r="F35" i="29"/>
  <c r="G35" i="29"/>
  <c r="H35" i="29"/>
  <c r="I35" i="29"/>
  <c r="E32" i="29"/>
  <c r="E33" i="29"/>
  <c r="E34" i="29"/>
  <c r="E35" i="29"/>
  <c r="E31" i="29"/>
  <c r="F23" i="40"/>
  <c r="G23" i="40"/>
  <c r="F24" i="40"/>
  <c r="G24" i="40"/>
  <c r="F25" i="40"/>
  <c r="G25" i="40"/>
  <c r="E24" i="40"/>
  <c r="E25" i="40"/>
  <c r="E23" i="40"/>
  <c r="F51" i="28"/>
  <c r="G51" i="28"/>
  <c r="H51" i="28"/>
  <c r="I51" i="28"/>
  <c r="J51" i="28"/>
  <c r="K51" i="28"/>
  <c r="L51" i="28"/>
  <c r="M51" i="28"/>
  <c r="N51" i="28"/>
  <c r="F52" i="28"/>
  <c r="G52" i="28"/>
  <c r="H52" i="28"/>
  <c r="I52" i="28"/>
  <c r="J52" i="28"/>
  <c r="K52" i="28"/>
  <c r="L52" i="28"/>
  <c r="M52" i="28"/>
  <c r="N52" i="28"/>
  <c r="F53" i="28"/>
  <c r="G53" i="28"/>
  <c r="H53" i="28"/>
  <c r="I53" i="28"/>
  <c r="J53" i="28"/>
  <c r="K53" i="28"/>
  <c r="L53" i="28"/>
  <c r="M53" i="28"/>
  <c r="N53" i="28"/>
  <c r="F54" i="28"/>
  <c r="G54" i="28"/>
  <c r="H54" i="28"/>
  <c r="I54" i="28"/>
  <c r="J54" i="28"/>
  <c r="K54" i="28"/>
  <c r="L54" i="28"/>
  <c r="M54" i="28"/>
  <c r="N54" i="28"/>
  <c r="F55" i="28"/>
  <c r="G55" i="28"/>
  <c r="H55" i="28"/>
  <c r="I55" i="28"/>
  <c r="J55" i="28"/>
  <c r="K55" i="28"/>
  <c r="L55" i="28"/>
  <c r="M55" i="28"/>
  <c r="N55" i="28"/>
  <c r="F56" i="28"/>
  <c r="G56" i="28"/>
  <c r="H56" i="28"/>
  <c r="I56" i="28"/>
  <c r="J56" i="28"/>
  <c r="K56" i="28"/>
  <c r="L56" i="28"/>
  <c r="M56" i="28"/>
  <c r="N56" i="28"/>
  <c r="F57" i="28"/>
  <c r="G57" i="28"/>
  <c r="H57" i="28"/>
  <c r="I57" i="28"/>
  <c r="J57" i="28"/>
  <c r="K57" i="28"/>
  <c r="L57" i="28"/>
  <c r="M57" i="28"/>
  <c r="N57" i="28"/>
  <c r="F58" i="28"/>
  <c r="G58" i="28"/>
  <c r="H58" i="28"/>
  <c r="I58" i="28"/>
  <c r="J58" i="28"/>
  <c r="K58" i="28"/>
  <c r="L58" i="28"/>
  <c r="M58" i="28"/>
  <c r="N58" i="28"/>
  <c r="F59" i="28"/>
  <c r="G59" i="28"/>
  <c r="H59" i="28"/>
  <c r="I59" i="28"/>
  <c r="J59" i="28"/>
  <c r="K59" i="28"/>
  <c r="L59" i="28"/>
  <c r="M59" i="28"/>
  <c r="N59" i="28"/>
  <c r="F60" i="28"/>
  <c r="G60" i="28"/>
  <c r="H60" i="28"/>
  <c r="I60" i="28"/>
  <c r="J60" i="28"/>
  <c r="K60" i="28"/>
  <c r="L60" i="28"/>
  <c r="M60" i="28"/>
  <c r="N60" i="28"/>
  <c r="E52" i="28"/>
  <c r="E53" i="28"/>
  <c r="E54" i="28"/>
  <c r="E55" i="28"/>
  <c r="E56" i="28"/>
  <c r="E57" i="28"/>
  <c r="E58" i="28"/>
  <c r="E59" i="28"/>
  <c r="E60" i="28"/>
  <c r="E51" i="28"/>
  <c r="E55" i="27"/>
  <c r="F55" i="27"/>
  <c r="G55" i="27"/>
  <c r="H55" i="27"/>
  <c r="I55" i="27"/>
  <c r="J55" i="27"/>
  <c r="K55" i="27"/>
  <c r="L55" i="27"/>
  <c r="M55" i="27"/>
  <c r="N55" i="27"/>
  <c r="O55" i="27"/>
  <c r="F56" i="27"/>
  <c r="G56" i="27"/>
  <c r="H56" i="27"/>
  <c r="I56" i="27"/>
  <c r="J56" i="27"/>
  <c r="K56" i="27"/>
  <c r="L56" i="27"/>
  <c r="M56" i="27"/>
  <c r="N56" i="27"/>
  <c r="O56" i="27"/>
  <c r="F57" i="27"/>
  <c r="G57" i="27"/>
  <c r="H57" i="27"/>
  <c r="I57" i="27"/>
  <c r="J57" i="27"/>
  <c r="K57" i="27"/>
  <c r="L57" i="27"/>
  <c r="M57" i="27"/>
  <c r="N57" i="27"/>
  <c r="O57" i="27"/>
  <c r="F58" i="27"/>
  <c r="G58" i="27"/>
  <c r="H58" i="27"/>
  <c r="I58" i="27"/>
  <c r="J58" i="27"/>
  <c r="K58" i="27"/>
  <c r="L58" i="27"/>
  <c r="M58" i="27"/>
  <c r="N58" i="27"/>
  <c r="O58" i="27"/>
  <c r="F59" i="27"/>
  <c r="G59" i="27"/>
  <c r="H59" i="27"/>
  <c r="I59" i="27"/>
  <c r="J59" i="27"/>
  <c r="K59" i="27"/>
  <c r="L59" i="27"/>
  <c r="M59" i="27"/>
  <c r="N59" i="27"/>
  <c r="O59" i="27"/>
  <c r="F60" i="27"/>
  <c r="G60" i="27"/>
  <c r="H60" i="27"/>
  <c r="I60" i="27"/>
  <c r="J60" i="27"/>
  <c r="K60" i="27"/>
  <c r="L60" i="27"/>
  <c r="M60" i="27"/>
  <c r="N60" i="27"/>
  <c r="O60" i="27"/>
  <c r="F61" i="27"/>
  <c r="G61" i="27"/>
  <c r="H61" i="27"/>
  <c r="I61" i="27"/>
  <c r="J61" i="27"/>
  <c r="K61" i="27"/>
  <c r="L61" i="27"/>
  <c r="M61" i="27"/>
  <c r="N61" i="27"/>
  <c r="O61" i="27"/>
  <c r="F62" i="27"/>
  <c r="G62" i="27"/>
  <c r="H62" i="27"/>
  <c r="I62" i="27"/>
  <c r="J62" i="27"/>
  <c r="K62" i="27"/>
  <c r="L62" i="27"/>
  <c r="M62" i="27"/>
  <c r="N62" i="27"/>
  <c r="O62" i="27"/>
  <c r="F63" i="27"/>
  <c r="G63" i="27"/>
  <c r="H63" i="27"/>
  <c r="I63" i="27"/>
  <c r="J63" i="27"/>
  <c r="K63" i="27"/>
  <c r="L63" i="27"/>
  <c r="M63" i="27"/>
  <c r="N63" i="27"/>
  <c r="O63" i="27"/>
  <c r="F64" i="27"/>
  <c r="G64" i="27"/>
  <c r="H64" i="27"/>
  <c r="I64" i="27"/>
  <c r="J64" i="27"/>
  <c r="K64" i="27"/>
  <c r="L64" i="27"/>
  <c r="M64" i="27"/>
  <c r="N64" i="27"/>
  <c r="O64" i="27"/>
  <c r="F65" i="27"/>
  <c r="G65" i="27"/>
  <c r="H65" i="27"/>
  <c r="I65" i="27"/>
  <c r="J65" i="27"/>
  <c r="K65" i="27"/>
  <c r="L65" i="27"/>
  <c r="M65" i="27"/>
  <c r="N65" i="27"/>
  <c r="O65" i="27"/>
  <c r="E56" i="27"/>
  <c r="E57" i="27"/>
  <c r="E58" i="27"/>
  <c r="E59" i="27"/>
  <c r="E60" i="27"/>
  <c r="E61" i="27"/>
  <c r="E62" i="27"/>
  <c r="E63" i="27"/>
  <c r="E64" i="27"/>
  <c r="E65" i="27"/>
  <c r="F35" i="26"/>
  <c r="G35" i="26"/>
  <c r="H35" i="26"/>
  <c r="I35" i="26"/>
  <c r="J35" i="26"/>
  <c r="F36" i="26"/>
  <c r="G36" i="26"/>
  <c r="H36" i="26"/>
  <c r="I36" i="26"/>
  <c r="J36" i="26"/>
  <c r="F37" i="26"/>
  <c r="G37" i="26"/>
  <c r="H37" i="26"/>
  <c r="I37" i="26"/>
  <c r="J37" i="26"/>
  <c r="F38" i="26"/>
  <c r="G38" i="26"/>
  <c r="H38" i="26"/>
  <c r="I38" i="26"/>
  <c r="J38" i="26"/>
  <c r="F39" i="26"/>
  <c r="G39" i="26"/>
  <c r="H39" i="26"/>
  <c r="I39" i="26"/>
  <c r="J39" i="26"/>
  <c r="F40" i="26"/>
  <c r="G40" i="26"/>
  <c r="H40" i="26"/>
  <c r="I40" i="26"/>
  <c r="J40" i="26"/>
  <c r="E36" i="26"/>
  <c r="E37" i="26"/>
  <c r="E38" i="26"/>
  <c r="E39" i="26"/>
  <c r="E40" i="26"/>
  <c r="E35" i="26"/>
  <c r="E47" i="25"/>
  <c r="F39" i="23"/>
  <c r="G39" i="23"/>
  <c r="H39" i="23"/>
  <c r="I39" i="23"/>
  <c r="J39" i="23"/>
  <c r="K39" i="23"/>
  <c r="F40" i="23"/>
  <c r="G40" i="23"/>
  <c r="H40" i="23"/>
  <c r="I40" i="23"/>
  <c r="J40" i="23"/>
  <c r="K40" i="23"/>
  <c r="F41" i="23"/>
  <c r="G41" i="23"/>
  <c r="H41" i="23"/>
  <c r="I41" i="23"/>
  <c r="J41" i="23"/>
  <c r="K41" i="23"/>
  <c r="F42" i="23"/>
  <c r="G42" i="23"/>
  <c r="H42" i="23"/>
  <c r="I42" i="23"/>
  <c r="J42" i="23"/>
  <c r="K42" i="23"/>
  <c r="F43" i="23"/>
  <c r="G43" i="23"/>
  <c r="H43" i="23"/>
  <c r="I43" i="23"/>
  <c r="J43" i="23"/>
  <c r="K43" i="23"/>
  <c r="F44" i="23"/>
  <c r="G44" i="23"/>
  <c r="H44" i="23"/>
  <c r="I44" i="23"/>
  <c r="J44" i="23"/>
  <c r="K44" i="23"/>
  <c r="F45" i="23"/>
  <c r="G45" i="23"/>
  <c r="H45" i="23"/>
  <c r="I45" i="23"/>
  <c r="J45" i="23"/>
  <c r="K45" i="23"/>
  <c r="E40" i="23"/>
  <c r="E41" i="23"/>
  <c r="E42" i="23"/>
  <c r="E43" i="23"/>
  <c r="E44" i="23"/>
  <c r="E45" i="23"/>
  <c r="E39" i="23"/>
  <c r="E51" i="24"/>
  <c r="F47" i="25"/>
  <c r="G47" i="25"/>
  <c r="H47" i="25"/>
  <c r="I47" i="25"/>
  <c r="J47" i="25"/>
  <c r="K47" i="25"/>
  <c r="L47" i="25"/>
  <c r="M47" i="25"/>
  <c r="F48" i="25"/>
  <c r="G48" i="25"/>
  <c r="H48" i="25"/>
  <c r="I48" i="25"/>
  <c r="J48" i="25"/>
  <c r="K48" i="25"/>
  <c r="L48" i="25"/>
  <c r="M48" i="25"/>
  <c r="F49" i="25"/>
  <c r="G49" i="25"/>
  <c r="H49" i="25"/>
  <c r="I49" i="25"/>
  <c r="J49" i="25"/>
  <c r="K49" i="25"/>
  <c r="L49" i="25"/>
  <c r="M49" i="25"/>
  <c r="F50" i="25"/>
  <c r="G50" i="25"/>
  <c r="H50" i="25"/>
  <c r="I50" i="25"/>
  <c r="J50" i="25"/>
  <c r="K50" i="25"/>
  <c r="L50" i="25"/>
  <c r="M50" i="25"/>
  <c r="F51" i="25"/>
  <c r="G51" i="25"/>
  <c r="H51" i="25"/>
  <c r="I51" i="25"/>
  <c r="J51" i="25"/>
  <c r="K51" i="25"/>
  <c r="L51" i="25"/>
  <c r="M51" i="25"/>
  <c r="F52" i="25"/>
  <c r="G52" i="25"/>
  <c r="H52" i="25"/>
  <c r="I52" i="25"/>
  <c r="J52" i="25"/>
  <c r="K52" i="25"/>
  <c r="L52" i="25"/>
  <c r="M52" i="25"/>
  <c r="F53" i="25"/>
  <c r="G53" i="25"/>
  <c r="H53" i="25"/>
  <c r="I53" i="25"/>
  <c r="J53" i="25"/>
  <c r="K53" i="25"/>
  <c r="L53" i="25"/>
  <c r="M53" i="25"/>
  <c r="F54" i="25"/>
  <c r="G54" i="25"/>
  <c r="H54" i="25"/>
  <c r="I54" i="25"/>
  <c r="J54" i="25"/>
  <c r="K54" i="25"/>
  <c r="L54" i="25"/>
  <c r="M54" i="25"/>
  <c r="F55" i="25"/>
  <c r="G55" i="25"/>
  <c r="H55" i="25"/>
  <c r="I55" i="25"/>
  <c r="J55" i="25"/>
  <c r="K55" i="25"/>
  <c r="L55" i="25"/>
  <c r="M55" i="25"/>
  <c r="E48" i="25"/>
  <c r="E49" i="25"/>
  <c r="E50" i="25"/>
  <c r="E51" i="25"/>
  <c r="E52" i="25"/>
  <c r="E53" i="25"/>
  <c r="E54" i="25"/>
  <c r="E55" i="25"/>
  <c r="F51" i="24"/>
  <c r="G51" i="24"/>
  <c r="H51" i="24"/>
  <c r="I51" i="24"/>
  <c r="J51" i="24"/>
  <c r="K51" i="24"/>
  <c r="L51" i="24"/>
  <c r="M51" i="24"/>
  <c r="N51" i="24"/>
  <c r="F52" i="24"/>
  <c r="G52" i="24"/>
  <c r="H52" i="24"/>
  <c r="I52" i="24"/>
  <c r="J52" i="24"/>
  <c r="K52" i="24"/>
  <c r="L52" i="24"/>
  <c r="M52" i="24"/>
  <c r="N52" i="24"/>
  <c r="F53" i="24"/>
  <c r="G53" i="24"/>
  <c r="H53" i="24"/>
  <c r="I53" i="24"/>
  <c r="J53" i="24"/>
  <c r="K53" i="24"/>
  <c r="L53" i="24"/>
  <c r="M53" i="24"/>
  <c r="N53" i="24"/>
  <c r="F54" i="24"/>
  <c r="G54" i="24"/>
  <c r="H54" i="24"/>
  <c r="I54" i="24"/>
  <c r="J54" i="24"/>
  <c r="K54" i="24"/>
  <c r="L54" i="24"/>
  <c r="M54" i="24"/>
  <c r="N54" i="24"/>
  <c r="F55" i="24"/>
  <c r="G55" i="24"/>
  <c r="H55" i="24"/>
  <c r="I55" i="24"/>
  <c r="J55" i="24"/>
  <c r="K55" i="24"/>
  <c r="L55" i="24"/>
  <c r="M55" i="24"/>
  <c r="N55" i="24"/>
  <c r="F56" i="24"/>
  <c r="G56" i="24"/>
  <c r="H56" i="24"/>
  <c r="I56" i="24"/>
  <c r="J56" i="24"/>
  <c r="K56" i="24"/>
  <c r="L56" i="24"/>
  <c r="M56" i="24"/>
  <c r="N56" i="24"/>
  <c r="F57" i="24"/>
  <c r="G57" i="24"/>
  <c r="H57" i="24"/>
  <c r="I57" i="24"/>
  <c r="J57" i="24"/>
  <c r="K57" i="24"/>
  <c r="L57" i="24"/>
  <c r="M57" i="24"/>
  <c r="N57" i="24"/>
  <c r="F58" i="24"/>
  <c r="G58" i="24"/>
  <c r="H58" i="24"/>
  <c r="I58" i="24"/>
  <c r="J58" i="24"/>
  <c r="K58" i="24"/>
  <c r="L58" i="24"/>
  <c r="M58" i="24"/>
  <c r="N58" i="24"/>
  <c r="F59" i="24"/>
  <c r="G59" i="24"/>
  <c r="H59" i="24"/>
  <c r="I59" i="24"/>
  <c r="J59" i="24"/>
  <c r="K59" i="24"/>
  <c r="L59" i="24"/>
  <c r="M59" i="24"/>
  <c r="N59" i="24"/>
  <c r="F60" i="24"/>
  <c r="G60" i="24"/>
  <c r="H60" i="24"/>
  <c r="I60" i="24"/>
  <c r="J60" i="24"/>
  <c r="K60" i="24"/>
  <c r="L60" i="24"/>
  <c r="M60" i="24"/>
  <c r="N60" i="24"/>
  <c r="E52" i="24"/>
  <c r="E53" i="24"/>
  <c r="E54" i="24"/>
  <c r="E55" i="24"/>
  <c r="E56" i="24"/>
  <c r="E57" i="24"/>
  <c r="E58" i="24"/>
  <c r="E59" i="24"/>
  <c r="E60" i="24"/>
  <c r="E429" i="1" l="1"/>
  <c r="E430" i="1"/>
  <c r="E431" i="1"/>
  <c r="E432" i="1"/>
  <c r="E433" i="1"/>
  <c r="E434" i="1"/>
  <c r="D39" i="21"/>
  <c r="E39" i="21"/>
  <c r="D15" i="21"/>
  <c r="E15" i="21"/>
  <c r="M33" i="38"/>
  <c r="N33" i="38"/>
  <c r="O33" i="38"/>
  <c r="P33" i="38"/>
  <c r="M34" i="38"/>
  <c r="N34" i="38"/>
  <c r="O34" i="38"/>
  <c r="P34" i="38"/>
  <c r="M35" i="38"/>
  <c r="N35" i="38"/>
  <c r="O35" i="38"/>
  <c r="P35" i="38"/>
  <c r="M36" i="38"/>
  <c r="N36" i="38"/>
  <c r="O36" i="38"/>
  <c r="P36" i="38"/>
  <c r="M37" i="38"/>
  <c r="N37" i="38"/>
  <c r="O37" i="38"/>
  <c r="P37" i="38"/>
  <c r="M38" i="38"/>
  <c r="N38" i="38"/>
  <c r="O38" i="38"/>
  <c r="P38" i="38"/>
  <c r="M39" i="38"/>
  <c r="N39" i="38"/>
  <c r="O39" i="38"/>
  <c r="P39" i="38"/>
  <c r="M40" i="38"/>
  <c r="N40" i="38"/>
  <c r="O40" i="38"/>
  <c r="P40" i="38"/>
  <c r="E20" i="18"/>
  <c r="D20" i="18"/>
  <c r="N20" i="18" s="1"/>
  <c r="E18" i="18"/>
  <c r="D18" i="18"/>
  <c r="N18" i="18" s="1"/>
  <c r="D13" i="16"/>
  <c r="N13" i="16" s="1"/>
  <c r="E13" i="16"/>
  <c r="D11" i="16"/>
  <c r="N11" i="16" s="1"/>
  <c r="E11" i="16"/>
  <c r="T71" i="33"/>
  <c r="T72" i="33"/>
  <c r="T73" i="33"/>
  <c r="T74" i="33"/>
  <c r="T75" i="33"/>
  <c r="T76" i="33"/>
  <c r="T77" i="33"/>
  <c r="T78" i="33"/>
  <c r="T79" i="33"/>
  <c r="T80" i="33"/>
  <c r="T81" i="33"/>
  <c r="T82" i="33"/>
  <c r="T83" i="33"/>
  <c r="T84" i="33"/>
  <c r="T85" i="33"/>
  <c r="E39" i="14"/>
  <c r="D39" i="14"/>
  <c r="N39" i="14" s="1"/>
  <c r="E37" i="14"/>
  <c r="D37" i="14"/>
  <c r="N37" i="14" s="1"/>
  <c r="T67" i="39" l="1"/>
  <c r="U67" i="39"/>
  <c r="T69" i="39"/>
  <c r="U69" i="39"/>
  <c r="V69" i="39"/>
  <c r="T70" i="39"/>
  <c r="U70" i="39"/>
  <c r="V70" i="39"/>
  <c r="N1" i="21"/>
  <c r="M1" i="15"/>
  <c r="U56" i="38"/>
  <c r="T56" i="38"/>
  <c r="S56" i="38"/>
  <c r="K56" i="38"/>
  <c r="J56" i="38"/>
  <c r="I56" i="38"/>
  <c r="H56" i="38"/>
  <c r="G56" i="38"/>
  <c r="F56" i="38"/>
  <c r="E56" i="38"/>
  <c r="U55" i="38"/>
  <c r="T55" i="38"/>
  <c r="S55" i="38"/>
  <c r="K55" i="38"/>
  <c r="J55" i="38"/>
  <c r="I55" i="38"/>
  <c r="H55" i="38"/>
  <c r="G55" i="38"/>
  <c r="F55" i="38"/>
  <c r="E55" i="38"/>
  <c r="U54" i="38"/>
  <c r="T54" i="38"/>
  <c r="S54" i="38"/>
  <c r="K54" i="38"/>
  <c r="J54" i="38"/>
  <c r="I54" i="38"/>
  <c r="H54" i="38"/>
  <c r="G54" i="38"/>
  <c r="F54" i="38"/>
  <c r="E54" i="38"/>
  <c r="U53" i="38"/>
  <c r="T53" i="38"/>
  <c r="S53" i="38"/>
  <c r="K53" i="38"/>
  <c r="J53" i="38"/>
  <c r="I53" i="38"/>
  <c r="H53" i="38"/>
  <c r="G53" i="38"/>
  <c r="F53" i="38"/>
  <c r="E53" i="38"/>
  <c r="U52" i="38"/>
  <c r="T52" i="38"/>
  <c r="S52" i="38"/>
  <c r="K52" i="38"/>
  <c r="J52" i="38"/>
  <c r="I52" i="38"/>
  <c r="H52" i="38"/>
  <c r="G52" i="38"/>
  <c r="F52" i="38"/>
  <c r="E52" i="38"/>
  <c r="U51" i="38"/>
  <c r="T51" i="38"/>
  <c r="S51" i="38"/>
  <c r="K51" i="38"/>
  <c r="J51" i="38"/>
  <c r="I51" i="38"/>
  <c r="H51" i="38"/>
  <c r="G51" i="38"/>
  <c r="F51" i="38"/>
  <c r="E51" i="38"/>
  <c r="U50" i="38"/>
  <c r="T50" i="38"/>
  <c r="S50" i="38"/>
  <c r="U49" i="38"/>
  <c r="T49" i="38"/>
  <c r="S49" i="38"/>
  <c r="U48" i="38"/>
  <c r="T48" i="38"/>
  <c r="S48" i="38"/>
  <c r="U47" i="38"/>
  <c r="T47" i="38"/>
  <c r="S47" i="38"/>
  <c r="U46" i="38"/>
  <c r="T46" i="38"/>
  <c r="S46" i="38"/>
  <c r="U45" i="38"/>
  <c r="T45" i="38"/>
  <c r="S45" i="38"/>
  <c r="U44" i="38"/>
  <c r="T44" i="38"/>
  <c r="S44" i="38"/>
  <c r="U43" i="38"/>
  <c r="T43" i="38"/>
  <c r="S43" i="38"/>
  <c r="X38" i="38"/>
  <c r="W38" i="38"/>
  <c r="V38" i="38"/>
  <c r="U38" i="38"/>
  <c r="T38" i="38"/>
  <c r="S38" i="38"/>
  <c r="X37" i="38"/>
  <c r="W37" i="38"/>
  <c r="V37" i="38"/>
  <c r="U37" i="38"/>
  <c r="T37" i="38"/>
  <c r="S37" i="38"/>
  <c r="X36" i="38"/>
  <c r="W36" i="38"/>
  <c r="V36" i="38"/>
  <c r="U36" i="38"/>
  <c r="T36" i="38"/>
  <c r="S36" i="38"/>
  <c r="X35" i="38"/>
  <c r="W35" i="38"/>
  <c r="V35" i="38"/>
  <c r="U35" i="38"/>
  <c r="T35" i="38"/>
  <c r="S35" i="38"/>
  <c r="X34" i="38"/>
  <c r="W34" i="38"/>
  <c r="V34" i="38"/>
  <c r="U34" i="38"/>
  <c r="T34" i="38"/>
  <c r="S34" i="38"/>
  <c r="X33" i="38"/>
  <c r="W33" i="38"/>
  <c r="V33" i="38"/>
  <c r="U33" i="38"/>
  <c r="T33" i="38"/>
  <c r="S33" i="38"/>
  <c r="N1" i="20"/>
  <c r="N36" i="20" s="1"/>
  <c r="N1" i="18"/>
  <c r="N1" i="16"/>
  <c r="N1" i="14"/>
  <c r="N1" i="13"/>
  <c r="N1" i="12"/>
  <c r="R63" i="22"/>
  <c r="R64" i="22"/>
  <c r="R65" i="22"/>
  <c r="R66" i="22"/>
  <c r="R67" i="22"/>
  <c r="R68" i="22"/>
  <c r="R69" i="22"/>
  <c r="R70" i="22"/>
  <c r="R71" i="22"/>
  <c r="R72" i="22"/>
  <c r="R73" i="22"/>
  <c r="R74" i="22"/>
  <c r="R75" i="22"/>
  <c r="M1" i="11"/>
  <c r="M1" i="10"/>
  <c r="M1" i="9"/>
  <c r="M1" i="8"/>
  <c r="M1" i="7"/>
  <c r="N15" i="21" l="1"/>
  <c r="N16" i="21"/>
  <c r="N17" i="21"/>
  <c r="N18" i="21"/>
  <c r="N19" i="21"/>
  <c r="N20" i="21"/>
  <c r="N21" i="21"/>
  <c r="N22" i="21"/>
  <c r="N23" i="21"/>
  <c r="N24" i="21"/>
  <c r="N25" i="21"/>
  <c r="N26" i="21"/>
  <c r="N31" i="12"/>
  <c r="N39" i="21"/>
  <c r="M1" i="6"/>
  <c r="M1" i="5"/>
  <c r="M1" i="4"/>
  <c r="M1" i="3" l="1"/>
  <c r="G3" i="42"/>
  <c r="G4" i="42"/>
  <c r="G2" i="42"/>
  <c r="L31" i="23"/>
  <c r="L32" i="23"/>
  <c r="L33" i="23"/>
  <c r="L34" i="23"/>
  <c r="L35" i="23"/>
  <c r="L36" i="23"/>
  <c r="L30" i="23"/>
  <c r="M1" i="2"/>
  <c r="E2" i="2"/>
  <c r="C3" i="4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" i="41"/>
  <c r="O25" i="40" l="1"/>
  <c r="N25" i="40"/>
  <c r="M25" i="40"/>
  <c r="L25" i="40"/>
  <c r="K25" i="40"/>
  <c r="J25" i="40"/>
  <c r="I25" i="40"/>
  <c r="H25" i="40"/>
  <c r="O24" i="40"/>
  <c r="N24" i="40"/>
  <c r="M24" i="40"/>
  <c r="L24" i="40"/>
  <c r="K24" i="40"/>
  <c r="J24" i="40"/>
  <c r="I24" i="40"/>
  <c r="H24" i="40"/>
  <c r="O23" i="40"/>
  <c r="N23" i="40"/>
  <c r="M23" i="40"/>
  <c r="L23" i="40"/>
  <c r="K23" i="40"/>
  <c r="J23" i="40"/>
  <c r="I23" i="40"/>
  <c r="H23" i="40"/>
  <c r="O19" i="40"/>
  <c r="N19" i="40"/>
  <c r="M19" i="40"/>
  <c r="L19" i="40"/>
  <c r="K19" i="40"/>
  <c r="J19" i="40"/>
  <c r="I19" i="40"/>
  <c r="H19" i="40"/>
  <c r="O18" i="40"/>
  <c r="N18" i="40"/>
  <c r="M18" i="40"/>
  <c r="L18" i="40"/>
  <c r="K18" i="40"/>
  <c r="J18" i="40"/>
  <c r="I18" i="40"/>
  <c r="H18" i="40"/>
  <c r="V80" i="39"/>
  <c r="U80" i="39"/>
  <c r="V74" i="39"/>
  <c r="U74" i="39"/>
  <c r="V73" i="39"/>
  <c r="U73" i="39"/>
  <c r="T73" i="39"/>
  <c r="V72" i="39"/>
  <c r="U72" i="39"/>
  <c r="T72" i="39"/>
  <c r="V71" i="39"/>
  <c r="U71" i="39"/>
  <c r="T71" i="39"/>
  <c r="V67" i="39"/>
  <c r="N53" i="36"/>
  <c r="O53" i="36"/>
  <c r="P53" i="36"/>
  <c r="Q53" i="36"/>
  <c r="R53" i="36"/>
  <c r="S53" i="36"/>
  <c r="T53" i="36"/>
  <c r="U53" i="36"/>
  <c r="N54" i="36"/>
  <c r="O54" i="36"/>
  <c r="P54" i="36"/>
  <c r="Q54" i="36"/>
  <c r="R54" i="36"/>
  <c r="S54" i="36"/>
  <c r="T54" i="36"/>
  <c r="U54" i="36"/>
  <c r="U52" i="36" l="1"/>
  <c r="T52" i="36"/>
  <c r="S52" i="36"/>
  <c r="R52" i="36"/>
  <c r="Q52" i="36"/>
  <c r="P52" i="36"/>
  <c r="O52" i="36"/>
  <c r="N52" i="36"/>
  <c r="U51" i="36"/>
  <c r="T51" i="36"/>
  <c r="S51" i="36"/>
  <c r="R51" i="36"/>
  <c r="Q51" i="36"/>
  <c r="P51" i="36"/>
  <c r="O51" i="36"/>
  <c r="N51" i="36"/>
  <c r="U50" i="36"/>
  <c r="T50" i="36"/>
  <c r="S50" i="36"/>
  <c r="R50" i="36"/>
  <c r="Q50" i="36"/>
  <c r="P50" i="36"/>
  <c r="O50" i="36"/>
  <c r="N50" i="36"/>
  <c r="U49" i="36"/>
  <c r="T49" i="36"/>
  <c r="S49" i="36"/>
  <c r="R49" i="36"/>
  <c r="Q49" i="36"/>
  <c r="P49" i="36"/>
  <c r="O49" i="36"/>
  <c r="N49" i="36"/>
  <c r="U48" i="36"/>
  <c r="T48" i="36"/>
  <c r="S48" i="36"/>
  <c r="R48" i="36"/>
  <c r="Q48" i="36"/>
  <c r="P48" i="36"/>
  <c r="O48" i="36"/>
  <c r="N48" i="36"/>
  <c r="U47" i="36"/>
  <c r="T47" i="36"/>
  <c r="S47" i="36"/>
  <c r="R47" i="36"/>
  <c r="Q47" i="36"/>
  <c r="P47" i="36"/>
  <c r="O47" i="36"/>
  <c r="N47" i="36"/>
  <c r="X43" i="36"/>
  <c r="W43" i="36"/>
  <c r="V43" i="36"/>
  <c r="U43" i="36"/>
  <c r="T43" i="36"/>
  <c r="S43" i="36"/>
  <c r="R43" i="36"/>
  <c r="Q43" i="36"/>
  <c r="P43" i="36"/>
  <c r="O43" i="36"/>
  <c r="X42" i="36"/>
  <c r="W42" i="36"/>
  <c r="V42" i="36"/>
  <c r="U42" i="36"/>
  <c r="T42" i="36"/>
  <c r="S42" i="36"/>
  <c r="R42" i="36"/>
  <c r="Q42" i="36"/>
  <c r="P42" i="36"/>
  <c r="O42" i="36"/>
  <c r="X41" i="36"/>
  <c r="W41" i="36"/>
  <c r="V41" i="36"/>
  <c r="U41" i="36"/>
  <c r="T41" i="36"/>
  <c r="S41" i="36"/>
  <c r="R41" i="36"/>
  <c r="Q41" i="36"/>
  <c r="P41" i="36"/>
  <c r="O41" i="36"/>
  <c r="X40" i="36"/>
  <c r="W40" i="36"/>
  <c r="V40" i="36"/>
  <c r="U40" i="36"/>
  <c r="T40" i="36"/>
  <c r="S40" i="36"/>
  <c r="R40" i="36"/>
  <c r="Q40" i="36"/>
  <c r="P40" i="36"/>
  <c r="O40" i="36"/>
  <c r="X39" i="36"/>
  <c r="W39" i="36"/>
  <c r="V39" i="36"/>
  <c r="U39" i="36"/>
  <c r="T39" i="36"/>
  <c r="S39" i="36"/>
  <c r="R39" i="36"/>
  <c r="Q39" i="36"/>
  <c r="P39" i="36"/>
  <c r="O39" i="36"/>
  <c r="X38" i="36"/>
  <c r="W38" i="36"/>
  <c r="V38" i="36"/>
  <c r="U38" i="36"/>
  <c r="T38" i="36"/>
  <c r="S38" i="36"/>
  <c r="R38" i="36"/>
  <c r="Q38" i="36"/>
  <c r="P38" i="36"/>
  <c r="O38" i="36"/>
  <c r="X37" i="36"/>
  <c r="W37" i="36"/>
  <c r="V37" i="36"/>
  <c r="U37" i="36"/>
  <c r="T37" i="36"/>
  <c r="S37" i="36"/>
  <c r="R37" i="36"/>
  <c r="Q37" i="36"/>
  <c r="P37" i="36"/>
  <c r="O37" i="36"/>
  <c r="X36" i="36"/>
  <c r="W36" i="36"/>
  <c r="V36" i="36"/>
  <c r="U36" i="36"/>
  <c r="T36" i="36"/>
  <c r="S36" i="36"/>
  <c r="R36" i="36"/>
  <c r="Q36" i="36"/>
  <c r="P36" i="36"/>
  <c r="O36" i="36"/>
  <c r="U44" i="34"/>
  <c r="T44" i="34"/>
  <c r="S44" i="34"/>
  <c r="R44" i="34"/>
  <c r="Q44" i="34"/>
  <c r="P44" i="34"/>
  <c r="O44" i="34"/>
  <c r="N44" i="34"/>
  <c r="M44" i="34"/>
  <c r="L44" i="34"/>
  <c r="U43" i="34"/>
  <c r="T43" i="34"/>
  <c r="S43" i="34"/>
  <c r="R43" i="34"/>
  <c r="Q43" i="34"/>
  <c r="P43" i="34"/>
  <c r="O43" i="34"/>
  <c r="N43" i="34"/>
  <c r="M43" i="34"/>
  <c r="L43" i="34"/>
  <c r="U42" i="34"/>
  <c r="T42" i="34"/>
  <c r="S42" i="34"/>
  <c r="R42" i="34"/>
  <c r="Q42" i="34"/>
  <c r="P42" i="34"/>
  <c r="O42" i="34"/>
  <c r="N42" i="34"/>
  <c r="M42" i="34"/>
  <c r="L42" i="34"/>
  <c r="U41" i="34"/>
  <c r="T41" i="34"/>
  <c r="S41" i="34"/>
  <c r="R41" i="34"/>
  <c r="Q41" i="34"/>
  <c r="P41" i="34"/>
  <c r="O41" i="34"/>
  <c r="N41" i="34"/>
  <c r="M41" i="34"/>
  <c r="L41" i="34"/>
  <c r="U40" i="34"/>
  <c r="T40" i="34"/>
  <c r="S40" i="34"/>
  <c r="R40" i="34"/>
  <c r="Q40" i="34"/>
  <c r="P40" i="34"/>
  <c r="O40" i="34"/>
  <c r="N40" i="34"/>
  <c r="M40" i="34"/>
  <c r="L40" i="34"/>
  <c r="U39" i="34"/>
  <c r="T39" i="34"/>
  <c r="S39" i="34"/>
  <c r="R39" i="34"/>
  <c r="Q39" i="34"/>
  <c r="P39" i="34"/>
  <c r="O39" i="34"/>
  <c r="N39" i="34"/>
  <c r="M39" i="34"/>
  <c r="L39" i="34"/>
  <c r="X35" i="34"/>
  <c r="W35" i="34"/>
  <c r="V35" i="34"/>
  <c r="U35" i="34"/>
  <c r="T35" i="34"/>
  <c r="S35" i="34"/>
  <c r="R35" i="34"/>
  <c r="Q35" i="34"/>
  <c r="P35" i="34"/>
  <c r="O35" i="34"/>
  <c r="N35" i="34"/>
  <c r="M35" i="34"/>
  <c r="X34" i="34"/>
  <c r="W34" i="34"/>
  <c r="V34" i="34"/>
  <c r="U34" i="34"/>
  <c r="T34" i="34"/>
  <c r="S34" i="34"/>
  <c r="R34" i="34"/>
  <c r="Q34" i="34"/>
  <c r="P34" i="34"/>
  <c r="O34" i="34"/>
  <c r="N34" i="34"/>
  <c r="M34" i="34"/>
  <c r="X33" i="34"/>
  <c r="W33" i="34"/>
  <c r="V33" i="34"/>
  <c r="U33" i="34"/>
  <c r="T33" i="34"/>
  <c r="S33" i="34"/>
  <c r="R33" i="34"/>
  <c r="Q33" i="34"/>
  <c r="P33" i="34"/>
  <c r="O33" i="34"/>
  <c r="N33" i="34"/>
  <c r="M33" i="34"/>
  <c r="X32" i="34"/>
  <c r="W32" i="34"/>
  <c r="V32" i="34"/>
  <c r="U32" i="34"/>
  <c r="T32" i="34"/>
  <c r="S32" i="34"/>
  <c r="R32" i="34"/>
  <c r="Q32" i="34"/>
  <c r="P32" i="34"/>
  <c r="O32" i="34"/>
  <c r="N32" i="34"/>
  <c r="M32" i="34"/>
  <c r="X31" i="34"/>
  <c r="W31" i="34"/>
  <c r="V31" i="34"/>
  <c r="U31" i="34"/>
  <c r="T31" i="34"/>
  <c r="S31" i="34"/>
  <c r="R31" i="34"/>
  <c r="Q31" i="34"/>
  <c r="P31" i="34"/>
  <c r="O31" i="34"/>
  <c r="N31" i="34"/>
  <c r="M31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U84" i="33" l="1"/>
  <c r="U83" i="33"/>
  <c r="U82" i="33"/>
  <c r="U81" i="33"/>
  <c r="U80" i="33"/>
  <c r="U79" i="33"/>
  <c r="U78" i="33"/>
  <c r="U77" i="33"/>
  <c r="U76" i="33"/>
  <c r="U75" i="33"/>
  <c r="U74" i="33"/>
  <c r="U73" i="33"/>
  <c r="U72" i="33"/>
  <c r="U71" i="33"/>
  <c r="X67" i="33"/>
  <c r="W67" i="33"/>
  <c r="V67" i="33"/>
  <c r="U67" i="33"/>
  <c r="T67" i="33"/>
  <c r="X66" i="33"/>
  <c r="W66" i="33"/>
  <c r="V66" i="33"/>
  <c r="U66" i="33"/>
  <c r="T66" i="33"/>
  <c r="X65" i="33"/>
  <c r="W65" i="33"/>
  <c r="V65" i="33"/>
  <c r="U65" i="33"/>
  <c r="T65" i="33"/>
  <c r="X64" i="33"/>
  <c r="W64" i="33"/>
  <c r="V64" i="33"/>
  <c r="U64" i="33"/>
  <c r="T64" i="33"/>
  <c r="X63" i="33"/>
  <c r="W63" i="33"/>
  <c r="V63" i="33"/>
  <c r="U63" i="33"/>
  <c r="T63" i="33"/>
  <c r="X62" i="33"/>
  <c r="W62" i="33"/>
  <c r="V62" i="33"/>
  <c r="U62" i="33"/>
  <c r="T62" i="33"/>
  <c r="X61" i="33"/>
  <c r="W61" i="33"/>
  <c r="V61" i="33"/>
  <c r="U61" i="33"/>
  <c r="T61" i="33"/>
  <c r="X60" i="33"/>
  <c r="W60" i="33"/>
  <c r="V60" i="33"/>
  <c r="U60" i="33"/>
  <c r="T60" i="33"/>
  <c r="X59" i="33"/>
  <c r="W59" i="33"/>
  <c r="V59" i="33"/>
  <c r="U59" i="33"/>
  <c r="T59" i="33"/>
  <c r="X58" i="33"/>
  <c r="W58" i="33"/>
  <c r="V58" i="33"/>
  <c r="U58" i="33"/>
  <c r="T58" i="33"/>
  <c r="X57" i="33"/>
  <c r="W57" i="33"/>
  <c r="V57" i="33"/>
  <c r="U57" i="33"/>
  <c r="T57" i="33"/>
  <c r="X56" i="33"/>
  <c r="W56" i="33"/>
  <c r="V56" i="33"/>
  <c r="U56" i="33"/>
  <c r="T56" i="33"/>
  <c r="X55" i="33"/>
  <c r="W55" i="33"/>
  <c r="V55" i="33"/>
  <c r="U55" i="33"/>
  <c r="T55" i="33"/>
  <c r="X54" i="33"/>
  <c r="W54" i="33"/>
  <c r="V54" i="33"/>
  <c r="U54" i="33"/>
  <c r="T54" i="33"/>
  <c r="T72" i="32"/>
  <c r="U72" i="32"/>
  <c r="T73" i="32"/>
  <c r="U73" i="32"/>
  <c r="T74" i="32"/>
  <c r="U74" i="32"/>
  <c r="T75" i="32"/>
  <c r="U75" i="32"/>
  <c r="T76" i="32"/>
  <c r="U76" i="32"/>
  <c r="T77" i="32"/>
  <c r="U77" i="32"/>
  <c r="T78" i="32"/>
  <c r="U78" i="32"/>
  <c r="T79" i="32"/>
  <c r="U79" i="32"/>
  <c r="T80" i="32"/>
  <c r="U80" i="32"/>
  <c r="T81" i="32"/>
  <c r="U81" i="32"/>
  <c r="T82" i="32"/>
  <c r="U82" i="32"/>
  <c r="T83" i="32"/>
  <c r="U83" i="32"/>
  <c r="T84" i="32"/>
  <c r="U84" i="32"/>
  <c r="T85" i="32"/>
  <c r="U85" i="32"/>
  <c r="T71" i="32"/>
  <c r="U71" i="32"/>
  <c r="X67" i="32"/>
  <c r="W67" i="32"/>
  <c r="V67" i="32"/>
  <c r="U67" i="32"/>
  <c r="T67" i="32"/>
  <c r="X66" i="32"/>
  <c r="W66" i="32"/>
  <c r="V66" i="32"/>
  <c r="U66" i="32"/>
  <c r="T66" i="32"/>
  <c r="X65" i="32"/>
  <c r="W65" i="32"/>
  <c r="V65" i="32"/>
  <c r="U65" i="32"/>
  <c r="T65" i="32"/>
  <c r="X64" i="32"/>
  <c r="W64" i="32"/>
  <c r="V64" i="32"/>
  <c r="U64" i="32"/>
  <c r="T64" i="32"/>
  <c r="X63" i="32"/>
  <c r="W63" i="32"/>
  <c r="V63" i="32"/>
  <c r="U63" i="32"/>
  <c r="T63" i="32"/>
  <c r="X62" i="32"/>
  <c r="W62" i="32"/>
  <c r="V62" i="32"/>
  <c r="U62" i="32"/>
  <c r="T62" i="32"/>
  <c r="X61" i="32"/>
  <c r="W61" i="32"/>
  <c r="V61" i="32"/>
  <c r="U61" i="32"/>
  <c r="T61" i="32"/>
  <c r="X60" i="32"/>
  <c r="W60" i="32"/>
  <c r="V60" i="32"/>
  <c r="U60" i="32"/>
  <c r="T60" i="32"/>
  <c r="X59" i="32"/>
  <c r="W59" i="32"/>
  <c r="V59" i="32"/>
  <c r="U59" i="32"/>
  <c r="T59" i="32"/>
  <c r="X58" i="32"/>
  <c r="W58" i="32"/>
  <c r="V58" i="32"/>
  <c r="U58" i="32"/>
  <c r="T58" i="32"/>
  <c r="X57" i="32"/>
  <c r="W57" i="32"/>
  <c r="V57" i="32"/>
  <c r="U57" i="32"/>
  <c r="T57" i="32"/>
  <c r="X56" i="32"/>
  <c r="W56" i="32"/>
  <c r="V56" i="32"/>
  <c r="U56" i="32"/>
  <c r="T56" i="32"/>
  <c r="X55" i="32"/>
  <c r="W55" i="32"/>
  <c r="V55" i="32"/>
  <c r="U55" i="32"/>
  <c r="T55" i="32"/>
  <c r="X54" i="32"/>
  <c r="W54" i="32"/>
  <c r="V54" i="32"/>
  <c r="U54" i="32"/>
  <c r="T54" i="32"/>
  <c r="T52" i="31"/>
  <c r="U52" i="31"/>
  <c r="V52" i="31"/>
  <c r="W52" i="31"/>
  <c r="X52" i="31"/>
  <c r="T53" i="31"/>
  <c r="U53" i="31"/>
  <c r="V53" i="31"/>
  <c r="W53" i="31"/>
  <c r="X53" i="31"/>
  <c r="T54" i="31"/>
  <c r="U54" i="31"/>
  <c r="V54" i="31"/>
  <c r="W54" i="31"/>
  <c r="X54" i="31"/>
  <c r="T55" i="31"/>
  <c r="U55" i="31"/>
  <c r="V55" i="31"/>
  <c r="W55" i="31"/>
  <c r="X55" i="31"/>
  <c r="T56" i="31"/>
  <c r="U56" i="31"/>
  <c r="V56" i="31"/>
  <c r="W56" i="31"/>
  <c r="X56" i="31"/>
  <c r="T57" i="31"/>
  <c r="U57" i="31"/>
  <c r="V57" i="31"/>
  <c r="W57" i="31"/>
  <c r="X57" i="31"/>
  <c r="T58" i="31"/>
  <c r="U58" i="31"/>
  <c r="V58" i="31"/>
  <c r="W58" i="31"/>
  <c r="X58" i="31"/>
  <c r="T59" i="31"/>
  <c r="U59" i="31"/>
  <c r="V59" i="31"/>
  <c r="W59" i="31"/>
  <c r="X59" i="31"/>
  <c r="T60" i="31"/>
  <c r="U60" i="31"/>
  <c r="V60" i="31"/>
  <c r="W60" i="31"/>
  <c r="X60" i="31"/>
  <c r="T61" i="31"/>
  <c r="U61" i="31"/>
  <c r="V61" i="31"/>
  <c r="W61" i="31"/>
  <c r="X61" i="31"/>
  <c r="T62" i="31"/>
  <c r="U62" i="31"/>
  <c r="V62" i="31"/>
  <c r="W62" i="31"/>
  <c r="X62" i="31"/>
  <c r="T63" i="31"/>
  <c r="U63" i="31"/>
  <c r="V63" i="31"/>
  <c r="W63" i="31"/>
  <c r="X63" i="31"/>
  <c r="T64" i="31"/>
  <c r="U64" i="31"/>
  <c r="V64" i="31"/>
  <c r="W64" i="31"/>
  <c r="X64" i="31"/>
  <c r="T51" i="31"/>
  <c r="U51" i="31"/>
  <c r="V51" i="31"/>
  <c r="W51" i="31"/>
  <c r="X51" i="31"/>
  <c r="W63" i="30" l="1"/>
  <c r="W64" i="30"/>
  <c r="W65" i="30"/>
  <c r="W66" i="30"/>
  <c r="W67" i="30"/>
  <c r="W68" i="30"/>
  <c r="W69" i="30"/>
  <c r="W70" i="30"/>
  <c r="W71" i="30"/>
  <c r="W72" i="30"/>
  <c r="W73" i="30"/>
  <c r="W74" i="30"/>
  <c r="W75" i="30"/>
  <c r="W76" i="30"/>
  <c r="W77" i="30"/>
  <c r="W78" i="30"/>
  <c r="W79" i="30"/>
  <c r="W80" i="30"/>
  <c r="J24" i="29"/>
  <c r="K24" i="29"/>
  <c r="L24" i="29"/>
  <c r="M24" i="29"/>
  <c r="J25" i="29"/>
  <c r="K25" i="29"/>
  <c r="L25" i="29"/>
  <c r="M25" i="29"/>
  <c r="J26" i="29"/>
  <c r="K26" i="29"/>
  <c r="L26" i="29"/>
  <c r="M26" i="29"/>
  <c r="J27" i="29"/>
  <c r="K27" i="29"/>
  <c r="L27" i="29"/>
  <c r="M27" i="29"/>
  <c r="J28" i="29"/>
  <c r="K28" i="29"/>
  <c r="L28" i="29"/>
  <c r="M28" i="29"/>
  <c r="O35" i="29"/>
  <c r="N35" i="29"/>
  <c r="M35" i="29"/>
  <c r="L35" i="29"/>
  <c r="K35" i="29"/>
  <c r="J35" i="29"/>
  <c r="O34" i="29"/>
  <c r="N34" i="29"/>
  <c r="M34" i="29"/>
  <c r="L34" i="29"/>
  <c r="K34" i="29"/>
  <c r="J34" i="29"/>
  <c r="O33" i="29"/>
  <c r="N33" i="29"/>
  <c r="M33" i="29"/>
  <c r="L33" i="29"/>
  <c r="K33" i="29"/>
  <c r="J33" i="29"/>
  <c r="O32" i="29"/>
  <c r="N32" i="29"/>
  <c r="M32" i="29"/>
  <c r="L32" i="29"/>
  <c r="K32" i="29"/>
  <c r="J32" i="29"/>
  <c r="O31" i="29"/>
  <c r="N31" i="29"/>
  <c r="M31" i="29"/>
  <c r="L31" i="29"/>
  <c r="K31" i="29"/>
  <c r="J31" i="29"/>
  <c r="O28" i="29"/>
  <c r="N28" i="29"/>
  <c r="O27" i="29"/>
  <c r="N27" i="29"/>
  <c r="O26" i="29"/>
  <c r="N26" i="29"/>
  <c r="O25" i="29"/>
  <c r="N25" i="29"/>
  <c r="O24" i="29"/>
  <c r="N24" i="29"/>
  <c r="O60" i="28"/>
  <c r="O59" i="28"/>
  <c r="O58" i="28"/>
  <c r="O57" i="28"/>
  <c r="O56" i="28"/>
  <c r="O55" i="28"/>
  <c r="O54" i="28"/>
  <c r="O53" i="28"/>
  <c r="O52" i="28"/>
  <c r="O51" i="28"/>
  <c r="O48" i="28"/>
  <c r="O47" i="28"/>
  <c r="O46" i="28"/>
  <c r="O45" i="28"/>
  <c r="O44" i="28"/>
  <c r="O43" i="28"/>
  <c r="O42" i="28"/>
  <c r="O41" i="28"/>
  <c r="O40" i="28"/>
  <c r="O39" i="28"/>
  <c r="N40" i="26"/>
  <c r="M40" i="26"/>
  <c r="L40" i="26"/>
  <c r="K40" i="26"/>
  <c r="N39" i="26"/>
  <c r="M39" i="26"/>
  <c r="L39" i="26"/>
  <c r="K39" i="26"/>
  <c r="N38" i="26"/>
  <c r="M38" i="26"/>
  <c r="L38" i="26"/>
  <c r="K38" i="26"/>
  <c r="N37" i="26"/>
  <c r="M37" i="26"/>
  <c r="L37" i="26"/>
  <c r="K37" i="26"/>
  <c r="N36" i="26"/>
  <c r="M36" i="26"/>
  <c r="L36" i="26"/>
  <c r="K36" i="26"/>
  <c r="N35" i="26"/>
  <c r="M35" i="26"/>
  <c r="L35" i="26"/>
  <c r="K35" i="26"/>
  <c r="N32" i="26"/>
  <c r="M32" i="26"/>
  <c r="L32" i="26"/>
  <c r="K32" i="26"/>
  <c r="N31" i="26"/>
  <c r="M31" i="26"/>
  <c r="L31" i="26"/>
  <c r="K31" i="26"/>
  <c r="N30" i="26"/>
  <c r="M30" i="26"/>
  <c r="L30" i="26"/>
  <c r="K30" i="26"/>
  <c r="N29" i="26"/>
  <c r="M29" i="26"/>
  <c r="L29" i="26"/>
  <c r="K29" i="26"/>
  <c r="N28" i="26"/>
  <c r="M28" i="26"/>
  <c r="L28" i="26"/>
  <c r="K28" i="26"/>
  <c r="N27" i="26"/>
  <c r="M27" i="26"/>
  <c r="L27" i="26"/>
  <c r="K27" i="26"/>
  <c r="N55" i="25"/>
  <c r="N54" i="25"/>
  <c r="N53" i="25"/>
  <c r="N52" i="25"/>
  <c r="N51" i="25"/>
  <c r="N50" i="25"/>
  <c r="N49" i="25"/>
  <c r="N48" i="25"/>
  <c r="N47" i="25"/>
  <c r="N44" i="25"/>
  <c r="N43" i="25"/>
  <c r="N42" i="25"/>
  <c r="N41" i="25"/>
  <c r="N40" i="25"/>
  <c r="N39" i="25"/>
  <c r="N38" i="25"/>
  <c r="N37" i="25"/>
  <c r="N36" i="25"/>
  <c r="L39" i="23"/>
  <c r="L40" i="23"/>
  <c r="L41" i="23"/>
  <c r="L42" i="23"/>
  <c r="L43" i="23"/>
  <c r="L44" i="23"/>
  <c r="L45" i="23"/>
  <c r="E76" i="22"/>
  <c r="F76" i="22"/>
  <c r="G76" i="22"/>
  <c r="H76" i="22"/>
  <c r="I76" i="22"/>
  <c r="J76" i="22"/>
  <c r="K76" i="22"/>
  <c r="L76" i="22"/>
  <c r="M76" i="22"/>
  <c r="N76" i="22"/>
  <c r="O76" i="22"/>
  <c r="P76" i="22"/>
  <c r="Q76" i="22"/>
  <c r="F77" i="22"/>
  <c r="G77" i="22"/>
  <c r="H77" i="22"/>
  <c r="I77" i="22"/>
  <c r="J77" i="22"/>
  <c r="K77" i="22"/>
  <c r="L77" i="22"/>
  <c r="M77" i="22"/>
  <c r="N77" i="22"/>
  <c r="O77" i="22"/>
  <c r="P77" i="22"/>
  <c r="Q77" i="22"/>
  <c r="E21" i="7" l="1"/>
  <c r="D21" i="7"/>
  <c r="M21" i="7" s="1"/>
  <c r="D2" i="2" l="1"/>
  <c r="M2" i="2" s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D4" i="15" l="1"/>
  <c r="M4" i="15" s="1"/>
  <c r="D5" i="15"/>
  <c r="M5" i="15" s="1"/>
  <c r="D6" i="15"/>
  <c r="M6" i="15" s="1"/>
  <c r="D7" i="15"/>
  <c r="M7" i="15" s="1"/>
  <c r="D8" i="15"/>
  <c r="M8" i="15" s="1"/>
  <c r="D3" i="15"/>
  <c r="M3" i="15" s="1"/>
  <c r="E3" i="15"/>
  <c r="E4" i="15"/>
  <c r="E5" i="15"/>
  <c r="E6" i="15"/>
  <c r="E7" i="15"/>
  <c r="E8" i="15"/>
  <c r="D9" i="15"/>
  <c r="M9" i="15" s="1"/>
  <c r="E9" i="15"/>
  <c r="D10" i="15"/>
  <c r="M10" i="15" s="1"/>
  <c r="E10" i="15"/>
  <c r="D11" i="15"/>
  <c r="M11" i="15" s="1"/>
  <c r="E11" i="15"/>
  <c r="D12" i="15"/>
  <c r="M12" i="15" s="1"/>
  <c r="E12" i="15"/>
  <c r="D13" i="15"/>
  <c r="M13" i="15" s="1"/>
  <c r="E13" i="15"/>
  <c r="D14" i="15"/>
  <c r="M14" i="15" s="1"/>
  <c r="E14" i="15"/>
  <c r="D15" i="15"/>
  <c r="M15" i="15" s="1"/>
  <c r="E15" i="15"/>
  <c r="D16" i="15"/>
  <c r="M16" i="15" s="1"/>
  <c r="E16" i="15"/>
  <c r="D17" i="15"/>
  <c r="M17" i="15" s="1"/>
  <c r="E17" i="15"/>
  <c r="D18" i="15"/>
  <c r="M18" i="15" s="1"/>
  <c r="E18" i="15"/>
  <c r="D19" i="15"/>
  <c r="M19" i="15" s="1"/>
  <c r="E19" i="15"/>
  <c r="D20" i="15"/>
  <c r="M20" i="15" s="1"/>
  <c r="E20" i="15"/>
  <c r="D21" i="15"/>
  <c r="M21" i="15" s="1"/>
  <c r="E21" i="15"/>
  <c r="D22" i="15"/>
  <c r="M22" i="15" s="1"/>
  <c r="E22" i="15"/>
  <c r="D23" i="15"/>
  <c r="M23" i="15" s="1"/>
  <c r="E23" i="15"/>
  <c r="D24" i="15"/>
  <c r="M24" i="15" s="1"/>
  <c r="E24" i="15"/>
  <c r="D25" i="15"/>
  <c r="M25" i="15" s="1"/>
  <c r="E25" i="15"/>
  <c r="D26" i="15"/>
  <c r="M26" i="15" s="1"/>
  <c r="E26" i="15"/>
  <c r="D27" i="15"/>
  <c r="M27" i="15" s="1"/>
  <c r="E27" i="15"/>
  <c r="D28" i="15"/>
  <c r="M28" i="15" s="1"/>
  <c r="E28" i="15"/>
  <c r="D29" i="15"/>
  <c r="M29" i="15" s="1"/>
  <c r="E29" i="15"/>
  <c r="D30" i="15"/>
  <c r="M30" i="15" s="1"/>
  <c r="E30" i="15"/>
  <c r="D31" i="15"/>
  <c r="M31" i="15" s="1"/>
  <c r="E31" i="15"/>
  <c r="D32" i="15"/>
  <c r="M32" i="15" s="1"/>
  <c r="E32" i="15"/>
  <c r="D33" i="15"/>
  <c r="M33" i="15" s="1"/>
  <c r="E33" i="15"/>
  <c r="D34" i="15"/>
  <c r="M34" i="15" s="1"/>
  <c r="E34" i="15"/>
  <c r="D35" i="15"/>
  <c r="M35" i="15" s="1"/>
  <c r="E35" i="15"/>
  <c r="D36" i="15"/>
  <c r="M36" i="15" s="1"/>
  <c r="E36" i="15"/>
  <c r="D37" i="15"/>
  <c r="M37" i="15" s="1"/>
  <c r="E37" i="15"/>
  <c r="D38" i="15"/>
  <c r="M38" i="15" s="1"/>
  <c r="E38" i="15"/>
  <c r="D39" i="15"/>
  <c r="M39" i="15" s="1"/>
  <c r="E39" i="15"/>
  <c r="D40" i="15"/>
  <c r="M40" i="15" s="1"/>
  <c r="E40" i="15"/>
  <c r="D41" i="15"/>
  <c r="M41" i="15" s="1"/>
  <c r="E41" i="15"/>
  <c r="D42" i="15"/>
  <c r="M42" i="15" s="1"/>
  <c r="E42" i="15"/>
  <c r="D43" i="15"/>
  <c r="M43" i="15" s="1"/>
  <c r="E43" i="15"/>
  <c r="D44" i="15"/>
  <c r="M44" i="15" s="1"/>
  <c r="E44" i="15"/>
  <c r="D45" i="15"/>
  <c r="M45" i="15" s="1"/>
  <c r="E45" i="15"/>
  <c r="D46" i="15"/>
  <c r="M46" i="15" s="1"/>
  <c r="E46" i="15"/>
  <c r="D47" i="15"/>
  <c r="M47" i="15" s="1"/>
  <c r="E47" i="15"/>
  <c r="D48" i="15"/>
  <c r="M48" i="15" s="1"/>
  <c r="E48" i="15"/>
  <c r="D49" i="15"/>
  <c r="M49" i="15" s="1"/>
  <c r="E49" i="15"/>
  <c r="D50" i="15"/>
  <c r="M50" i="15" s="1"/>
  <c r="E50" i="15"/>
  <c r="D52" i="15"/>
  <c r="M52" i="15" s="1"/>
  <c r="E52" i="15"/>
  <c r="D53" i="15"/>
  <c r="M53" i="15" s="1"/>
  <c r="E53" i="15"/>
  <c r="D54" i="15"/>
  <c r="M54" i="15" s="1"/>
  <c r="E54" i="15"/>
  <c r="D55" i="15"/>
  <c r="M55" i="15" s="1"/>
  <c r="E55" i="15"/>
  <c r="D56" i="15"/>
  <c r="M56" i="15" s="1"/>
  <c r="E56" i="15"/>
  <c r="D57" i="15"/>
  <c r="M57" i="15" s="1"/>
  <c r="E57" i="15"/>
  <c r="D58" i="15"/>
  <c r="M58" i="15" s="1"/>
  <c r="E58" i="15"/>
  <c r="D59" i="15"/>
  <c r="M59" i="15" s="1"/>
  <c r="E59" i="15"/>
  <c r="D60" i="15"/>
  <c r="M60" i="15" s="1"/>
  <c r="E60" i="15"/>
  <c r="D61" i="15"/>
  <c r="M61" i="15" s="1"/>
  <c r="E61" i="15"/>
  <c r="D62" i="15"/>
  <c r="M62" i="15" s="1"/>
  <c r="E62" i="15"/>
  <c r="D63" i="15"/>
  <c r="M63" i="15" s="1"/>
  <c r="E63" i="15"/>
  <c r="D64" i="15"/>
  <c r="M64" i="15" s="1"/>
  <c r="E64" i="15"/>
  <c r="D65" i="15"/>
  <c r="M65" i="15" s="1"/>
  <c r="E65" i="15"/>
  <c r="D66" i="15"/>
  <c r="M66" i="15" s="1"/>
  <c r="E66" i="15"/>
  <c r="D67" i="15"/>
  <c r="M67" i="15" s="1"/>
  <c r="E67" i="15"/>
  <c r="D68" i="15"/>
  <c r="M68" i="15" s="1"/>
  <c r="E68" i="15"/>
  <c r="D69" i="15"/>
  <c r="M69" i="15" s="1"/>
  <c r="E69" i="15"/>
  <c r="D70" i="15"/>
  <c r="M70" i="15" s="1"/>
  <c r="E70" i="15"/>
  <c r="D71" i="15"/>
  <c r="M71" i="15" s="1"/>
  <c r="E71" i="15"/>
  <c r="D72" i="15"/>
  <c r="M72" i="15" s="1"/>
  <c r="E72" i="15"/>
  <c r="D73" i="15"/>
  <c r="M73" i="15" s="1"/>
  <c r="E73" i="15"/>
  <c r="D74" i="15"/>
  <c r="M74" i="15" s="1"/>
  <c r="E74" i="15"/>
  <c r="D75" i="15"/>
  <c r="M75" i="15" s="1"/>
  <c r="E75" i="15"/>
  <c r="D76" i="15"/>
  <c r="M76" i="15" s="1"/>
  <c r="E76" i="15"/>
  <c r="D77" i="15"/>
  <c r="M77" i="15" s="1"/>
  <c r="E77" i="15"/>
  <c r="D78" i="15"/>
  <c r="M78" i="15" s="1"/>
  <c r="E78" i="15"/>
  <c r="D79" i="15"/>
  <c r="M79" i="15" s="1"/>
  <c r="E79" i="15"/>
  <c r="D80" i="15"/>
  <c r="M80" i="15" s="1"/>
  <c r="E80" i="15"/>
  <c r="D81" i="15"/>
  <c r="M81" i="15" s="1"/>
  <c r="E81" i="15"/>
  <c r="D82" i="15"/>
  <c r="M82" i="15" s="1"/>
  <c r="E82" i="15"/>
  <c r="D83" i="15"/>
  <c r="M83" i="15" s="1"/>
  <c r="E83" i="15"/>
  <c r="D84" i="15"/>
  <c r="M84" i="15" s="1"/>
  <c r="E84" i="15"/>
  <c r="D85" i="15"/>
  <c r="M85" i="15" s="1"/>
  <c r="E85" i="15"/>
  <c r="D86" i="15"/>
  <c r="M86" i="15" s="1"/>
  <c r="E86" i="15"/>
  <c r="D87" i="15"/>
  <c r="M87" i="15" s="1"/>
  <c r="E87" i="15"/>
  <c r="D88" i="15"/>
  <c r="M88" i="15" s="1"/>
  <c r="E88" i="15"/>
  <c r="D89" i="15"/>
  <c r="M89" i="15" s="1"/>
  <c r="E89" i="15"/>
  <c r="D90" i="15"/>
  <c r="M90" i="15" s="1"/>
  <c r="E90" i="15"/>
  <c r="D91" i="15"/>
  <c r="M91" i="15" s="1"/>
  <c r="E91" i="15"/>
  <c r="D92" i="15"/>
  <c r="M92" i="15" s="1"/>
  <c r="E92" i="15"/>
  <c r="D93" i="15"/>
  <c r="M93" i="15" s="1"/>
  <c r="E93" i="15"/>
  <c r="D94" i="15"/>
  <c r="M94" i="15" s="1"/>
  <c r="E94" i="15"/>
  <c r="D95" i="15"/>
  <c r="M95" i="15" s="1"/>
  <c r="E95" i="15"/>
  <c r="D96" i="15"/>
  <c r="M96" i="15" s="1"/>
  <c r="E96" i="15"/>
  <c r="D97" i="15"/>
  <c r="M97" i="15" s="1"/>
  <c r="E97" i="15"/>
  <c r="D98" i="15"/>
  <c r="M98" i="15" s="1"/>
  <c r="E98" i="15"/>
  <c r="D99" i="15"/>
  <c r="M99" i="15" s="1"/>
  <c r="E99" i="15"/>
  <c r="D100" i="15"/>
  <c r="M100" i="15" s="1"/>
  <c r="E100" i="15"/>
  <c r="D101" i="15"/>
  <c r="M101" i="15" s="1"/>
  <c r="E101" i="15"/>
  <c r="D102" i="15"/>
  <c r="M102" i="15" s="1"/>
  <c r="E102" i="15"/>
  <c r="D103" i="15"/>
  <c r="M103" i="15" s="1"/>
  <c r="E103" i="15"/>
  <c r="E2" i="15"/>
  <c r="D2" i="15"/>
  <c r="M2" i="15" s="1"/>
  <c r="D40" i="21"/>
  <c r="N40" i="21" s="1"/>
  <c r="E40" i="21"/>
  <c r="D41" i="21"/>
  <c r="N41" i="21" s="1"/>
  <c r="E41" i="21"/>
  <c r="D42" i="21"/>
  <c r="N42" i="21" s="1"/>
  <c r="E42" i="21"/>
  <c r="D43" i="21"/>
  <c r="N43" i="21" s="1"/>
  <c r="E43" i="21"/>
  <c r="D44" i="21"/>
  <c r="N44" i="21" s="1"/>
  <c r="E44" i="21"/>
  <c r="D45" i="21"/>
  <c r="N45" i="21" s="1"/>
  <c r="E45" i="21"/>
  <c r="D46" i="21"/>
  <c r="N46" i="21" s="1"/>
  <c r="E46" i="21"/>
  <c r="D47" i="21"/>
  <c r="N47" i="21" s="1"/>
  <c r="E47" i="21"/>
  <c r="D48" i="21"/>
  <c r="N48" i="21" s="1"/>
  <c r="E48" i="21"/>
  <c r="D49" i="21"/>
  <c r="N49" i="21" s="1"/>
  <c r="E49" i="21"/>
  <c r="D50" i="21"/>
  <c r="N50" i="21" s="1"/>
  <c r="E50" i="21"/>
  <c r="D51" i="21"/>
  <c r="N51" i="21" s="1"/>
  <c r="E51" i="21"/>
  <c r="D52" i="21"/>
  <c r="N52" i="21" s="1"/>
  <c r="E52" i="21"/>
  <c r="D3" i="21"/>
  <c r="N3" i="21" s="1"/>
  <c r="E3" i="21"/>
  <c r="D4" i="21"/>
  <c r="N4" i="21" s="1"/>
  <c r="E4" i="21"/>
  <c r="D5" i="21"/>
  <c r="N5" i="21" s="1"/>
  <c r="E5" i="21"/>
  <c r="D6" i="21"/>
  <c r="N6" i="21" s="1"/>
  <c r="E6" i="21"/>
  <c r="D7" i="21"/>
  <c r="N7" i="21" s="1"/>
  <c r="E7" i="21"/>
  <c r="D8" i="21"/>
  <c r="N8" i="21" s="1"/>
  <c r="E8" i="21"/>
  <c r="D9" i="21"/>
  <c r="N9" i="21" s="1"/>
  <c r="E9" i="21"/>
  <c r="D10" i="21"/>
  <c r="N10" i="21" s="1"/>
  <c r="E10" i="21"/>
  <c r="D11" i="21"/>
  <c r="N11" i="21" s="1"/>
  <c r="E11" i="21"/>
  <c r="D12" i="21"/>
  <c r="N12" i="21" s="1"/>
  <c r="E12" i="21"/>
  <c r="D13" i="21"/>
  <c r="N13" i="21" s="1"/>
  <c r="E13" i="21"/>
  <c r="D14" i="21"/>
  <c r="N14" i="21" s="1"/>
  <c r="E14" i="21"/>
  <c r="E2" i="21"/>
  <c r="D2" i="21"/>
  <c r="N2" i="21" s="1"/>
  <c r="D20" i="20"/>
  <c r="N20" i="20" s="1"/>
  <c r="E20" i="20"/>
  <c r="D21" i="20"/>
  <c r="N21" i="20" s="1"/>
  <c r="E21" i="20"/>
  <c r="D22" i="20"/>
  <c r="N22" i="20" s="1"/>
  <c r="E22" i="20"/>
  <c r="D23" i="20"/>
  <c r="N23" i="20" s="1"/>
  <c r="E23" i="20"/>
  <c r="D24" i="20"/>
  <c r="N24" i="20" s="1"/>
  <c r="E24" i="20"/>
  <c r="D25" i="20"/>
  <c r="N25" i="20" s="1"/>
  <c r="E25" i="20"/>
  <c r="D26" i="20"/>
  <c r="N26" i="20" s="1"/>
  <c r="E26" i="20"/>
  <c r="D27" i="20"/>
  <c r="N27" i="20" s="1"/>
  <c r="E27" i="20"/>
  <c r="D28" i="20"/>
  <c r="N28" i="20" s="1"/>
  <c r="E28" i="20"/>
  <c r="D29" i="20"/>
  <c r="N29" i="20" s="1"/>
  <c r="E29" i="20"/>
  <c r="D30" i="20"/>
  <c r="N30" i="20" s="1"/>
  <c r="E30" i="20"/>
  <c r="D31" i="20"/>
  <c r="N31" i="20" s="1"/>
  <c r="E31" i="20"/>
  <c r="D32" i="20"/>
  <c r="N32" i="20" s="1"/>
  <c r="E32" i="20"/>
  <c r="D33" i="20"/>
  <c r="N33" i="20" s="1"/>
  <c r="E33" i="20"/>
  <c r="D34" i="20"/>
  <c r="N34" i="20" s="1"/>
  <c r="E34" i="20"/>
  <c r="D35" i="20"/>
  <c r="N35" i="20" s="1"/>
  <c r="E35" i="20"/>
  <c r="D4" i="20"/>
  <c r="N4" i="20" s="1"/>
  <c r="E4" i="20"/>
  <c r="D5" i="20"/>
  <c r="N5" i="20" s="1"/>
  <c r="E5" i="20"/>
  <c r="D6" i="20"/>
  <c r="N6" i="20" s="1"/>
  <c r="E6" i="20"/>
  <c r="D7" i="20"/>
  <c r="N7" i="20" s="1"/>
  <c r="E7" i="20"/>
  <c r="D8" i="20"/>
  <c r="N8" i="20" s="1"/>
  <c r="E8" i="20"/>
  <c r="D9" i="20"/>
  <c r="N9" i="20" s="1"/>
  <c r="E9" i="20"/>
  <c r="D10" i="20"/>
  <c r="N10" i="20" s="1"/>
  <c r="E10" i="20"/>
  <c r="D11" i="20"/>
  <c r="N11" i="20" s="1"/>
  <c r="E11" i="20"/>
  <c r="D12" i="20"/>
  <c r="N12" i="20" s="1"/>
  <c r="E12" i="20"/>
  <c r="D13" i="20"/>
  <c r="N13" i="20" s="1"/>
  <c r="E13" i="20"/>
  <c r="D14" i="20"/>
  <c r="N14" i="20" s="1"/>
  <c r="E14" i="20"/>
  <c r="D15" i="20"/>
  <c r="N15" i="20" s="1"/>
  <c r="E15" i="20"/>
  <c r="D16" i="20"/>
  <c r="N16" i="20" s="1"/>
  <c r="E16" i="20"/>
  <c r="D17" i="20"/>
  <c r="N17" i="20" s="1"/>
  <c r="E17" i="20"/>
  <c r="D18" i="20"/>
  <c r="N18" i="20" s="1"/>
  <c r="E18" i="20"/>
  <c r="E3" i="20"/>
  <c r="D3" i="20"/>
  <c r="N3" i="20" s="1"/>
  <c r="E36" i="18"/>
  <c r="D36" i="18"/>
  <c r="N36" i="18" s="1"/>
  <c r="E35" i="18"/>
  <c r="D35" i="18"/>
  <c r="N35" i="18" s="1"/>
  <c r="E34" i="18"/>
  <c r="D34" i="18"/>
  <c r="N34" i="18" s="1"/>
  <c r="E33" i="18"/>
  <c r="D33" i="18"/>
  <c r="N33" i="18" s="1"/>
  <c r="E32" i="18"/>
  <c r="D32" i="18"/>
  <c r="N32" i="18" s="1"/>
  <c r="E31" i="18"/>
  <c r="D31" i="18"/>
  <c r="N31" i="18" s="1"/>
  <c r="E30" i="18"/>
  <c r="D30" i="18"/>
  <c r="N30" i="18" s="1"/>
  <c r="E29" i="18"/>
  <c r="D29" i="18"/>
  <c r="N29" i="18" s="1"/>
  <c r="E28" i="18"/>
  <c r="D28" i="18"/>
  <c r="N28" i="18" s="1"/>
  <c r="E27" i="18"/>
  <c r="D27" i="18"/>
  <c r="N27" i="18" s="1"/>
  <c r="E26" i="18"/>
  <c r="D26" i="18"/>
  <c r="N26" i="18" s="1"/>
  <c r="E25" i="18"/>
  <c r="D25" i="18"/>
  <c r="N25" i="18" s="1"/>
  <c r="E24" i="18"/>
  <c r="D24" i="18"/>
  <c r="N24" i="18" s="1"/>
  <c r="E23" i="18"/>
  <c r="D23" i="18"/>
  <c r="N23" i="18" s="1"/>
  <c r="E22" i="18"/>
  <c r="D22" i="18"/>
  <c r="N22" i="18" s="1"/>
  <c r="E21" i="18"/>
  <c r="D21" i="18"/>
  <c r="N21" i="18" s="1"/>
  <c r="E17" i="18"/>
  <c r="D17" i="18"/>
  <c r="N17" i="18" s="1"/>
  <c r="E16" i="18"/>
  <c r="D16" i="18"/>
  <c r="N16" i="18" s="1"/>
  <c r="E15" i="18"/>
  <c r="D15" i="18"/>
  <c r="N15" i="18" s="1"/>
  <c r="E14" i="18"/>
  <c r="D14" i="18"/>
  <c r="N14" i="18" s="1"/>
  <c r="E13" i="18"/>
  <c r="D13" i="18"/>
  <c r="N13" i="18" s="1"/>
  <c r="E12" i="18"/>
  <c r="D12" i="18"/>
  <c r="N12" i="18" s="1"/>
  <c r="E11" i="18"/>
  <c r="D11" i="18"/>
  <c r="N11" i="18" s="1"/>
  <c r="E10" i="18"/>
  <c r="D10" i="18"/>
  <c r="N10" i="18" s="1"/>
  <c r="E9" i="18"/>
  <c r="D9" i="18"/>
  <c r="N9" i="18" s="1"/>
  <c r="E8" i="18"/>
  <c r="D8" i="18"/>
  <c r="N8" i="18" s="1"/>
  <c r="E7" i="18"/>
  <c r="D7" i="18"/>
  <c r="N7" i="18" s="1"/>
  <c r="E6" i="18"/>
  <c r="D6" i="18"/>
  <c r="N6" i="18" s="1"/>
  <c r="E5" i="18"/>
  <c r="D5" i="18"/>
  <c r="N5" i="18" s="1"/>
  <c r="E4" i="18"/>
  <c r="D4" i="18"/>
  <c r="N4" i="18" s="1"/>
  <c r="E3" i="18"/>
  <c r="D3" i="18"/>
  <c r="N3" i="18" s="1"/>
  <c r="E2" i="18"/>
  <c r="D2" i="18"/>
  <c r="N2" i="18" s="1"/>
  <c r="D14" i="16"/>
  <c r="N14" i="16" s="1"/>
  <c r="E14" i="16"/>
  <c r="D15" i="16"/>
  <c r="N15" i="16" s="1"/>
  <c r="E15" i="16"/>
  <c r="D16" i="16"/>
  <c r="N16" i="16" s="1"/>
  <c r="E16" i="16"/>
  <c r="D17" i="16"/>
  <c r="N17" i="16" s="1"/>
  <c r="E17" i="16"/>
  <c r="D18" i="16"/>
  <c r="N18" i="16" s="1"/>
  <c r="E18" i="16"/>
  <c r="D19" i="16"/>
  <c r="N19" i="16" s="1"/>
  <c r="E19" i="16"/>
  <c r="D20" i="16"/>
  <c r="N20" i="16" s="1"/>
  <c r="E20" i="16"/>
  <c r="D21" i="16"/>
  <c r="N21" i="16" s="1"/>
  <c r="E21" i="16"/>
  <c r="D22" i="16"/>
  <c r="N22" i="16" s="1"/>
  <c r="E22" i="16"/>
  <c r="D23" i="16"/>
  <c r="N23" i="16" s="1"/>
  <c r="E23" i="16"/>
  <c r="D3" i="16"/>
  <c r="N3" i="16" s="1"/>
  <c r="E3" i="16"/>
  <c r="D4" i="16"/>
  <c r="N4" i="16" s="1"/>
  <c r="E4" i="16"/>
  <c r="D5" i="16"/>
  <c r="N5" i="16" s="1"/>
  <c r="E5" i="16"/>
  <c r="D6" i="16"/>
  <c r="N6" i="16" s="1"/>
  <c r="E6" i="16"/>
  <c r="D7" i="16"/>
  <c r="N7" i="16" s="1"/>
  <c r="E7" i="16"/>
  <c r="D8" i="16"/>
  <c r="N8" i="16" s="1"/>
  <c r="E8" i="16"/>
  <c r="D9" i="16"/>
  <c r="N9" i="16" s="1"/>
  <c r="E9" i="16"/>
  <c r="D10" i="16"/>
  <c r="N10" i="16" s="1"/>
  <c r="E10" i="16"/>
  <c r="E2" i="16"/>
  <c r="D2" i="16"/>
  <c r="N2" i="16" s="1"/>
  <c r="D40" i="14"/>
  <c r="N40" i="14" s="1"/>
  <c r="E40" i="14"/>
  <c r="D41" i="14"/>
  <c r="N41" i="14" s="1"/>
  <c r="E41" i="14"/>
  <c r="D42" i="14"/>
  <c r="N42" i="14" s="1"/>
  <c r="E42" i="14"/>
  <c r="D43" i="14"/>
  <c r="N43" i="14" s="1"/>
  <c r="E43" i="14"/>
  <c r="D44" i="14"/>
  <c r="N44" i="14" s="1"/>
  <c r="E44" i="14"/>
  <c r="D45" i="14"/>
  <c r="N45" i="14" s="1"/>
  <c r="E45" i="14"/>
  <c r="D46" i="14"/>
  <c r="N46" i="14" s="1"/>
  <c r="E46" i="14"/>
  <c r="D47" i="14"/>
  <c r="N47" i="14" s="1"/>
  <c r="E47" i="14"/>
  <c r="D48" i="14"/>
  <c r="N48" i="14" s="1"/>
  <c r="E48" i="14"/>
  <c r="D49" i="14"/>
  <c r="N49" i="14" s="1"/>
  <c r="E49" i="14"/>
  <c r="D50" i="14"/>
  <c r="N50" i="14" s="1"/>
  <c r="E50" i="14"/>
  <c r="D51" i="14"/>
  <c r="N51" i="14" s="1"/>
  <c r="E51" i="14"/>
  <c r="D52" i="14"/>
  <c r="N52" i="14" s="1"/>
  <c r="E52" i="14"/>
  <c r="D53" i="14"/>
  <c r="N53" i="14" s="1"/>
  <c r="E53" i="14"/>
  <c r="D54" i="14"/>
  <c r="N54" i="14" s="1"/>
  <c r="E54" i="14"/>
  <c r="D55" i="14"/>
  <c r="N55" i="14" s="1"/>
  <c r="E55" i="14"/>
  <c r="D56" i="14"/>
  <c r="N56" i="14" s="1"/>
  <c r="E56" i="14"/>
  <c r="D57" i="14"/>
  <c r="N57" i="14" s="1"/>
  <c r="E57" i="14"/>
  <c r="D58" i="14"/>
  <c r="N58" i="14" s="1"/>
  <c r="E58" i="14"/>
  <c r="D59" i="14"/>
  <c r="N59" i="14" s="1"/>
  <c r="E59" i="14"/>
  <c r="D60" i="14"/>
  <c r="N60" i="14" s="1"/>
  <c r="E60" i="14"/>
  <c r="D61" i="14"/>
  <c r="N61" i="14" s="1"/>
  <c r="E61" i="14"/>
  <c r="D62" i="14"/>
  <c r="N62" i="14" s="1"/>
  <c r="E62" i="14"/>
  <c r="D63" i="14"/>
  <c r="N63" i="14" s="1"/>
  <c r="E63" i="14"/>
  <c r="D64" i="14"/>
  <c r="N64" i="14" s="1"/>
  <c r="E64" i="14"/>
  <c r="D65" i="14"/>
  <c r="N65" i="14" s="1"/>
  <c r="E65" i="14"/>
  <c r="D66" i="14"/>
  <c r="N66" i="14" s="1"/>
  <c r="E66" i="14"/>
  <c r="D67" i="14"/>
  <c r="N67" i="14" s="1"/>
  <c r="E67" i="14"/>
  <c r="D68" i="14"/>
  <c r="N68" i="14" s="1"/>
  <c r="E68" i="14"/>
  <c r="D69" i="14"/>
  <c r="N69" i="14" s="1"/>
  <c r="E69" i="14"/>
  <c r="D70" i="14"/>
  <c r="N70" i="14" s="1"/>
  <c r="E70" i="14"/>
  <c r="D71" i="14"/>
  <c r="N71" i="14" s="1"/>
  <c r="E71" i="14"/>
  <c r="D72" i="14"/>
  <c r="N72" i="14" s="1"/>
  <c r="E72" i="14"/>
  <c r="D73" i="14"/>
  <c r="N73" i="14" s="1"/>
  <c r="E73" i="14"/>
  <c r="D74" i="14"/>
  <c r="N74" i="14" s="1"/>
  <c r="E74" i="14"/>
  <c r="D75" i="14"/>
  <c r="N75" i="14" s="1"/>
  <c r="E75" i="14"/>
  <c r="D76" i="14"/>
  <c r="N76" i="14" s="1"/>
  <c r="E76" i="14"/>
  <c r="D3" i="14"/>
  <c r="N3" i="14" s="1"/>
  <c r="E3" i="14"/>
  <c r="D4" i="14"/>
  <c r="N4" i="14" s="1"/>
  <c r="E4" i="14"/>
  <c r="D5" i="14"/>
  <c r="N5" i="14" s="1"/>
  <c r="E5" i="14"/>
  <c r="D6" i="14"/>
  <c r="N6" i="14" s="1"/>
  <c r="E6" i="14"/>
  <c r="D7" i="14"/>
  <c r="N7" i="14" s="1"/>
  <c r="E7" i="14"/>
  <c r="D8" i="14"/>
  <c r="N8" i="14" s="1"/>
  <c r="E8" i="14"/>
  <c r="D9" i="14"/>
  <c r="N9" i="14" s="1"/>
  <c r="E9" i="14"/>
  <c r="D10" i="14"/>
  <c r="N10" i="14" s="1"/>
  <c r="E10" i="14"/>
  <c r="D11" i="14"/>
  <c r="N11" i="14" s="1"/>
  <c r="E11" i="14"/>
  <c r="D12" i="14"/>
  <c r="N12" i="14" s="1"/>
  <c r="E12" i="14"/>
  <c r="D13" i="14"/>
  <c r="N13" i="14" s="1"/>
  <c r="E13" i="14"/>
  <c r="D14" i="14"/>
  <c r="N14" i="14" s="1"/>
  <c r="E14" i="14"/>
  <c r="D15" i="14"/>
  <c r="N15" i="14" s="1"/>
  <c r="E15" i="14"/>
  <c r="D16" i="14"/>
  <c r="N16" i="14" s="1"/>
  <c r="E16" i="14"/>
  <c r="D17" i="14"/>
  <c r="N17" i="14" s="1"/>
  <c r="E17" i="14"/>
  <c r="D18" i="14"/>
  <c r="N18" i="14" s="1"/>
  <c r="E18" i="14"/>
  <c r="D19" i="14"/>
  <c r="N19" i="14" s="1"/>
  <c r="E19" i="14"/>
  <c r="D20" i="14"/>
  <c r="N20" i="14" s="1"/>
  <c r="E20" i="14"/>
  <c r="D21" i="14"/>
  <c r="N21" i="14" s="1"/>
  <c r="E21" i="14"/>
  <c r="D22" i="14"/>
  <c r="N22" i="14" s="1"/>
  <c r="E22" i="14"/>
  <c r="D23" i="14"/>
  <c r="N23" i="14" s="1"/>
  <c r="E23" i="14"/>
  <c r="D24" i="14"/>
  <c r="N24" i="14" s="1"/>
  <c r="E24" i="14"/>
  <c r="D25" i="14"/>
  <c r="N25" i="14" s="1"/>
  <c r="E25" i="14"/>
  <c r="D26" i="14"/>
  <c r="N26" i="14" s="1"/>
  <c r="E26" i="14"/>
  <c r="D27" i="14"/>
  <c r="N27" i="14" s="1"/>
  <c r="E27" i="14"/>
  <c r="D28" i="14"/>
  <c r="N28" i="14" s="1"/>
  <c r="E28" i="14"/>
  <c r="D29" i="14"/>
  <c r="N29" i="14" s="1"/>
  <c r="E29" i="14"/>
  <c r="D30" i="14"/>
  <c r="N30" i="14" s="1"/>
  <c r="E30" i="14"/>
  <c r="D31" i="14"/>
  <c r="N31" i="14" s="1"/>
  <c r="E31" i="14"/>
  <c r="D32" i="14"/>
  <c r="N32" i="14" s="1"/>
  <c r="E32" i="14"/>
  <c r="D33" i="14"/>
  <c r="N33" i="14" s="1"/>
  <c r="E33" i="14"/>
  <c r="D34" i="14"/>
  <c r="N34" i="14" s="1"/>
  <c r="E34" i="14"/>
  <c r="D35" i="14"/>
  <c r="N35" i="14" s="1"/>
  <c r="E35" i="14"/>
  <c r="D36" i="14"/>
  <c r="N36" i="14" s="1"/>
  <c r="E36" i="14"/>
  <c r="E2" i="14"/>
  <c r="D2" i="14"/>
  <c r="N2" i="14" s="1"/>
  <c r="D34" i="13"/>
  <c r="N34" i="13" s="1"/>
  <c r="E34" i="13"/>
  <c r="D35" i="13"/>
  <c r="N35" i="13" s="1"/>
  <c r="E35" i="13"/>
  <c r="D36" i="13"/>
  <c r="N36" i="13" s="1"/>
  <c r="E36" i="13"/>
  <c r="D37" i="13"/>
  <c r="N37" i="13" s="1"/>
  <c r="E37" i="13"/>
  <c r="D38" i="13"/>
  <c r="N38" i="13" s="1"/>
  <c r="E38" i="13"/>
  <c r="D39" i="13"/>
  <c r="N39" i="13" s="1"/>
  <c r="E39" i="13"/>
  <c r="D40" i="13"/>
  <c r="N40" i="13" s="1"/>
  <c r="E40" i="13"/>
  <c r="D41" i="13"/>
  <c r="N41" i="13" s="1"/>
  <c r="E41" i="13"/>
  <c r="D42" i="13"/>
  <c r="N42" i="13" s="1"/>
  <c r="E42" i="13"/>
  <c r="D43" i="13"/>
  <c r="N43" i="13" s="1"/>
  <c r="E43" i="13"/>
  <c r="D44" i="13"/>
  <c r="N44" i="13" s="1"/>
  <c r="E44" i="13"/>
  <c r="D45" i="13"/>
  <c r="N45" i="13" s="1"/>
  <c r="E45" i="13"/>
  <c r="D46" i="13"/>
  <c r="N46" i="13" s="1"/>
  <c r="E46" i="13"/>
  <c r="D47" i="13"/>
  <c r="N47" i="13" s="1"/>
  <c r="E47" i="13"/>
  <c r="D48" i="13"/>
  <c r="N48" i="13" s="1"/>
  <c r="E48" i="13"/>
  <c r="D49" i="13"/>
  <c r="N49" i="13" s="1"/>
  <c r="E49" i="13"/>
  <c r="D50" i="13"/>
  <c r="N50" i="13" s="1"/>
  <c r="E50" i="13"/>
  <c r="D51" i="13"/>
  <c r="N51" i="13" s="1"/>
  <c r="E51" i="13"/>
  <c r="D52" i="13"/>
  <c r="N52" i="13" s="1"/>
  <c r="E52" i="13"/>
  <c r="D53" i="13"/>
  <c r="N53" i="13" s="1"/>
  <c r="E53" i="13"/>
  <c r="D54" i="13"/>
  <c r="N54" i="13" s="1"/>
  <c r="E54" i="13"/>
  <c r="D55" i="13"/>
  <c r="N55" i="13" s="1"/>
  <c r="E55" i="13"/>
  <c r="D56" i="13"/>
  <c r="N56" i="13" s="1"/>
  <c r="E56" i="13"/>
  <c r="D57" i="13"/>
  <c r="N57" i="13" s="1"/>
  <c r="E57" i="13"/>
  <c r="D58" i="13"/>
  <c r="N58" i="13" s="1"/>
  <c r="E58" i="13"/>
  <c r="D59" i="13"/>
  <c r="N59" i="13" s="1"/>
  <c r="E59" i="13"/>
  <c r="D60" i="13"/>
  <c r="N60" i="13" s="1"/>
  <c r="E60" i="13"/>
  <c r="D61" i="13"/>
  <c r="N61" i="13" s="1"/>
  <c r="E61" i="13"/>
  <c r="D62" i="13"/>
  <c r="N62" i="13" s="1"/>
  <c r="E62" i="13"/>
  <c r="D63" i="13"/>
  <c r="N63" i="13" s="1"/>
  <c r="E63" i="13"/>
  <c r="D64" i="13"/>
  <c r="N64" i="13" s="1"/>
  <c r="E64" i="13"/>
  <c r="D65" i="13"/>
  <c r="N65" i="13" s="1"/>
  <c r="E65" i="13"/>
  <c r="D3" i="13"/>
  <c r="N3" i="13" s="1"/>
  <c r="E3" i="13"/>
  <c r="D4" i="13"/>
  <c r="N4" i="13" s="1"/>
  <c r="E4" i="13"/>
  <c r="D5" i="13"/>
  <c r="N5" i="13" s="1"/>
  <c r="E5" i="13"/>
  <c r="D6" i="13"/>
  <c r="N6" i="13" s="1"/>
  <c r="E6" i="13"/>
  <c r="D7" i="13"/>
  <c r="N7" i="13" s="1"/>
  <c r="E7" i="13"/>
  <c r="D8" i="13"/>
  <c r="N8" i="13" s="1"/>
  <c r="E8" i="13"/>
  <c r="D9" i="13"/>
  <c r="N9" i="13" s="1"/>
  <c r="E9" i="13"/>
  <c r="D10" i="13"/>
  <c r="N10" i="13" s="1"/>
  <c r="E10" i="13"/>
  <c r="D11" i="13"/>
  <c r="N11" i="13" s="1"/>
  <c r="E11" i="13"/>
  <c r="D12" i="13"/>
  <c r="N12" i="13" s="1"/>
  <c r="E12" i="13"/>
  <c r="D13" i="13"/>
  <c r="N13" i="13" s="1"/>
  <c r="E13" i="13"/>
  <c r="D14" i="13"/>
  <c r="N14" i="13" s="1"/>
  <c r="E14" i="13"/>
  <c r="D15" i="13"/>
  <c r="N15" i="13" s="1"/>
  <c r="E15" i="13"/>
  <c r="D16" i="13"/>
  <c r="N16" i="13" s="1"/>
  <c r="E16" i="13"/>
  <c r="D17" i="13"/>
  <c r="N17" i="13" s="1"/>
  <c r="E17" i="13"/>
  <c r="D18" i="13"/>
  <c r="N18" i="13" s="1"/>
  <c r="E18" i="13"/>
  <c r="D19" i="13"/>
  <c r="N19" i="13" s="1"/>
  <c r="E19" i="13"/>
  <c r="D20" i="13"/>
  <c r="N20" i="13" s="1"/>
  <c r="E20" i="13"/>
  <c r="D21" i="13"/>
  <c r="N21" i="13" s="1"/>
  <c r="E21" i="13"/>
  <c r="D22" i="13"/>
  <c r="N22" i="13" s="1"/>
  <c r="E22" i="13"/>
  <c r="D23" i="13"/>
  <c r="N23" i="13" s="1"/>
  <c r="E23" i="13"/>
  <c r="D24" i="13"/>
  <c r="N24" i="13" s="1"/>
  <c r="E24" i="13"/>
  <c r="D25" i="13"/>
  <c r="N25" i="13" s="1"/>
  <c r="E25" i="13"/>
  <c r="D26" i="13"/>
  <c r="N26" i="13" s="1"/>
  <c r="E26" i="13"/>
  <c r="D27" i="13"/>
  <c r="N27" i="13" s="1"/>
  <c r="E27" i="13"/>
  <c r="D28" i="13"/>
  <c r="N28" i="13" s="1"/>
  <c r="E28" i="13"/>
  <c r="D29" i="13"/>
  <c r="N29" i="13" s="1"/>
  <c r="E29" i="13"/>
  <c r="D30" i="13"/>
  <c r="N30" i="13" s="1"/>
  <c r="E30" i="13"/>
  <c r="D31" i="13"/>
  <c r="N31" i="13" s="1"/>
  <c r="E31" i="13"/>
  <c r="D32" i="13"/>
  <c r="N32" i="13" s="1"/>
  <c r="E32" i="13"/>
  <c r="E2" i="13"/>
  <c r="D2" i="13"/>
  <c r="N2" i="13" s="1"/>
  <c r="D33" i="12"/>
  <c r="N33" i="12" s="1"/>
  <c r="E33" i="12"/>
  <c r="D34" i="12"/>
  <c r="N34" i="12" s="1"/>
  <c r="E34" i="12"/>
  <c r="D35" i="12"/>
  <c r="N35" i="12" s="1"/>
  <c r="E35" i="12"/>
  <c r="D36" i="12"/>
  <c r="N36" i="12" s="1"/>
  <c r="E36" i="12"/>
  <c r="D37" i="12"/>
  <c r="N37" i="12" s="1"/>
  <c r="E37" i="12"/>
  <c r="D38" i="12"/>
  <c r="N38" i="12" s="1"/>
  <c r="E38" i="12"/>
  <c r="D39" i="12"/>
  <c r="N39" i="12" s="1"/>
  <c r="E39" i="12"/>
  <c r="D40" i="12"/>
  <c r="N40" i="12" s="1"/>
  <c r="E40" i="12"/>
  <c r="D41" i="12"/>
  <c r="N41" i="12" s="1"/>
  <c r="E41" i="12"/>
  <c r="D42" i="12"/>
  <c r="N42" i="12" s="1"/>
  <c r="E42" i="12"/>
  <c r="D43" i="12"/>
  <c r="N43" i="12" s="1"/>
  <c r="E43" i="12"/>
  <c r="D44" i="12"/>
  <c r="N44" i="12" s="1"/>
  <c r="E44" i="12"/>
  <c r="D45" i="12"/>
  <c r="N45" i="12" s="1"/>
  <c r="E45" i="12"/>
  <c r="D46" i="12"/>
  <c r="N46" i="12" s="1"/>
  <c r="E46" i="12"/>
  <c r="D47" i="12"/>
  <c r="N47" i="12" s="1"/>
  <c r="E47" i="12"/>
  <c r="D48" i="12"/>
  <c r="N48" i="12" s="1"/>
  <c r="E48" i="12"/>
  <c r="D49" i="12"/>
  <c r="N49" i="12" s="1"/>
  <c r="E49" i="12"/>
  <c r="D50" i="12"/>
  <c r="N50" i="12" s="1"/>
  <c r="E50" i="12"/>
  <c r="D51" i="12"/>
  <c r="N51" i="12" s="1"/>
  <c r="E51" i="12"/>
  <c r="D52" i="12"/>
  <c r="N52" i="12" s="1"/>
  <c r="E52" i="12"/>
  <c r="D53" i="12"/>
  <c r="N53" i="12" s="1"/>
  <c r="E53" i="12"/>
  <c r="D54" i="12"/>
  <c r="N54" i="12" s="1"/>
  <c r="E54" i="12"/>
  <c r="D55" i="12"/>
  <c r="N55" i="12" s="1"/>
  <c r="E55" i="12"/>
  <c r="D56" i="12"/>
  <c r="N56" i="12" s="1"/>
  <c r="E56" i="12"/>
  <c r="D57" i="12"/>
  <c r="N57" i="12" s="1"/>
  <c r="E57" i="12"/>
  <c r="D58" i="12"/>
  <c r="N58" i="12" s="1"/>
  <c r="E58" i="12"/>
  <c r="D59" i="12"/>
  <c r="N59" i="12" s="1"/>
  <c r="E59" i="12"/>
  <c r="D60" i="12"/>
  <c r="N60" i="12" s="1"/>
  <c r="E60" i="12"/>
  <c r="D61" i="12"/>
  <c r="N61" i="12" s="1"/>
  <c r="E61" i="12"/>
  <c r="D62" i="12"/>
  <c r="N62" i="12" s="1"/>
  <c r="E62" i="12"/>
  <c r="D63" i="12"/>
  <c r="N63" i="12" s="1"/>
  <c r="E63" i="12"/>
  <c r="D3" i="12"/>
  <c r="N3" i="12" s="1"/>
  <c r="E3" i="12"/>
  <c r="D4" i="12"/>
  <c r="N4" i="12" s="1"/>
  <c r="E4" i="12"/>
  <c r="D5" i="12"/>
  <c r="N5" i="12" s="1"/>
  <c r="E5" i="12"/>
  <c r="D6" i="12"/>
  <c r="N6" i="12" s="1"/>
  <c r="E6" i="12"/>
  <c r="D7" i="12"/>
  <c r="N7" i="12" s="1"/>
  <c r="E7" i="12"/>
  <c r="D8" i="12"/>
  <c r="N8" i="12" s="1"/>
  <c r="E8" i="12"/>
  <c r="D9" i="12"/>
  <c r="N9" i="12" s="1"/>
  <c r="E9" i="12"/>
  <c r="D10" i="12"/>
  <c r="N10" i="12" s="1"/>
  <c r="E10" i="12"/>
  <c r="D11" i="12"/>
  <c r="N11" i="12" s="1"/>
  <c r="E11" i="12"/>
  <c r="D12" i="12"/>
  <c r="N12" i="12" s="1"/>
  <c r="E12" i="12"/>
  <c r="D13" i="12"/>
  <c r="N13" i="12" s="1"/>
  <c r="E13" i="12"/>
  <c r="D14" i="12"/>
  <c r="N14" i="12" s="1"/>
  <c r="E14" i="12"/>
  <c r="D15" i="12"/>
  <c r="N15" i="12" s="1"/>
  <c r="E15" i="12"/>
  <c r="D16" i="12"/>
  <c r="N16" i="12" s="1"/>
  <c r="E16" i="12"/>
  <c r="D17" i="12"/>
  <c r="N17" i="12" s="1"/>
  <c r="E17" i="12"/>
  <c r="D18" i="12"/>
  <c r="N18" i="12" s="1"/>
  <c r="E18" i="12"/>
  <c r="D19" i="12"/>
  <c r="N19" i="12" s="1"/>
  <c r="E19" i="12"/>
  <c r="D20" i="12"/>
  <c r="N20" i="12" s="1"/>
  <c r="E20" i="12"/>
  <c r="D21" i="12"/>
  <c r="N21" i="12" s="1"/>
  <c r="E21" i="12"/>
  <c r="D22" i="12"/>
  <c r="N22" i="12" s="1"/>
  <c r="E22" i="12"/>
  <c r="D23" i="12"/>
  <c r="N23" i="12" s="1"/>
  <c r="E23" i="12"/>
  <c r="D24" i="12"/>
  <c r="N24" i="12" s="1"/>
  <c r="E24" i="12"/>
  <c r="D25" i="12"/>
  <c r="N25" i="12" s="1"/>
  <c r="E25" i="12"/>
  <c r="D26" i="12"/>
  <c r="N26" i="12" s="1"/>
  <c r="E26" i="12"/>
  <c r="D27" i="12"/>
  <c r="N27" i="12" s="1"/>
  <c r="E27" i="12"/>
  <c r="D28" i="12"/>
  <c r="N28" i="12" s="1"/>
  <c r="E28" i="12"/>
  <c r="D29" i="12"/>
  <c r="N29" i="12" s="1"/>
  <c r="E29" i="12"/>
  <c r="D30" i="12"/>
  <c r="N30" i="12" s="1"/>
  <c r="E30" i="12"/>
  <c r="E2" i="12"/>
  <c r="D2" i="12"/>
  <c r="N2" i="12" s="1"/>
  <c r="D32" i="11"/>
  <c r="M32" i="11" s="1"/>
  <c r="E32" i="11"/>
  <c r="D33" i="11"/>
  <c r="M33" i="11" s="1"/>
  <c r="E33" i="11"/>
  <c r="D34" i="11"/>
  <c r="M34" i="11" s="1"/>
  <c r="E34" i="11"/>
  <c r="D35" i="11"/>
  <c r="M35" i="11" s="1"/>
  <c r="E35" i="11"/>
  <c r="D36" i="11"/>
  <c r="M36" i="11" s="1"/>
  <c r="E36" i="11"/>
  <c r="D37" i="11"/>
  <c r="M37" i="11" s="1"/>
  <c r="E37" i="11"/>
  <c r="D38" i="11"/>
  <c r="M38" i="11" s="1"/>
  <c r="E38" i="11"/>
  <c r="D39" i="11"/>
  <c r="M39" i="11" s="1"/>
  <c r="E39" i="11"/>
  <c r="D40" i="11"/>
  <c r="M40" i="11" s="1"/>
  <c r="E40" i="11"/>
  <c r="D41" i="11"/>
  <c r="M41" i="11" s="1"/>
  <c r="E41" i="11"/>
  <c r="D42" i="11"/>
  <c r="M42" i="11" s="1"/>
  <c r="E42" i="11"/>
  <c r="D43" i="11"/>
  <c r="M43" i="11" s="1"/>
  <c r="E43" i="11"/>
  <c r="D44" i="11"/>
  <c r="M44" i="11" s="1"/>
  <c r="E44" i="11"/>
  <c r="D45" i="11"/>
  <c r="M45" i="11" s="1"/>
  <c r="E45" i="11"/>
  <c r="D46" i="11"/>
  <c r="M46" i="11" s="1"/>
  <c r="E46" i="11"/>
  <c r="D47" i="11"/>
  <c r="M47" i="11" s="1"/>
  <c r="E47" i="11"/>
  <c r="D48" i="11"/>
  <c r="M48" i="11" s="1"/>
  <c r="E48" i="11"/>
  <c r="D49" i="11"/>
  <c r="M49" i="11" s="1"/>
  <c r="E49" i="11"/>
  <c r="D50" i="11"/>
  <c r="M50" i="11" s="1"/>
  <c r="E50" i="11"/>
  <c r="D51" i="11"/>
  <c r="M51" i="11" s="1"/>
  <c r="E51" i="11"/>
  <c r="D52" i="11"/>
  <c r="M52" i="11" s="1"/>
  <c r="E52" i="11"/>
  <c r="D53" i="11"/>
  <c r="M53" i="11" s="1"/>
  <c r="E53" i="11"/>
  <c r="D54" i="11"/>
  <c r="M54" i="11" s="1"/>
  <c r="E54" i="11"/>
  <c r="D55" i="11"/>
  <c r="M55" i="11" s="1"/>
  <c r="E55" i="11"/>
  <c r="D56" i="11"/>
  <c r="M56" i="11" s="1"/>
  <c r="E56" i="11"/>
  <c r="D57" i="11"/>
  <c r="M57" i="11" s="1"/>
  <c r="E57" i="11"/>
  <c r="D58" i="11"/>
  <c r="M58" i="11" s="1"/>
  <c r="E58" i="11"/>
  <c r="D59" i="11"/>
  <c r="M59" i="11" s="1"/>
  <c r="E59" i="11"/>
  <c r="D60" i="11"/>
  <c r="M60" i="11" s="1"/>
  <c r="E60" i="11"/>
  <c r="D61" i="11"/>
  <c r="M61" i="11" s="1"/>
  <c r="E61" i="11"/>
  <c r="D62" i="11"/>
  <c r="M62" i="11" s="1"/>
  <c r="E62" i="11"/>
  <c r="D63" i="11"/>
  <c r="M63" i="11" s="1"/>
  <c r="E63" i="11"/>
  <c r="D64" i="11"/>
  <c r="M64" i="11" s="1"/>
  <c r="E64" i="11"/>
  <c r="D65" i="11"/>
  <c r="M65" i="11" s="1"/>
  <c r="E65" i="11"/>
  <c r="D66" i="11"/>
  <c r="M66" i="11" s="1"/>
  <c r="E66" i="11"/>
  <c r="D67" i="11"/>
  <c r="M67" i="11" s="1"/>
  <c r="E67" i="11"/>
  <c r="D3" i="11"/>
  <c r="M3" i="11" s="1"/>
  <c r="E3" i="11"/>
  <c r="D4" i="11"/>
  <c r="M4" i="11" s="1"/>
  <c r="E4" i="11"/>
  <c r="D5" i="11"/>
  <c r="M5" i="11" s="1"/>
  <c r="E5" i="11"/>
  <c r="D6" i="11"/>
  <c r="M6" i="11" s="1"/>
  <c r="E6" i="11"/>
  <c r="D7" i="11"/>
  <c r="M7" i="11" s="1"/>
  <c r="E7" i="11"/>
  <c r="D8" i="11"/>
  <c r="M8" i="11" s="1"/>
  <c r="E8" i="11"/>
  <c r="D9" i="11"/>
  <c r="M9" i="11" s="1"/>
  <c r="E9" i="11"/>
  <c r="D10" i="11"/>
  <c r="M10" i="11" s="1"/>
  <c r="E10" i="11"/>
  <c r="D11" i="11"/>
  <c r="M11" i="11" s="1"/>
  <c r="E11" i="11"/>
  <c r="D12" i="11"/>
  <c r="M12" i="11" s="1"/>
  <c r="E12" i="11"/>
  <c r="D13" i="11"/>
  <c r="M13" i="11" s="1"/>
  <c r="E13" i="11"/>
  <c r="D14" i="11"/>
  <c r="M14" i="11" s="1"/>
  <c r="E14" i="11"/>
  <c r="D15" i="11"/>
  <c r="M15" i="11" s="1"/>
  <c r="E15" i="11"/>
  <c r="D16" i="11"/>
  <c r="M16" i="11" s="1"/>
  <c r="E16" i="11"/>
  <c r="D17" i="11"/>
  <c r="M17" i="11" s="1"/>
  <c r="E17" i="11"/>
  <c r="D18" i="11"/>
  <c r="M18" i="11" s="1"/>
  <c r="E18" i="11"/>
  <c r="D19" i="11"/>
  <c r="M19" i="11" s="1"/>
  <c r="E19" i="11"/>
  <c r="D20" i="11"/>
  <c r="M20" i="11" s="1"/>
  <c r="E20" i="11"/>
  <c r="D21" i="11"/>
  <c r="M21" i="11" s="1"/>
  <c r="E21" i="11"/>
  <c r="D22" i="11"/>
  <c r="M22" i="11" s="1"/>
  <c r="E22" i="11"/>
  <c r="D23" i="11"/>
  <c r="M23" i="11" s="1"/>
  <c r="E23" i="11"/>
  <c r="D24" i="11"/>
  <c r="M24" i="11" s="1"/>
  <c r="E24" i="11"/>
  <c r="D25" i="11"/>
  <c r="M25" i="11" s="1"/>
  <c r="E25" i="11"/>
  <c r="D26" i="11"/>
  <c r="M26" i="11" s="1"/>
  <c r="E26" i="11"/>
  <c r="D27" i="11"/>
  <c r="M27" i="11" s="1"/>
  <c r="E27" i="11"/>
  <c r="D28" i="11"/>
  <c r="M28" i="11" s="1"/>
  <c r="E28" i="11"/>
  <c r="D29" i="11"/>
  <c r="M29" i="11" s="1"/>
  <c r="E29" i="11"/>
  <c r="D30" i="11"/>
  <c r="M30" i="11" s="1"/>
  <c r="E30" i="11"/>
  <c r="E2" i="11"/>
  <c r="D2" i="11"/>
  <c r="M2" i="11" s="1"/>
  <c r="E114" i="10"/>
  <c r="D114" i="10"/>
  <c r="M114" i="10" s="1"/>
  <c r="E113" i="10"/>
  <c r="D113" i="10"/>
  <c r="M113" i="10" s="1"/>
  <c r="E112" i="10"/>
  <c r="D112" i="10"/>
  <c r="M112" i="10" s="1"/>
  <c r="E111" i="10"/>
  <c r="D111" i="10"/>
  <c r="M111" i="10" s="1"/>
  <c r="E110" i="10"/>
  <c r="D110" i="10"/>
  <c r="M110" i="10" s="1"/>
  <c r="E109" i="10"/>
  <c r="D109" i="10"/>
  <c r="M109" i="10" s="1"/>
  <c r="E108" i="10"/>
  <c r="D108" i="10"/>
  <c r="M108" i="10" s="1"/>
  <c r="E107" i="10"/>
  <c r="D107" i="10"/>
  <c r="M107" i="10" s="1"/>
  <c r="E106" i="10"/>
  <c r="D106" i="10"/>
  <c r="M106" i="10" s="1"/>
  <c r="E105" i="10"/>
  <c r="D105" i="10"/>
  <c r="M105" i="10" s="1"/>
  <c r="E104" i="10"/>
  <c r="D104" i="10"/>
  <c r="M104" i="10" s="1"/>
  <c r="E103" i="10"/>
  <c r="D103" i="10"/>
  <c r="M103" i="10" s="1"/>
  <c r="E102" i="10"/>
  <c r="D102" i="10"/>
  <c r="M102" i="10" s="1"/>
  <c r="E101" i="10"/>
  <c r="D101" i="10"/>
  <c r="M101" i="10" s="1"/>
  <c r="E100" i="10"/>
  <c r="D100" i="10"/>
  <c r="M100" i="10" s="1"/>
  <c r="E99" i="10"/>
  <c r="D99" i="10"/>
  <c r="M99" i="10" s="1"/>
  <c r="E98" i="10"/>
  <c r="D98" i="10"/>
  <c r="M98" i="10" s="1"/>
  <c r="E97" i="10"/>
  <c r="D97" i="10"/>
  <c r="M97" i="10" s="1"/>
  <c r="E96" i="10"/>
  <c r="D96" i="10"/>
  <c r="M96" i="10" s="1"/>
  <c r="E95" i="10"/>
  <c r="D95" i="10"/>
  <c r="M95" i="10" s="1"/>
  <c r="E94" i="10"/>
  <c r="D94" i="10"/>
  <c r="M94" i="10" s="1"/>
  <c r="E93" i="10"/>
  <c r="D93" i="10"/>
  <c r="M93" i="10" s="1"/>
  <c r="E92" i="10"/>
  <c r="D92" i="10"/>
  <c r="M92" i="10" s="1"/>
  <c r="E91" i="10"/>
  <c r="D91" i="10"/>
  <c r="M91" i="10" s="1"/>
  <c r="E90" i="10"/>
  <c r="D90" i="10"/>
  <c r="M90" i="10" s="1"/>
  <c r="E89" i="10"/>
  <c r="D89" i="10"/>
  <c r="M89" i="10" s="1"/>
  <c r="E88" i="10"/>
  <c r="D88" i="10"/>
  <c r="M88" i="10" s="1"/>
  <c r="E87" i="10"/>
  <c r="D87" i="10"/>
  <c r="M87" i="10" s="1"/>
  <c r="E86" i="10"/>
  <c r="D86" i="10"/>
  <c r="M86" i="10" s="1"/>
  <c r="E85" i="10"/>
  <c r="D85" i="10"/>
  <c r="M85" i="10" s="1"/>
  <c r="E84" i="10"/>
  <c r="D84" i="10"/>
  <c r="M84" i="10" s="1"/>
  <c r="E83" i="10"/>
  <c r="D83" i="10"/>
  <c r="M83" i="10" s="1"/>
  <c r="E82" i="10"/>
  <c r="D82" i="10"/>
  <c r="M82" i="10" s="1"/>
  <c r="E81" i="10"/>
  <c r="D81" i="10"/>
  <c r="M81" i="10" s="1"/>
  <c r="E80" i="10"/>
  <c r="D80" i="10"/>
  <c r="M80" i="10" s="1"/>
  <c r="E79" i="10"/>
  <c r="D79" i="10"/>
  <c r="M79" i="10" s="1"/>
  <c r="E78" i="10"/>
  <c r="D78" i="10"/>
  <c r="M78" i="10" s="1"/>
  <c r="E77" i="10"/>
  <c r="D77" i="10"/>
  <c r="M77" i="10" s="1"/>
  <c r="E76" i="10"/>
  <c r="D76" i="10"/>
  <c r="M76" i="10" s="1"/>
  <c r="E75" i="10"/>
  <c r="D75" i="10"/>
  <c r="M75" i="10" s="1"/>
  <c r="E74" i="10"/>
  <c r="D74" i="10"/>
  <c r="M74" i="10" s="1"/>
  <c r="E73" i="10"/>
  <c r="D73" i="10"/>
  <c r="M73" i="10" s="1"/>
  <c r="E72" i="10"/>
  <c r="D72" i="10"/>
  <c r="M72" i="10" s="1"/>
  <c r="E71" i="10"/>
  <c r="D71" i="10"/>
  <c r="M71" i="10" s="1"/>
  <c r="E70" i="10"/>
  <c r="D70" i="10"/>
  <c r="M70" i="10" s="1"/>
  <c r="E69" i="10"/>
  <c r="D69" i="10"/>
  <c r="M69" i="10" s="1"/>
  <c r="E68" i="10"/>
  <c r="D68" i="10"/>
  <c r="M68" i="10" s="1"/>
  <c r="E67" i="10"/>
  <c r="D67" i="10"/>
  <c r="M67" i="10" s="1"/>
  <c r="E66" i="10"/>
  <c r="D66" i="10"/>
  <c r="M66" i="10" s="1"/>
  <c r="E65" i="10"/>
  <c r="D65" i="10"/>
  <c r="M65" i="10" s="1"/>
  <c r="E64" i="10"/>
  <c r="D64" i="10"/>
  <c r="M64" i="10" s="1"/>
  <c r="E63" i="10"/>
  <c r="D63" i="10"/>
  <c r="M63" i="10" s="1"/>
  <c r="E62" i="10"/>
  <c r="D62" i="10"/>
  <c r="M62" i="10" s="1"/>
  <c r="E61" i="10"/>
  <c r="D61" i="10"/>
  <c r="M61" i="10" s="1"/>
  <c r="E60" i="10"/>
  <c r="D60" i="10"/>
  <c r="M60" i="10" s="1"/>
  <c r="E59" i="10"/>
  <c r="D59" i="10"/>
  <c r="M59" i="10" s="1"/>
  <c r="E58" i="10"/>
  <c r="D58" i="10"/>
  <c r="M58" i="10" s="1"/>
  <c r="E57" i="10"/>
  <c r="D57" i="10"/>
  <c r="M57" i="10" s="1"/>
  <c r="D56" i="10"/>
  <c r="M56" i="10" s="1"/>
  <c r="E56" i="10"/>
  <c r="D3" i="10"/>
  <c r="M3" i="10" s="1"/>
  <c r="E3" i="10"/>
  <c r="D4" i="10"/>
  <c r="M4" i="10" s="1"/>
  <c r="E4" i="10"/>
  <c r="D5" i="10"/>
  <c r="M5" i="10" s="1"/>
  <c r="E5" i="10"/>
  <c r="D6" i="10"/>
  <c r="M6" i="10" s="1"/>
  <c r="E6" i="10"/>
  <c r="D7" i="10"/>
  <c r="M7" i="10" s="1"/>
  <c r="E7" i="10"/>
  <c r="D8" i="10"/>
  <c r="M8" i="10" s="1"/>
  <c r="E8" i="10"/>
  <c r="D9" i="10"/>
  <c r="M9" i="10" s="1"/>
  <c r="E9" i="10"/>
  <c r="D10" i="10"/>
  <c r="M10" i="10" s="1"/>
  <c r="E10" i="10"/>
  <c r="D11" i="10"/>
  <c r="M11" i="10" s="1"/>
  <c r="E11" i="10"/>
  <c r="D12" i="10"/>
  <c r="M12" i="10" s="1"/>
  <c r="E12" i="10"/>
  <c r="D13" i="10"/>
  <c r="M13" i="10" s="1"/>
  <c r="E13" i="10"/>
  <c r="D14" i="10"/>
  <c r="M14" i="10" s="1"/>
  <c r="E14" i="10"/>
  <c r="D15" i="10"/>
  <c r="M15" i="10" s="1"/>
  <c r="E15" i="10"/>
  <c r="D16" i="10"/>
  <c r="M16" i="10" s="1"/>
  <c r="E16" i="10"/>
  <c r="D17" i="10"/>
  <c r="M17" i="10" s="1"/>
  <c r="E17" i="10"/>
  <c r="D18" i="10"/>
  <c r="M18" i="10" s="1"/>
  <c r="E18" i="10"/>
  <c r="D19" i="10"/>
  <c r="M19" i="10" s="1"/>
  <c r="E19" i="10"/>
  <c r="D20" i="10"/>
  <c r="M20" i="10" s="1"/>
  <c r="E20" i="10"/>
  <c r="D21" i="10"/>
  <c r="M21" i="10" s="1"/>
  <c r="E21" i="10"/>
  <c r="D22" i="10"/>
  <c r="M22" i="10" s="1"/>
  <c r="E22" i="10"/>
  <c r="D23" i="10"/>
  <c r="M23" i="10" s="1"/>
  <c r="E23" i="10"/>
  <c r="D24" i="10"/>
  <c r="M24" i="10" s="1"/>
  <c r="E24" i="10"/>
  <c r="D25" i="10"/>
  <c r="M25" i="10" s="1"/>
  <c r="E25" i="10"/>
  <c r="D26" i="10"/>
  <c r="M26" i="10" s="1"/>
  <c r="E26" i="10"/>
  <c r="D27" i="10"/>
  <c r="M27" i="10" s="1"/>
  <c r="E27" i="10"/>
  <c r="D28" i="10"/>
  <c r="M28" i="10" s="1"/>
  <c r="E28" i="10"/>
  <c r="D29" i="10"/>
  <c r="M29" i="10" s="1"/>
  <c r="E29" i="10"/>
  <c r="D30" i="10"/>
  <c r="M30" i="10" s="1"/>
  <c r="E30" i="10"/>
  <c r="D31" i="10"/>
  <c r="M31" i="10" s="1"/>
  <c r="E31" i="10"/>
  <c r="D32" i="10"/>
  <c r="M32" i="10" s="1"/>
  <c r="E32" i="10"/>
  <c r="D33" i="10"/>
  <c r="M33" i="10" s="1"/>
  <c r="E33" i="10"/>
  <c r="D34" i="10"/>
  <c r="M34" i="10" s="1"/>
  <c r="E34" i="10"/>
  <c r="D35" i="10"/>
  <c r="M35" i="10" s="1"/>
  <c r="E35" i="10"/>
  <c r="D36" i="10"/>
  <c r="M36" i="10" s="1"/>
  <c r="E36" i="10"/>
  <c r="D37" i="10"/>
  <c r="M37" i="10" s="1"/>
  <c r="E37" i="10"/>
  <c r="D38" i="10"/>
  <c r="M38" i="10" s="1"/>
  <c r="E38" i="10"/>
  <c r="D39" i="10"/>
  <c r="M39" i="10" s="1"/>
  <c r="E39" i="10"/>
  <c r="D40" i="10"/>
  <c r="M40" i="10" s="1"/>
  <c r="E40" i="10"/>
  <c r="D41" i="10"/>
  <c r="M41" i="10" s="1"/>
  <c r="E41" i="10"/>
  <c r="D42" i="10"/>
  <c r="M42" i="10" s="1"/>
  <c r="E42" i="10"/>
  <c r="D43" i="10"/>
  <c r="M43" i="10" s="1"/>
  <c r="E43" i="10"/>
  <c r="D44" i="10"/>
  <c r="M44" i="10" s="1"/>
  <c r="E44" i="10"/>
  <c r="D45" i="10"/>
  <c r="M45" i="10" s="1"/>
  <c r="E45" i="10"/>
  <c r="D46" i="10"/>
  <c r="M46" i="10" s="1"/>
  <c r="E46" i="10"/>
  <c r="D47" i="10"/>
  <c r="M47" i="10" s="1"/>
  <c r="E47" i="10"/>
  <c r="D48" i="10"/>
  <c r="M48" i="10" s="1"/>
  <c r="E48" i="10"/>
  <c r="D49" i="10"/>
  <c r="M49" i="10" s="1"/>
  <c r="E49" i="10"/>
  <c r="D50" i="10"/>
  <c r="M50" i="10" s="1"/>
  <c r="E50" i="10"/>
  <c r="D51" i="10"/>
  <c r="M51" i="10" s="1"/>
  <c r="E51" i="10"/>
  <c r="D52" i="10"/>
  <c r="M52" i="10" s="1"/>
  <c r="E52" i="10"/>
  <c r="D53" i="10"/>
  <c r="M53" i="10" s="1"/>
  <c r="E53" i="10"/>
  <c r="D54" i="10"/>
  <c r="M54" i="10" s="1"/>
  <c r="E54" i="10"/>
  <c r="E2" i="10"/>
  <c r="D2" i="10"/>
  <c r="M2" i="10" s="1"/>
  <c r="D3" i="9"/>
  <c r="M3" i="9" s="1"/>
  <c r="E3" i="9"/>
  <c r="D4" i="9"/>
  <c r="M4" i="9" s="1"/>
  <c r="E4" i="9"/>
  <c r="D5" i="9"/>
  <c r="M5" i="9" s="1"/>
  <c r="E5" i="9"/>
  <c r="D6" i="9"/>
  <c r="M6" i="9" s="1"/>
  <c r="E6" i="9"/>
  <c r="D7" i="9"/>
  <c r="M7" i="9" s="1"/>
  <c r="E7" i="9"/>
  <c r="D8" i="9"/>
  <c r="M8" i="9" s="1"/>
  <c r="E8" i="9"/>
  <c r="D9" i="9"/>
  <c r="M9" i="9" s="1"/>
  <c r="E9" i="9"/>
  <c r="D10" i="9"/>
  <c r="M10" i="9" s="1"/>
  <c r="E10" i="9"/>
  <c r="D11" i="9"/>
  <c r="M11" i="9" s="1"/>
  <c r="E11" i="9"/>
  <c r="D12" i="9"/>
  <c r="M12" i="9" s="1"/>
  <c r="E12" i="9"/>
  <c r="D13" i="9"/>
  <c r="M13" i="9" s="1"/>
  <c r="E13" i="9"/>
  <c r="D14" i="9"/>
  <c r="M14" i="9" s="1"/>
  <c r="E14" i="9"/>
  <c r="D15" i="9"/>
  <c r="M15" i="9" s="1"/>
  <c r="E15" i="9"/>
  <c r="D16" i="9"/>
  <c r="M16" i="9" s="1"/>
  <c r="E16" i="9"/>
  <c r="D17" i="9"/>
  <c r="M17" i="9" s="1"/>
  <c r="E17" i="9"/>
  <c r="D18" i="9"/>
  <c r="M18" i="9" s="1"/>
  <c r="E18" i="9"/>
  <c r="D19" i="9"/>
  <c r="M19" i="9" s="1"/>
  <c r="E19" i="9"/>
  <c r="D20" i="9"/>
  <c r="M20" i="9" s="1"/>
  <c r="E20" i="9"/>
  <c r="D21" i="9"/>
  <c r="M21" i="9" s="1"/>
  <c r="E21" i="9"/>
  <c r="D22" i="9"/>
  <c r="M22" i="9" s="1"/>
  <c r="E22" i="9"/>
  <c r="D23" i="9"/>
  <c r="M23" i="9" s="1"/>
  <c r="E23" i="9"/>
  <c r="D24" i="9"/>
  <c r="M24" i="9" s="1"/>
  <c r="E24" i="9"/>
  <c r="D25" i="9"/>
  <c r="M25" i="9" s="1"/>
  <c r="E25" i="9"/>
  <c r="D26" i="9"/>
  <c r="M26" i="9" s="1"/>
  <c r="E26" i="9"/>
  <c r="D27" i="9"/>
  <c r="M27" i="9" s="1"/>
  <c r="E27" i="9"/>
  <c r="E2" i="9"/>
  <c r="D2" i="9"/>
  <c r="M2" i="9" s="1"/>
  <c r="D3" i="8"/>
  <c r="M3" i="8" s="1"/>
  <c r="E3" i="8"/>
  <c r="D4" i="8"/>
  <c r="M4" i="8" s="1"/>
  <c r="E4" i="8"/>
  <c r="D5" i="8"/>
  <c r="M5" i="8" s="1"/>
  <c r="E5" i="8"/>
  <c r="D6" i="8"/>
  <c r="M6" i="8" s="1"/>
  <c r="E6" i="8"/>
  <c r="E2" i="8"/>
  <c r="D2" i="8"/>
  <c r="M2" i="8" s="1"/>
  <c r="D23" i="7"/>
  <c r="M23" i="7" s="1"/>
  <c r="E23" i="7"/>
  <c r="D24" i="7"/>
  <c r="M24" i="7" s="1"/>
  <c r="E24" i="7"/>
  <c r="D25" i="7"/>
  <c r="M25" i="7" s="1"/>
  <c r="E25" i="7"/>
  <c r="D26" i="7"/>
  <c r="M26" i="7" s="1"/>
  <c r="E26" i="7"/>
  <c r="D27" i="7"/>
  <c r="M27" i="7" s="1"/>
  <c r="E27" i="7"/>
  <c r="D28" i="7"/>
  <c r="M28" i="7" s="1"/>
  <c r="E28" i="7"/>
  <c r="D29" i="7"/>
  <c r="M29" i="7" s="1"/>
  <c r="E29" i="7"/>
  <c r="D30" i="7"/>
  <c r="M30" i="7" s="1"/>
  <c r="E30" i="7"/>
  <c r="D31" i="7"/>
  <c r="M31" i="7" s="1"/>
  <c r="E31" i="7"/>
  <c r="D32" i="7"/>
  <c r="M32" i="7" s="1"/>
  <c r="E32" i="7"/>
  <c r="D33" i="7"/>
  <c r="M33" i="7" s="1"/>
  <c r="E33" i="7"/>
  <c r="D34" i="7"/>
  <c r="M34" i="7" s="1"/>
  <c r="E34" i="7"/>
  <c r="D35" i="7"/>
  <c r="M35" i="7" s="1"/>
  <c r="E35" i="7"/>
  <c r="D36" i="7"/>
  <c r="M36" i="7" s="1"/>
  <c r="E36" i="7"/>
  <c r="D37" i="7"/>
  <c r="M37" i="7" s="1"/>
  <c r="E37" i="7"/>
  <c r="D22" i="7"/>
  <c r="M22" i="7" s="1"/>
  <c r="E22" i="7"/>
  <c r="D3" i="7"/>
  <c r="M3" i="7" s="1"/>
  <c r="E3" i="7"/>
  <c r="D4" i="7"/>
  <c r="M4" i="7" s="1"/>
  <c r="E4" i="7"/>
  <c r="D5" i="7"/>
  <c r="M5" i="7" s="1"/>
  <c r="E5" i="7"/>
  <c r="D6" i="7"/>
  <c r="M6" i="7" s="1"/>
  <c r="E6" i="7"/>
  <c r="D7" i="7"/>
  <c r="M7" i="7" s="1"/>
  <c r="E7" i="7"/>
  <c r="D8" i="7"/>
  <c r="M8" i="7" s="1"/>
  <c r="E8" i="7"/>
  <c r="D9" i="7"/>
  <c r="M9" i="7" s="1"/>
  <c r="E9" i="7"/>
  <c r="D10" i="7"/>
  <c r="M10" i="7" s="1"/>
  <c r="E10" i="7"/>
  <c r="D11" i="7"/>
  <c r="M11" i="7" s="1"/>
  <c r="E11" i="7"/>
  <c r="D12" i="7"/>
  <c r="M12" i="7" s="1"/>
  <c r="E12" i="7"/>
  <c r="D13" i="7"/>
  <c r="M13" i="7" s="1"/>
  <c r="E13" i="7"/>
  <c r="D14" i="7"/>
  <c r="M14" i="7" s="1"/>
  <c r="E14" i="7"/>
  <c r="D15" i="7"/>
  <c r="M15" i="7" s="1"/>
  <c r="E15" i="7"/>
  <c r="D16" i="7"/>
  <c r="M16" i="7" s="1"/>
  <c r="E16" i="7"/>
  <c r="D17" i="7"/>
  <c r="M17" i="7" s="1"/>
  <c r="E17" i="7"/>
  <c r="D18" i="7"/>
  <c r="M18" i="7" s="1"/>
  <c r="E18" i="7"/>
  <c r="D19" i="7"/>
  <c r="M19" i="7" s="1"/>
  <c r="E19" i="7"/>
  <c r="E2" i="7"/>
  <c r="D2" i="7"/>
  <c r="M2" i="7" s="1"/>
  <c r="D3" i="6"/>
  <c r="M3" i="6" s="1"/>
  <c r="E3" i="6"/>
  <c r="D4" i="6"/>
  <c r="M4" i="6" s="1"/>
  <c r="E4" i="6"/>
  <c r="D5" i="6"/>
  <c r="M5" i="6" s="1"/>
  <c r="E5" i="6"/>
  <c r="D6" i="6"/>
  <c r="M6" i="6" s="1"/>
  <c r="E6" i="6"/>
  <c r="D7" i="6"/>
  <c r="M7" i="6" s="1"/>
  <c r="E7" i="6"/>
  <c r="D8" i="6"/>
  <c r="M8" i="6" s="1"/>
  <c r="E8" i="6"/>
  <c r="D9" i="6"/>
  <c r="M9" i="6" s="1"/>
  <c r="E9" i="6"/>
  <c r="D10" i="6"/>
  <c r="M10" i="6" s="1"/>
  <c r="E10" i="6"/>
  <c r="D11" i="6"/>
  <c r="M11" i="6" s="1"/>
  <c r="E11" i="6"/>
  <c r="D12" i="6"/>
  <c r="M12" i="6" s="1"/>
  <c r="E12" i="6"/>
  <c r="D13" i="6"/>
  <c r="M13" i="6" s="1"/>
  <c r="E13" i="6"/>
  <c r="D14" i="6"/>
  <c r="M14" i="6" s="1"/>
  <c r="E14" i="6"/>
  <c r="D15" i="6"/>
  <c r="M15" i="6" s="1"/>
  <c r="E15" i="6"/>
  <c r="D16" i="6"/>
  <c r="M16" i="6" s="1"/>
  <c r="E16" i="6"/>
  <c r="D17" i="6"/>
  <c r="M17" i="6" s="1"/>
  <c r="E17" i="6"/>
  <c r="D18" i="6"/>
  <c r="M18" i="6" s="1"/>
  <c r="E18" i="6"/>
  <c r="D19" i="6"/>
  <c r="M19" i="6" s="1"/>
  <c r="E19" i="6"/>
  <c r="D20" i="6"/>
  <c r="M20" i="6" s="1"/>
  <c r="E20" i="6"/>
  <c r="D21" i="6"/>
  <c r="M21" i="6" s="1"/>
  <c r="E21" i="6"/>
  <c r="D22" i="6"/>
  <c r="M22" i="6" s="1"/>
  <c r="E22" i="6"/>
  <c r="D23" i="6"/>
  <c r="M23" i="6" s="1"/>
  <c r="E23" i="6"/>
  <c r="D24" i="6"/>
  <c r="M24" i="6" s="1"/>
  <c r="E24" i="6"/>
  <c r="D25" i="6"/>
  <c r="M25" i="6" s="1"/>
  <c r="E25" i="6"/>
  <c r="D26" i="6"/>
  <c r="M26" i="6" s="1"/>
  <c r="E26" i="6"/>
  <c r="E2" i="6"/>
  <c r="D2" i="6"/>
  <c r="M2" i="6" s="1"/>
  <c r="D17" i="5"/>
  <c r="M17" i="5" s="1"/>
  <c r="E17" i="5"/>
  <c r="D18" i="5"/>
  <c r="M18" i="5" s="1"/>
  <c r="E18" i="5"/>
  <c r="D19" i="5"/>
  <c r="M19" i="5" s="1"/>
  <c r="E19" i="5"/>
  <c r="D20" i="5"/>
  <c r="M20" i="5" s="1"/>
  <c r="E20" i="5"/>
  <c r="D21" i="5"/>
  <c r="M21" i="5" s="1"/>
  <c r="E21" i="5"/>
  <c r="D22" i="5"/>
  <c r="M22" i="5" s="1"/>
  <c r="E22" i="5"/>
  <c r="D23" i="5"/>
  <c r="M23" i="5" s="1"/>
  <c r="E23" i="5"/>
  <c r="D24" i="5"/>
  <c r="M24" i="5" s="1"/>
  <c r="E24" i="5"/>
  <c r="D25" i="5"/>
  <c r="M25" i="5" s="1"/>
  <c r="E25" i="5"/>
  <c r="D26" i="5"/>
  <c r="M26" i="5" s="1"/>
  <c r="E26" i="5"/>
  <c r="D27" i="5"/>
  <c r="M27" i="5" s="1"/>
  <c r="E27" i="5"/>
  <c r="D28" i="5"/>
  <c r="M28" i="5" s="1"/>
  <c r="E28" i="5"/>
  <c r="D29" i="5"/>
  <c r="M29" i="5" s="1"/>
  <c r="E29" i="5"/>
  <c r="D30" i="5"/>
  <c r="M30" i="5" s="1"/>
  <c r="E30" i="5"/>
  <c r="D31" i="5"/>
  <c r="M31" i="5" s="1"/>
  <c r="E31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D3" i="5"/>
  <c r="M3" i="5" s="1"/>
  <c r="D4" i="5"/>
  <c r="M4" i="5" s="1"/>
  <c r="D5" i="5"/>
  <c r="M5" i="5" s="1"/>
  <c r="D6" i="5"/>
  <c r="M6" i="5" s="1"/>
  <c r="D7" i="5"/>
  <c r="M7" i="5" s="1"/>
  <c r="D8" i="5"/>
  <c r="M8" i="5" s="1"/>
  <c r="D9" i="5"/>
  <c r="M9" i="5" s="1"/>
  <c r="D10" i="5"/>
  <c r="M10" i="5" s="1"/>
  <c r="D11" i="5"/>
  <c r="M11" i="5" s="1"/>
  <c r="D12" i="5"/>
  <c r="M12" i="5" s="1"/>
  <c r="D13" i="5"/>
  <c r="M13" i="5" s="1"/>
  <c r="D14" i="5"/>
  <c r="M14" i="5" s="1"/>
  <c r="D15" i="5"/>
  <c r="M15" i="5" s="1"/>
  <c r="E2" i="5"/>
  <c r="D2" i="5"/>
  <c r="M2" i="5" s="1"/>
  <c r="D3" i="4"/>
  <c r="M3" i="4" s="1"/>
  <c r="E3" i="4"/>
  <c r="D4" i="4"/>
  <c r="M4" i="4" s="1"/>
  <c r="E4" i="4"/>
  <c r="D5" i="4"/>
  <c r="M5" i="4" s="1"/>
  <c r="E5" i="4"/>
  <c r="D6" i="4"/>
  <c r="M6" i="4" s="1"/>
  <c r="E6" i="4"/>
  <c r="D7" i="4"/>
  <c r="M7" i="4" s="1"/>
  <c r="E7" i="4"/>
  <c r="D8" i="4"/>
  <c r="M8" i="4" s="1"/>
  <c r="E8" i="4"/>
  <c r="D9" i="4"/>
  <c r="M9" i="4" s="1"/>
  <c r="E9" i="4"/>
  <c r="D10" i="4"/>
  <c r="M10" i="4" s="1"/>
  <c r="E10" i="4"/>
  <c r="D11" i="4"/>
  <c r="M11" i="4" s="1"/>
  <c r="E11" i="4"/>
  <c r="D12" i="4"/>
  <c r="M12" i="4" s="1"/>
  <c r="E12" i="4"/>
  <c r="D13" i="4"/>
  <c r="M13" i="4" s="1"/>
  <c r="E13" i="4"/>
  <c r="D14" i="4"/>
  <c r="M14" i="4" s="1"/>
  <c r="E14" i="4"/>
  <c r="D15" i="4"/>
  <c r="M15" i="4" s="1"/>
  <c r="E15" i="4"/>
  <c r="D16" i="4"/>
  <c r="M16" i="4" s="1"/>
  <c r="E16" i="4"/>
  <c r="D17" i="4"/>
  <c r="M17" i="4" s="1"/>
  <c r="E17" i="4"/>
  <c r="D18" i="4"/>
  <c r="M18" i="4" s="1"/>
  <c r="E18" i="4"/>
  <c r="D19" i="4"/>
  <c r="M19" i="4" s="1"/>
  <c r="E19" i="4"/>
  <c r="D20" i="4"/>
  <c r="M20" i="4" s="1"/>
  <c r="E20" i="4"/>
  <c r="D21" i="4"/>
  <c r="M21" i="4" s="1"/>
  <c r="E21" i="4"/>
  <c r="D22" i="4"/>
  <c r="M22" i="4" s="1"/>
  <c r="E22" i="4"/>
  <c r="D23" i="4"/>
  <c r="M23" i="4" s="1"/>
  <c r="E23" i="4"/>
  <c r="D24" i="4"/>
  <c r="M24" i="4" s="1"/>
  <c r="E24" i="4"/>
  <c r="E2" i="4"/>
  <c r="D2" i="4"/>
  <c r="M2" i="4" s="1"/>
  <c r="D3" i="3"/>
  <c r="M3" i="3" s="1"/>
  <c r="E3" i="3"/>
  <c r="D4" i="3"/>
  <c r="M4" i="3" s="1"/>
  <c r="E4" i="3"/>
  <c r="D5" i="3"/>
  <c r="M5" i="3" s="1"/>
  <c r="E5" i="3"/>
  <c r="D6" i="3"/>
  <c r="M6" i="3" s="1"/>
  <c r="E6" i="3"/>
  <c r="D7" i="3"/>
  <c r="M7" i="3" s="1"/>
  <c r="E7" i="3"/>
  <c r="D8" i="3"/>
  <c r="M8" i="3" s="1"/>
  <c r="E8" i="3"/>
  <c r="D9" i="3"/>
  <c r="M9" i="3" s="1"/>
  <c r="E9" i="3"/>
  <c r="D10" i="3"/>
  <c r="M10" i="3" s="1"/>
  <c r="E10" i="3"/>
  <c r="D11" i="3"/>
  <c r="M11" i="3" s="1"/>
  <c r="E11" i="3"/>
  <c r="D12" i="3"/>
  <c r="M12" i="3" s="1"/>
  <c r="E12" i="3"/>
  <c r="D13" i="3"/>
  <c r="M13" i="3" s="1"/>
  <c r="E13" i="3"/>
  <c r="D14" i="3"/>
  <c r="M14" i="3" s="1"/>
  <c r="E14" i="3"/>
  <c r="D15" i="3"/>
  <c r="M15" i="3" s="1"/>
  <c r="E15" i="3"/>
  <c r="D16" i="3"/>
  <c r="M16" i="3" s="1"/>
  <c r="E16" i="3"/>
  <c r="D17" i="3"/>
  <c r="M17" i="3" s="1"/>
  <c r="E17" i="3"/>
  <c r="D18" i="3"/>
  <c r="M18" i="3" s="1"/>
  <c r="E18" i="3"/>
  <c r="D19" i="3"/>
  <c r="M19" i="3" s="1"/>
  <c r="E19" i="3"/>
  <c r="D20" i="3"/>
  <c r="M20" i="3" s="1"/>
  <c r="E20" i="3"/>
  <c r="D21" i="3"/>
  <c r="M21" i="3" s="1"/>
  <c r="E21" i="3"/>
  <c r="D22" i="3"/>
  <c r="M22" i="3" s="1"/>
  <c r="E22" i="3"/>
  <c r="D23" i="3"/>
  <c r="M23" i="3" s="1"/>
  <c r="E23" i="3"/>
  <c r="D24" i="3"/>
  <c r="M24" i="3" s="1"/>
  <c r="E24" i="3"/>
  <c r="D25" i="3"/>
  <c r="M25" i="3" s="1"/>
  <c r="E25" i="3"/>
  <c r="E2" i="3"/>
  <c r="D2" i="3"/>
  <c r="M2" i="3" s="1"/>
  <c r="D3" i="2"/>
  <c r="M3" i="2" s="1"/>
  <c r="E3" i="2"/>
  <c r="D4" i="2"/>
  <c r="M4" i="2" s="1"/>
  <c r="E4" i="2"/>
  <c r="D5" i="2"/>
  <c r="M5" i="2" s="1"/>
  <c r="E5" i="2"/>
  <c r="D6" i="2"/>
  <c r="M6" i="2" s="1"/>
  <c r="E6" i="2"/>
  <c r="D7" i="2"/>
  <c r="M7" i="2" s="1"/>
  <c r="E7" i="2"/>
  <c r="D8" i="2"/>
  <c r="M8" i="2" s="1"/>
  <c r="E8" i="2"/>
  <c r="D9" i="2"/>
  <c r="M9" i="2" s="1"/>
  <c r="E9" i="2"/>
  <c r="D10" i="2"/>
  <c r="M10" i="2" s="1"/>
  <c r="E10" i="2"/>
  <c r="D11" i="2"/>
  <c r="M11" i="2" s="1"/>
  <c r="E11" i="2"/>
  <c r="D12" i="2"/>
  <c r="M12" i="2" s="1"/>
  <c r="E12" i="2"/>
  <c r="D13" i="2"/>
  <c r="M13" i="2" s="1"/>
  <c r="E13" i="2"/>
  <c r="D14" i="2"/>
  <c r="M14" i="2" s="1"/>
  <c r="E14" i="2"/>
  <c r="D15" i="2"/>
  <c r="M15" i="2" s="1"/>
  <c r="E15" i="2"/>
  <c r="D16" i="2"/>
  <c r="M16" i="2" s="1"/>
  <c r="E16" i="2"/>
  <c r="D17" i="2"/>
  <c r="M17" i="2" s="1"/>
  <c r="E17" i="2"/>
  <c r="D18" i="2"/>
  <c r="M18" i="2" s="1"/>
  <c r="E18" i="2"/>
  <c r="D20" i="2"/>
  <c r="M20" i="2" s="1"/>
  <c r="E20" i="2"/>
  <c r="D21" i="2"/>
  <c r="M21" i="2" s="1"/>
  <c r="E21" i="2"/>
  <c r="D22" i="2"/>
  <c r="M22" i="2" s="1"/>
  <c r="E22" i="2"/>
  <c r="D23" i="2"/>
  <c r="M23" i="2" s="1"/>
  <c r="E23" i="2"/>
  <c r="D24" i="2"/>
  <c r="M24" i="2" s="1"/>
  <c r="E24" i="2"/>
  <c r="D25" i="2"/>
  <c r="M25" i="2" s="1"/>
  <c r="E25" i="2"/>
  <c r="D26" i="2"/>
  <c r="M26" i="2" s="1"/>
  <c r="E26" i="2"/>
  <c r="D27" i="2"/>
  <c r="M27" i="2" s="1"/>
  <c r="E27" i="2"/>
  <c r="D28" i="2"/>
  <c r="M28" i="2" s="1"/>
  <c r="E28" i="2"/>
  <c r="D29" i="2"/>
  <c r="M29" i="2" s="1"/>
  <c r="E29" i="2"/>
  <c r="D30" i="2"/>
  <c r="M30" i="2" s="1"/>
  <c r="E30" i="2"/>
  <c r="D31" i="2"/>
  <c r="M31" i="2" s="1"/>
  <c r="E31" i="2"/>
  <c r="D32" i="2"/>
  <c r="M32" i="2" s="1"/>
  <c r="E32" i="2"/>
  <c r="D33" i="2"/>
  <c r="M33" i="2" s="1"/>
  <c r="E33" i="2"/>
  <c r="D34" i="2"/>
  <c r="M34" i="2" s="1"/>
  <c r="E34" i="2"/>
  <c r="D35" i="2"/>
  <c r="M35" i="2" s="1"/>
  <c r="E35" i="2"/>
  <c r="D36" i="2"/>
  <c r="M36" i="2" s="1"/>
  <c r="E36" i="2"/>
</calcChain>
</file>

<file path=xl/sharedStrings.xml><?xml version="1.0" encoding="utf-8"?>
<sst xmlns="http://schemas.openxmlformats.org/spreadsheetml/2006/main" count="1429" uniqueCount="383">
  <si>
    <t>Code</t>
  </si>
  <si>
    <t>Id</t>
  </si>
  <si>
    <t>Name</t>
  </si>
  <si>
    <t>Chapel Lane</t>
  </si>
  <si>
    <t xml:space="preserve"> Chapel Road</t>
  </si>
  <si>
    <t xml:space="preserve"> Wells Terrace</t>
  </si>
  <si>
    <t>Hillclough Grove</t>
  </si>
  <si>
    <t>New Church</t>
  </si>
  <si>
    <t>Braithwaite Road</t>
  </si>
  <si>
    <t>West Lane</t>
  </si>
  <si>
    <t>Wardle Crescent</t>
  </si>
  <si>
    <t>Calver Avenue</t>
  </si>
  <si>
    <t>Highfield Road</t>
  </si>
  <si>
    <t>Edensor Road</t>
  </si>
  <si>
    <t>Argyle Street</t>
  </si>
  <si>
    <t>Scott Street</t>
  </si>
  <si>
    <t xml:space="preserve"> Whinfield Avenue</t>
  </si>
  <si>
    <t xml:space="preserve"> Whinfield Drive</t>
  </si>
  <si>
    <t xml:space="preserve"> West Bank Rise</t>
  </si>
  <si>
    <t xml:space="preserve"> Braithwaite Avenue</t>
  </si>
  <si>
    <t xml:space="preserve"> Bankfield Drive</t>
  </si>
  <si>
    <t xml:space="preserve"> North Dean Avenue</t>
  </si>
  <si>
    <t xml:space="preserve"> Broster Avenue</t>
  </si>
  <si>
    <t xml:space="preserve"> Guard House Road</t>
  </si>
  <si>
    <t xml:space="preserve"> Greenfield Court</t>
  </si>
  <si>
    <t xml:space="preserve"> Lustre Street</t>
  </si>
  <si>
    <t xml:space="preserve"> New Town Court</t>
  </si>
  <si>
    <t xml:space="preserve"> Suresnes Road</t>
  </si>
  <si>
    <t xml:space="preserve"> Leeds Street</t>
  </si>
  <si>
    <t xml:space="preserve"> North Street N1</t>
  </si>
  <si>
    <t xml:space="preserve"> North Street N5</t>
  </si>
  <si>
    <t>Sureness Road</t>
  </si>
  <si>
    <t xml:space="preserve"> The Gables</t>
  </si>
  <si>
    <t xml:space="preserve"> Coronation Way</t>
  </si>
  <si>
    <t xml:space="preserve"> School Walk</t>
  </si>
  <si>
    <t>Cartmel Road</t>
  </si>
  <si>
    <t>Braithwaite Avenue</t>
  </si>
  <si>
    <t>Drewry Road</t>
  </si>
  <si>
    <t>Suresnes Road</t>
  </si>
  <si>
    <t>Keighley New Church</t>
  </si>
  <si>
    <t>Keighley Bus Stn</t>
  </si>
  <si>
    <t>Lower Laithe</t>
  </si>
  <si>
    <t xml:space="preserve"> Grant Street</t>
  </si>
  <si>
    <t xml:space="preserve"> West Lane</t>
  </si>
  <si>
    <t xml:space="preserve"> Coronation Mount</t>
  </si>
  <si>
    <t xml:space="preserve"> Highfield Road</t>
  </si>
  <si>
    <t xml:space="preserve"> Devonshire Street</t>
  </si>
  <si>
    <t xml:space="preserve"> Wellington Road</t>
  </si>
  <si>
    <t xml:space="preserve"> Parkwood Rise</t>
  </si>
  <si>
    <t xml:space="preserve"> Glenhurst Avenue</t>
  </si>
  <si>
    <t xml:space="preserve"> Glen Lee Lane</t>
  </si>
  <si>
    <t xml:space="preserve"> Alder Avenue</t>
  </si>
  <si>
    <t xml:space="preserve"> Cherry Tree Rise</t>
  </si>
  <si>
    <t xml:space="preserve"> Spring Avenue</t>
  </si>
  <si>
    <t xml:space="preserve"> Spring Place</t>
  </si>
  <si>
    <t xml:space="preserve"> Moss Carr Road</t>
  </si>
  <si>
    <t xml:space="preserve"> Sunnydale Grove</t>
  </si>
  <si>
    <t xml:space="preserve"> Bank Top Way</t>
  </si>
  <si>
    <t xml:space="preserve"> Sping Place</t>
  </si>
  <si>
    <t xml:space="preserve"> Dale View Close</t>
  </si>
  <si>
    <t xml:space="preserve"> Aspen Close</t>
  </si>
  <si>
    <t xml:space="preserve"> Broom Street</t>
  </si>
  <si>
    <t xml:space="preserve"> Parkwood Street</t>
  </si>
  <si>
    <t xml:space="preserve"> East Parade</t>
  </si>
  <si>
    <t xml:space="preserve"> Aireworth Street</t>
  </si>
  <si>
    <t xml:space="preserve"> Rydal Street</t>
  </si>
  <si>
    <t xml:space="preserve"> Oakworth Road</t>
  </si>
  <si>
    <t xml:space="preserve"> Arncliffe Road</t>
  </si>
  <si>
    <t xml:space="preserve"> Westfell Lane</t>
  </si>
  <si>
    <t xml:space="preserve"> Nile Street</t>
  </si>
  <si>
    <t xml:space="preserve"> Westburn Avenue</t>
  </si>
  <si>
    <t xml:space="preserve"> Prospect Mount</t>
  </si>
  <si>
    <t xml:space="preserve"> Wheat Head Crescent</t>
  </si>
  <si>
    <t xml:space="preserve"> Fell Lane</t>
  </si>
  <si>
    <t xml:space="preserve"> Wheathead Drive</t>
  </si>
  <si>
    <t xml:space="preserve"> Rose Meadows</t>
  </si>
  <si>
    <t xml:space="preserve"> Holmewood Road</t>
  </si>
  <si>
    <t xml:space="preserve"> Nashville Road</t>
  </si>
  <si>
    <t xml:space="preserve"> Malsis Crescent</t>
  </si>
  <si>
    <t xml:space="preserve"> Lawnswood Road</t>
  </si>
  <si>
    <t xml:space="preserve"> Exley Road</t>
  </si>
  <si>
    <t xml:space="preserve"> Occupation Lane</t>
  </si>
  <si>
    <t xml:space="preserve"> Oakbank Broadway</t>
  </si>
  <si>
    <t xml:space="preserve"> Valley View Road</t>
  </si>
  <si>
    <t xml:space="preserve"> Thornhill Avenue</t>
  </si>
  <si>
    <t xml:space="preserve"> Slaymaker Lane</t>
  </si>
  <si>
    <t xml:space="preserve"> Dockroyd Lane</t>
  </si>
  <si>
    <t xml:space="preserve"> Oakworth Manor</t>
  </si>
  <si>
    <t xml:space="preserve"> James Street</t>
  </si>
  <si>
    <t xml:space="preserve"> Windsor Grove</t>
  </si>
  <si>
    <t xml:space="preserve"> Low Bank Drive</t>
  </si>
  <si>
    <t xml:space="preserve"> Cure Hill </t>
  </si>
  <si>
    <t xml:space="preserve"> Low Bank Lane</t>
  </si>
  <si>
    <t xml:space="preserve"> Windsor Road</t>
  </si>
  <si>
    <t xml:space="preserve"> Sunhurst Drive</t>
  </si>
  <si>
    <t xml:space="preserve"> Valley View Close</t>
  </si>
  <si>
    <t xml:space="preserve"> Keighley Rail Stn</t>
  </si>
  <si>
    <t xml:space="preserve"> Keighley Asda</t>
  </si>
  <si>
    <t xml:space="preserve"> Kly Rail Stn</t>
  </si>
  <si>
    <t xml:space="preserve"> Church Street</t>
  </si>
  <si>
    <t xml:space="preserve"> Goulbourne Street</t>
  </si>
  <si>
    <t xml:space="preserve"> King Street</t>
  </si>
  <si>
    <t xml:space="preserve"> Victoria Road</t>
  </si>
  <si>
    <t xml:space="preserve"> Queens Grove</t>
  </si>
  <si>
    <t xml:space="preserve"> Broomhill Grove</t>
  </si>
  <si>
    <t xml:space="preserve"> Ingrow Lane</t>
  </si>
  <si>
    <t xml:space="preserve"> Bracken Bank Cres</t>
  </si>
  <si>
    <t xml:space="preserve"> Staveley Road</t>
  </si>
  <si>
    <t xml:space="preserve"> Staveley Grove</t>
  </si>
  <si>
    <t xml:space="preserve"> Wheat Street</t>
  </si>
  <si>
    <t xml:space="preserve"> Boothman Walk</t>
  </si>
  <si>
    <t xml:space="preserve"> Aspley Street</t>
  </si>
  <si>
    <t xml:space="preserve"> Greengate Road</t>
  </si>
  <si>
    <t xml:space="preserve"> Hanover Street</t>
  </si>
  <si>
    <t xml:space="preserve"> Worthville Close</t>
  </si>
  <si>
    <t xml:space="preserve"> Woodhouse Avenue</t>
  </si>
  <si>
    <t xml:space="preserve"> Woodhouse Road</t>
  </si>
  <si>
    <t xml:space="preserve"> Back Cliffe Terrace</t>
  </si>
  <si>
    <t xml:space="preserve"> Bracken Street</t>
  </si>
  <si>
    <t xml:space="preserve"> Haincliffe Place</t>
  </si>
  <si>
    <t xml:space="preserve"> South Street</t>
  </si>
  <si>
    <t xml:space="preserve"> Oakfield Road</t>
  </si>
  <si>
    <t xml:space="preserve"> Exley Way</t>
  </si>
  <si>
    <t xml:space="preserve"> Bracken Bank</t>
  </si>
  <si>
    <t xml:space="preserve"> Central Drive</t>
  </si>
  <si>
    <t xml:space="preserve"> Bracken Bank Avenue</t>
  </si>
  <si>
    <t xml:space="preserve"> Harewood Rise</t>
  </si>
  <si>
    <t xml:space="preserve"> Harewood Road</t>
  </si>
  <si>
    <t xml:space="preserve"> Harewood Cres</t>
  </si>
  <si>
    <t xml:space="preserve"> Manor Park</t>
  </si>
  <si>
    <t xml:space="preserve"> Providence Crescent</t>
  </si>
  <si>
    <t xml:space="preserve"> Providence Lane</t>
  </si>
  <si>
    <t xml:space="preserve"> Ebor Lane</t>
  </si>
  <si>
    <t xml:space="preserve"> Greenfield Terrace</t>
  </si>
  <si>
    <t xml:space="preserve"> Mytholmes Lane</t>
  </si>
  <si>
    <t xml:space="preserve"> Rawdon Road H</t>
  </si>
  <si>
    <t xml:space="preserve"> Bridgehouse Lane M</t>
  </si>
  <si>
    <t xml:space="preserve"> Station Road P</t>
  </si>
  <si>
    <t xml:space="preserve"> Lawcliffe Crescent</t>
  </si>
  <si>
    <t xml:space="preserve"> Haworth Road</t>
  </si>
  <si>
    <t xml:space="preserve"> Dean Street</t>
  </si>
  <si>
    <t xml:space="preserve"> Haworth Brow</t>
  </si>
  <si>
    <t xml:space="preserve"> Brow Top Road</t>
  </si>
  <si>
    <t xml:space="preserve"> Hebden Road</t>
  </si>
  <si>
    <t xml:space="preserve"> Hebden Rd Royd Mill</t>
  </si>
  <si>
    <t xml:space="preserve"> Dark Lane</t>
  </si>
  <si>
    <t xml:space="preserve"> Hebden Bridge Road</t>
  </si>
  <si>
    <t xml:space="preserve"> Best Lane</t>
  </si>
  <si>
    <t xml:space="preserve"> Station Road</t>
  </si>
  <si>
    <t xml:space="preserve"> Denholme Road</t>
  </si>
  <si>
    <t xml:space="preserve"> Leeming</t>
  </si>
  <si>
    <t xml:space="preserve"> Sykes Fold</t>
  </si>
  <si>
    <t xml:space="preserve"> Long Causeway</t>
  </si>
  <si>
    <t xml:space="preserve"> Spring Row</t>
  </si>
  <si>
    <t xml:space="preserve"> Harry Lane</t>
  </si>
  <si>
    <t xml:space="preserve"> Hawkcliffe</t>
  </si>
  <si>
    <t xml:space="preserve"> Brow Road</t>
  </si>
  <si>
    <t xml:space="preserve"> Lees Lane</t>
  </si>
  <si>
    <t xml:space="preserve"> Mill Hey U</t>
  </si>
  <si>
    <t xml:space="preserve"> R Station Road</t>
  </si>
  <si>
    <t xml:space="preserve"> Station Road N</t>
  </si>
  <si>
    <t xml:space="preserve"> Rawdon Road J</t>
  </si>
  <si>
    <t xml:space="preserve"> Rawdon Road G</t>
  </si>
  <si>
    <t xml:space="preserve"> Hebble Row</t>
  </si>
  <si>
    <t xml:space="preserve"> Mill Lane</t>
  </si>
  <si>
    <t xml:space="preserve"> Harewood Crescent</t>
  </si>
  <si>
    <t xml:space="preserve"> Greystones Rise</t>
  </si>
  <si>
    <t xml:space="preserve"> Bracken Bank Grove</t>
  </si>
  <si>
    <t xml:space="preserve"> Cliffe Terrace</t>
  </si>
  <si>
    <t xml:space="preserve"> Hanworthwood Rd N</t>
  </si>
  <si>
    <t xml:space="preserve"> West Drive</t>
  </si>
  <si>
    <t xml:space="preserve"> Acorn Street</t>
  </si>
  <si>
    <t xml:space="preserve"> Ash Grove</t>
  </si>
  <si>
    <t xml:space="preserve"> Wesley Place</t>
  </si>
  <si>
    <t xml:space="preserve"> Dorothy Street</t>
  </si>
  <si>
    <t xml:space="preserve"> Hermit Hole</t>
  </si>
  <si>
    <t xml:space="preserve"> The Whins</t>
  </si>
  <si>
    <t xml:space="preserve"> Halifax Road</t>
  </si>
  <si>
    <t xml:space="preserve"> Lingfield Drive</t>
  </si>
  <si>
    <t xml:space="preserve"> Vernon Street</t>
  </si>
  <si>
    <t xml:space="preserve"> Cross Roads</t>
  </si>
  <si>
    <t xml:space="preserve"> Cecil Street</t>
  </si>
  <si>
    <t xml:space="preserve"> East Terrace</t>
  </si>
  <si>
    <t xml:space="preserve"> Cemetery Road</t>
  </si>
  <si>
    <t xml:space="preserve"> Sun Lane</t>
  </si>
  <si>
    <t xml:space="preserve"> Lumbfoot Lane</t>
  </si>
  <si>
    <t xml:space="preserve"> The Old Chapel</t>
  </si>
  <si>
    <t xml:space="preserve"> Moor View Terrace</t>
  </si>
  <si>
    <t xml:space="preserve"> Hob Lane Stanbury</t>
  </si>
  <si>
    <t xml:space="preserve"> Stanburymainstreet</t>
  </si>
  <si>
    <t xml:space="preserve"> Cross Farm</t>
  </si>
  <si>
    <t xml:space="preserve"> Hollings Farm</t>
  </si>
  <si>
    <t xml:space="preserve"> Vale Mill Lane</t>
  </si>
  <si>
    <t xml:space="preserve"> Annie Street</t>
  </si>
  <si>
    <t xml:space="preserve"> Lees Moor Farm</t>
  </si>
  <si>
    <t xml:space="preserve"> Hainworth Lane</t>
  </si>
  <si>
    <t xml:space="preserve"> Weavers Hill</t>
  </si>
  <si>
    <t xml:space="preserve"> Woodlands Rise</t>
  </si>
  <si>
    <t xml:space="preserve"> Marsh Lane</t>
  </si>
  <si>
    <t xml:space="preserve"> Marshend</t>
  </si>
  <si>
    <t xml:space="preserve"> Marsh Top</t>
  </si>
  <si>
    <t xml:space="preserve"> Moorhouse Lane</t>
  </si>
  <si>
    <t xml:space="preserve"> Gledhow Drive</t>
  </si>
  <si>
    <t xml:space="preserve"> Cemetery</t>
  </si>
  <si>
    <t xml:space="preserve"> Hill House Lane</t>
  </si>
  <si>
    <t xml:space="preserve"> Moorhouse Court</t>
  </si>
  <si>
    <t xml:space="preserve"> Old Oxenhope Lane</t>
  </si>
  <si>
    <t xml:space="preserve"> Marsh Top (Track)</t>
  </si>
  <si>
    <t xml:space="preserve"> Sun Street K</t>
  </si>
  <si>
    <t xml:space="preserve"> North Street N2</t>
  </si>
  <si>
    <t xml:space="preserve"> East Avenue</t>
  </si>
  <si>
    <t xml:space="preserve"> Green Head Road</t>
  </si>
  <si>
    <t xml:space="preserve"> Stoneycroft Lane</t>
  </si>
  <si>
    <t xml:space="preserve"> Birchwood Road</t>
  </si>
  <si>
    <t xml:space="preserve"> Ashgrove Road</t>
  </si>
  <si>
    <t xml:space="preserve"> Skipton Rd Rufc</t>
  </si>
  <si>
    <t xml:space="preserve"> Bar House Lane</t>
  </si>
  <si>
    <t xml:space="preserve"> Ferncliffe Drive</t>
  </si>
  <si>
    <t xml:space="preserve"> Pattie Street</t>
  </si>
  <si>
    <t xml:space="preserve"> Skipton Road</t>
  </si>
  <si>
    <t xml:space="preserve"> Castle Road</t>
  </si>
  <si>
    <t xml:space="preserve"> Albert Street</t>
  </si>
  <si>
    <t>Dalton Lane</t>
  </si>
  <si>
    <t>Beecroft Street</t>
  </si>
  <si>
    <t>Dalton Mills</t>
  </si>
  <si>
    <t>Fruit Street</t>
  </si>
  <si>
    <t>Thwaites Lane</t>
  </si>
  <si>
    <t>Airedale Street</t>
  </si>
  <si>
    <t>Keighley Road Croft Road</t>
  </si>
  <si>
    <t>Keighley Road Canal Road</t>
  </si>
  <si>
    <t>Keighley Road Laurel Grove</t>
  </si>
  <si>
    <t>Keighley Road Harold Street</t>
  </si>
  <si>
    <t>Keighley Road Old Main Street</t>
  </si>
  <si>
    <t>D Midland Hotel</t>
  </si>
  <si>
    <t>B Midland Hotel</t>
  </si>
  <si>
    <t>Keighley Road Longwood View</t>
  </si>
  <si>
    <t>Keighley Road Queens Road</t>
  </si>
  <si>
    <t>Valley Road</t>
  </si>
  <si>
    <t>Frederick Street</t>
  </si>
  <si>
    <t>S5 Sunbridge Road</t>
  </si>
  <si>
    <t>W1 Westgate</t>
  </si>
  <si>
    <t>Manningham Lane Trafalgar Street</t>
  </si>
  <si>
    <t>Manningham Lane St Judes Place</t>
  </si>
  <si>
    <t>Manningham Lane Grosvenor Road</t>
  </si>
  <si>
    <t>Manningham Lane Blenheim Road</t>
  </si>
  <si>
    <t>Keighley Road Oak Lane</t>
  </si>
  <si>
    <t>Keighley Road Cunliffe Road</t>
  </si>
  <si>
    <t>Keighley Road Emm Lane</t>
  </si>
  <si>
    <t>Keighley Road Park Grove</t>
  </si>
  <si>
    <t>Keighley Road Paddock</t>
  </si>
  <si>
    <t>Bradford Road Ashfield Avenue</t>
  </si>
  <si>
    <t>Bradford Road Wharncliffe Road</t>
  </si>
  <si>
    <t>Bradford Road Norwood Terrace</t>
  </si>
  <si>
    <t>Bradford Road Northcliffe Road</t>
  </si>
  <si>
    <t>Bradford Road St Pauls Road</t>
  </si>
  <si>
    <t>Bradford Road Avondale Road</t>
  </si>
  <si>
    <t>Bingley Road Victoria Prk</t>
  </si>
  <si>
    <t>Bingley Road Ferncliffe Road</t>
  </si>
  <si>
    <t>Saltaire Roundabout</t>
  </si>
  <si>
    <t>Bingley Road Sherwood Grove</t>
  </si>
  <si>
    <t>Bingley Road Cemetery</t>
  </si>
  <si>
    <t>Bradford Road Nab Lane</t>
  </si>
  <si>
    <t>Bradford Road Yorkshire Clinic</t>
  </si>
  <si>
    <t>Bradford Road New Road</t>
  </si>
  <si>
    <t>Bradford Road Ghyll Wood Drive</t>
  </si>
  <si>
    <t>Bradford Road Wagon Lane</t>
  </si>
  <si>
    <t>Beckfoot School</t>
  </si>
  <si>
    <t>Bradford Road Ashfield Court</t>
  </si>
  <si>
    <t>Main Street</t>
  </si>
  <si>
    <t>Bradford Road Poplar Terrace</t>
  </si>
  <si>
    <t>Bradford Road Aireville Mount</t>
  </si>
  <si>
    <t>Bradford Road Swine Lane</t>
  </si>
  <si>
    <t>Morton Cemetery</t>
  </si>
  <si>
    <t>Bradford Road East Riddlesden Hall</t>
  </si>
  <si>
    <t>Bradford Road West Lea Avenue</t>
  </si>
  <si>
    <t>Bradford Road Bar Lane</t>
  </si>
  <si>
    <t>Bradford Road Aireworth Rd</t>
  </si>
  <si>
    <t>Alston Retail Park</t>
  </si>
  <si>
    <t>Bradford Road Elia Street</t>
  </si>
  <si>
    <t>Bradford Road Manor Grove</t>
  </si>
  <si>
    <t>Bradford Road Bowwood Drive</t>
  </si>
  <si>
    <t>Bradford Road Sunny Mount</t>
  </si>
  <si>
    <t>Bradford Road Aire View Avenue</t>
  </si>
  <si>
    <t>Bradford Road Grange Park Drive</t>
  </si>
  <si>
    <t>Bingley Road Branksome Drive</t>
  </si>
  <si>
    <t>Bingley Road Saltaire</t>
  </si>
  <si>
    <t>Bingley Road Dallam Road</t>
  </si>
  <si>
    <t>Bingley Road Wensley Avenue</t>
  </si>
  <si>
    <t>Bingley Road Wellington Crescent</t>
  </si>
  <si>
    <t>Bradford Road Westcliffe Road</t>
  </si>
  <si>
    <t>Bradford Road Bargrange Avenue</t>
  </si>
  <si>
    <t>Keighley Road Lynthorne Road</t>
  </si>
  <si>
    <t>Keighley Road Marriners Drive</t>
  </si>
  <si>
    <t>Keighley Road Frizinghall Road</t>
  </si>
  <si>
    <t>Manningham Lane Oak Lane</t>
  </si>
  <si>
    <t>Manningham Lane Spring Bank Place</t>
  </si>
  <si>
    <t>Manningham Lane Thurnscoe Road</t>
  </si>
  <si>
    <t>Manningham Lane Brearton Street</t>
  </si>
  <si>
    <t>W4 Westgate</t>
  </si>
  <si>
    <t>S6 Sunbridge Road</t>
  </si>
  <si>
    <t>S14 Bridge Street</t>
  </si>
  <si>
    <t>Interchange Stand Y</t>
  </si>
  <si>
    <t>Sequence</t>
  </si>
  <si>
    <t>Variation</t>
  </si>
  <si>
    <t>Naptan</t>
  </si>
  <si>
    <t>Stage</t>
  </si>
  <si>
    <t>Boarding Stage</t>
  </si>
  <si>
    <t>Alighting Stage</t>
  </si>
  <si>
    <t>CommonName</t>
  </si>
  <si>
    <t>RouteId</t>
  </si>
  <si>
    <t>Single</t>
  </si>
  <si>
    <t>Created</t>
  </si>
  <si>
    <t>Return</t>
  </si>
  <si>
    <t>Cap</t>
  </si>
  <si>
    <t>Fares SQL</t>
  </si>
  <si>
    <t>Caps SQL</t>
  </si>
  <si>
    <t>Kzone</t>
  </si>
  <si>
    <t>Singles</t>
  </si>
  <si>
    <t>Returns</t>
  </si>
  <si>
    <t>Caps</t>
  </si>
  <si>
    <t>K1</t>
  </si>
  <si>
    <t>K2</t>
  </si>
  <si>
    <t>K3</t>
  </si>
  <si>
    <t>K5</t>
  </si>
  <si>
    <t>K6</t>
  </si>
  <si>
    <t>K7</t>
  </si>
  <si>
    <t>K8</t>
  </si>
  <si>
    <t>K9</t>
  </si>
  <si>
    <t>K10</t>
  </si>
  <si>
    <t>K11</t>
  </si>
  <si>
    <t>B1</t>
  </si>
  <si>
    <t>B2</t>
  </si>
  <si>
    <t>B3</t>
  </si>
  <si>
    <t>Identifier</t>
  </si>
  <si>
    <t>62/66</t>
  </si>
  <si>
    <t>696/697</t>
  </si>
  <si>
    <t>DELETE FROM [Route]; DBCC CHECKIDENT ('[Route]', RESEED, 0);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</si>
  <si>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</si>
  <si>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</si>
  <si>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</si>
  <si>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</si>
  <si>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</si>
  <si>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</si>
  <si>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</si>
  <si>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</si>
  <si>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</si>
  <si>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</si>
  <si>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</si>
  <si>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</si>
  <si>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</si>
  <si>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</si>
  <si>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</si>
  <si>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</si>
  <si>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</si>
  <si>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</si>
  <si>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DELETE FROM [NaPTANs]; DBCC CHECKIDENT ('[NaPTANs]', RESEED, 0);</t>
  </si>
  <si>
    <t>ParentFareCapId</t>
  </si>
  <si>
    <t>End</t>
  </si>
  <si>
    <t>null</t>
  </si>
  <si>
    <t>Kpay</t>
  </si>
  <si>
    <t>Bradford</t>
  </si>
  <si>
    <t>SET IDENTITY_INSERT FareCaps ON</t>
  </si>
  <si>
    <t>SET IDENTITY_INSERT FareCaps Off</t>
  </si>
  <si>
    <t>Bradford Cap</t>
  </si>
  <si>
    <t>KZone Cap</t>
  </si>
  <si>
    <t>Kpay Cap</t>
  </si>
  <si>
    <t>Church Street</t>
  </si>
  <si>
    <t>Heden Bridge Road</t>
  </si>
  <si>
    <t>Hawkcliffe Farm</t>
  </si>
  <si>
    <t xml:space="preserve"> Springfield Farm</t>
  </si>
  <si>
    <t>Private Road</t>
  </si>
  <si>
    <t>IsBoundary</t>
  </si>
  <si>
    <t>sBoundary</t>
  </si>
  <si>
    <t xml:space="preserve"> Bankfield Mount</t>
  </si>
  <si>
    <t>Ferncliffe Road H</t>
  </si>
  <si>
    <t>Thompson Street</t>
  </si>
  <si>
    <t>St. Pauls Road</t>
  </si>
  <si>
    <t>Market Square S2</t>
  </si>
  <si>
    <t>Briggate, Briggate </t>
  </si>
  <si>
    <t>Briggate, Charles Street </t>
  </si>
  <si>
    <t>Market Square S8</t>
  </si>
  <si>
    <t>Wycliffe Road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</si>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</sst>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0" fontId="0" fillId="0" borderId="0" xfId="0" applyFont="1"/>
    <xf numFmtId="0" fontId="0" fillId="0" borderId="0" xfId="0"/>
    <xf numFmtId="49" fontId="0" fillId="0" borderId="0" xfId="0" applyNumberFormat="1" applyBorder="1"/>
    <xf numFmtId="0" fontId="0" fillId="0" borderId="0" xfId="0" applyBorder="1"/>
    <xf numFmtId="0" fontId="0" fillId="0" borderId="0" xfId="0"/>
    <xf numFmtId="0" fontId="1" fillId="0" borderId="0" xfId="0" applyNumberFormat="1" applyFont="1"/>
    <xf numFmtId="0" fontId="0" fillId="0" borderId="0" xfId="0" applyFill="1"/>
    <xf numFmtId="0" fontId="2" fillId="0" borderId="0" xfId="0" applyFont="1" applyFill="1"/>
    <xf numFmtId="0" fontId="1" fillId="0" borderId="0" xfId="0" applyFont="1" applyAlignment="1">
      <alignment horizontal="right"/>
    </xf>
    <xf numFmtId="0" fontId="0" fillId="0" borderId="0" xfId="0" applyFont="1" applyFill="1"/>
    <xf numFmtId="0" fontId="0" fillId="0" borderId="0" xfId="0" applyFill="1" applyAlignment="1"/>
    <xf numFmtId="0" fontId="1" fillId="0" borderId="0" xfId="0" applyFont="1" applyFill="1"/>
    <xf numFmtId="0" fontId="3" fillId="0" borderId="0" xfId="0" applyFont="1"/>
    <xf numFmtId="49" fontId="1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ill="1" applyBorder="1"/>
    <xf numFmtId="0" fontId="1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ont="1" applyFill="1"/>
    <xf numFmtId="0" fontId="4" fillId="0" borderId="0" xfId="0" applyFont="1"/>
    <xf numFmtId="0" fontId="0" fillId="0" borderId="0" xfId="0" applyNumberFormat="1" applyFill="1" applyBorder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/>
    <xf numFmtId="0" fontId="2" fillId="0" borderId="0" xfId="0" applyFont="1" applyAlignment="1">
      <alignment horizontal="left"/>
    </xf>
  </cellXfs>
  <cellStyles count="1">
    <cellStyle name="Normal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9524</xdr:rowOff>
    </xdr:from>
    <xdr:to>
      <xdr:col>1</xdr:col>
      <xdr:colOff>152400</xdr:colOff>
      <xdr:row>17</xdr:row>
      <xdr:rowOff>28575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1533524"/>
          <a:ext cx="1076325" cy="971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114300</xdr:rowOff>
    </xdr:from>
    <xdr:to>
      <xdr:col>0</xdr:col>
      <xdr:colOff>190500</xdr:colOff>
      <xdr:row>36</xdr:row>
      <xdr:rowOff>114300</xdr:rowOff>
    </xdr:to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7818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36</xdr:row>
      <xdr:rowOff>142875</xdr:rowOff>
    </xdr:from>
    <xdr:to>
      <xdr:col>2</xdr:col>
      <xdr:colOff>571500</xdr:colOff>
      <xdr:row>37</xdr:row>
      <xdr:rowOff>142875</xdr:rowOff>
    </xdr:to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523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0</xdr:rowOff>
    </xdr:to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</xdr:colOff>
      <xdr:row>5</xdr:row>
      <xdr:rowOff>171449</xdr:rowOff>
    </xdr:from>
    <xdr:to>
      <xdr:col>6</xdr:col>
      <xdr:colOff>38100</xdr:colOff>
      <xdr:row>8</xdr:row>
      <xdr:rowOff>161924</xdr:rowOff>
    </xdr:to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81525" y="1123949"/>
          <a:ext cx="56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76200</xdr:rowOff>
    </xdr:from>
    <xdr:to>
      <xdr:col>0</xdr:col>
      <xdr:colOff>190500</xdr:colOff>
      <xdr:row>52</xdr:row>
      <xdr:rowOff>76200</xdr:rowOff>
    </xdr:to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171450</xdr:rowOff>
    </xdr:from>
    <xdr:to>
      <xdr:col>0</xdr:col>
      <xdr:colOff>190500</xdr:colOff>
      <xdr:row>18</xdr:row>
      <xdr:rowOff>171450</xdr:rowOff>
    </xdr:to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161925</xdr:rowOff>
    </xdr:from>
    <xdr:to>
      <xdr:col>0</xdr:col>
      <xdr:colOff>190500</xdr:colOff>
      <xdr:row>41</xdr:row>
      <xdr:rowOff>161925</xdr:rowOff>
    </xdr:to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17</xdr:row>
      <xdr:rowOff>76200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50</xdr:row>
      <xdr:rowOff>76200</xdr:rowOff>
    </xdr:from>
    <xdr:ext cx="190500" cy="190500"/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76200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</xdr:row>
      <xdr:rowOff>76200</xdr:rowOff>
    </xdr:from>
    <xdr:ext cx="190500" cy="190500"/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49</xdr:row>
      <xdr:rowOff>76200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76200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76200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76200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76200</xdr:rowOff>
    </xdr:from>
    <xdr:ext cx="190500" cy="190500"/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76200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9524</xdr:rowOff>
    </xdr:from>
    <xdr:ext cx="1076325" cy="971551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1533524"/>
          <a:ext cx="1076325" cy="971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152400</xdr:colOff>
      <xdr:row>35</xdr:row>
      <xdr:rowOff>114300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7818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51</xdr:row>
      <xdr:rowOff>76200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17</xdr:row>
      <xdr:rowOff>76200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16</xdr:row>
      <xdr:rowOff>76200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028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14</xdr:row>
      <xdr:rowOff>76200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409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10</xdr:row>
      <xdr:rowOff>76200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790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7</xdr:row>
      <xdr:rowOff>76200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171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50</xdr:row>
      <xdr:rowOff>76200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552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1</xdr:row>
      <xdr:rowOff>76200</xdr:rowOff>
    </xdr:from>
    <xdr:ext cx="190500" cy="190500"/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3314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49</xdr:row>
      <xdr:rowOff>76200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3695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5</xdr:row>
      <xdr:rowOff>76200</xdr:rowOff>
    </xdr:from>
    <xdr:ext cx="190500" cy="190500"/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407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6</xdr:row>
      <xdr:rowOff>76200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445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43</xdr:row>
      <xdr:rowOff>76200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4838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13</xdr:row>
      <xdr:rowOff>76200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5219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44</xdr:row>
      <xdr:rowOff>76200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5600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18</xdr:row>
      <xdr:rowOff>0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5981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152400</xdr:colOff>
      <xdr:row>35</xdr:row>
      <xdr:rowOff>114300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91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3</xdr:row>
      <xdr:rowOff>76200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5</xdr:row>
      <xdr:rowOff>76200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7</xdr:row>
      <xdr:rowOff>76200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9</xdr:row>
      <xdr:rowOff>76200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11</xdr:row>
      <xdr:rowOff>76200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13</xdr:row>
      <xdr:rowOff>76200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15</xdr:row>
      <xdr:rowOff>76200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17</xdr:row>
      <xdr:rowOff>76200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36</xdr:row>
      <xdr:rowOff>76200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41</xdr:row>
      <xdr:rowOff>76200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43</xdr:row>
      <xdr:rowOff>76200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45</xdr:row>
      <xdr:rowOff>76200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49</xdr:row>
      <xdr:rowOff>76200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51</xdr:row>
      <xdr:rowOff>76200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742950</xdr:colOff>
      <xdr:row>59</xdr:row>
      <xdr:rowOff>95250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1334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35</xdr:row>
      <xdr:rowOff>76200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31</xdr:row>
      <xdr:rowOff>76200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47</xdr:row>
      <xdr:rowOff>76200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27</xdr:row>
      <xdr:rowOff>76200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24</xdr:row>
      <xdr:rowOff>76200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19</xdr:row>
      <xdr:rowOff>76200</xdr:rowOff>
    </xdr:from>
    <xdr:ext cx="190500" cy="190500"/>
    <xdr:pic>
      <xdr:nvPicPr>
        <xdr:cNvPr id="68" name="Picture 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21</xdr:row>
      <xdr:rowOff>76200</xdr:rowOff>
    </xdr:from>
    <xdr:ext cx="190500" cy="190500"/>
    <xdr:pic>
      <xdr:nvPicPr>
        <xdr:cNvPr id="69" name="Picture 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38</xdr:row>
      <xdr:rowOff>76200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26</xdr:row>
      <xdr:rowOff>76200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29</xdr:row>
      <xdr:rowOff>76200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32</xdr:row>
      <xdr:rowOff>76200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742950</xdr:colOff>
      <xdr:row>61</xdr:row>
      <xdr:rowOff>95250</xdr:rowOff>
    </xdr:from>
    <xdr:ext cx="190500" cy="190500"/>
    <xdr:pic>
      <xdr:nvPicPr>
        <xdr:cNvPr id="74" name="Picture 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FE66B55-60B2-42DB-9FFF-2E1167F3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1334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742950</xdr:colOff>
      <xdr:row>63</xdr:row>
      <xdr:rowOff>95250</xdr:rowOff>
    </xdr:from>
    <xdr:ext cx="190500" cy="190500"/>
    <xdr:pic>
      <xdr:nvPicPr>
        <xdr:cNvPr id="75" name="Picture 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6BAF47A-8156-468D-A89F-04AB3658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1334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742950</xdr:colOff>
      <xdr:row>65</xdr:row>
      <xdr:rowOff>95250</xdr:rowOff>
    </xdr:from>
    <xdr:ext cx="190500" cy="190500"/>
    <xdr:pic>
      <xdr:nvPicPr>
        <xdr:cNvPr id="76" name="Picture 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7CA9385-F03F-403C-B96D-EA0FE0B1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1334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742950</xdr:colOff>
      <xdr:row>67</xdr:row>
      <xdr:rowOff>95250</xdr:rowOff>
    </xdr:from>
    <xdr:ext cx="190500" cy="190500"/>
    <xdr:pic>
      <xdr:nvPicPr>
        <xdr:cNvPr id="77" name="Picture 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0AAE6B1-0B9F-4727-A0C9-98D707B8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1334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71</xdr:row>
      <xdr:rowOff>133350</xdr:rowOff>
    </xdr:from>
    <xdr:ext cx="190500" cy="190500"/>
    <xdr:pic>
      <xdr:nvPicPr>
        <xdr:cNvPr id="78" name="Picture 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E48C947-6C89-4CAA-9598-29B49603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3658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752475</xdr:colOff>
      <xdr:row>75</xdr:row>
      <xdr:rowOff>95250</xdr:rowOff>
    </xdr:from>
    <xdr:ext cx="190500" cy="190500"/>
    <xdr:pic>
      <xdr:nvPicPr>
        <xdr:cNvPr id="79" name="Picture 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0F11C7B-DA5A-4454-8851-2E3E3DBC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4382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73</xdr:row>
      <xdr:rowOff>133350</xdr:rowOff>
    </xdr:from>
    <xdr:ext cx="190500" cy="190500"/>
    <xdr:pic>
      <xdr:nvPicPr>
        <xdr:cNvPr id="80" name="Picture 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EF7088C-39A9-43EC-935F-6607A0CB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3658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75</xdr:row>
      <xdr:rowOff>133350</xdr:rowOff>
    </xdr:from>
    <xdr:ext cx="190500" cy="190500"/>
    <xdr:pic>
      <xdr:nvPicPr>
        <xdr:cNvPr id="81" name="Picture 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F77A4F-98BD-4C46-BC16-A9CEA258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3658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77</xdr:row>
      <xdr:rowOff>133350</xdr:rowOff>
    </xdr:from>
    <xdr:ext cx="190500" cy="190500"/>
    <xdr:pic>
      <xdr:nvPicPr>
        <xdr:cNvPr id="82" name="Picture 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227CEA8-D75E-4381-A17C-E550E535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3658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79</xdr:row>
      <xdr:rowOff>133350</xdr:rowOff>
    </xdr:from>
    <xdr:ext cx="190500" cy="190500"/>
    <xdr:pic>
      <xdr:nvPicPr>
        <xdr:cNvPr id="83" name="Picture 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B5212BF-212B-4DDB-9036-4B5BCD77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3658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81</xdr:row>
      <xdr:rowOff>133350</xdr:rowOff>
    </xdr:from>
    <xdr:ext cx="190500" cy="190500"/>
    <xdr:pic>
      <xdr:nvPicPr>
        <xdr:cNvPr id="84" name="Picture 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61E2C7C-C27F-471D-AEE1-FFF67C6D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3658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84</xdr:row>
      <xdr:rowOff>114300</xdr:rowOff>
    </xdr:from>
    <xdr:ext cx="190500" cy="190500"/>
    <xdr:pic>
      <xdr:nvPicPr>
        <xdr:cNvPr id="85" name="Picture 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C85E805-23E3-4469-B126-0B427533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6116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86</xdr:row>
      <xdr:rowOff>0</xdr:rowOff>
    </xdr:from>
    <xdr:ext cx="190500" cy="190500"/>
    <xdr:pic>
      <xdr:nvPicPr>
        <xdr:cNvPr id="86" name="Picture 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766785A-82F1-4DF8-9609-98A30D6E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6116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86</xdr:row>
      <xdr:rowOff>114300</xdr:rowOff>
    </xdr:from>
    <xdr:ext cx="190500" cy="190500"/>
    <xdr:pic>
      <xdr:nvPicPr>
        <xdr:cNvPr id="87" name="Picture 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4FF8D60-FD07-4D25-9107-FB6B7AC7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6116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88</xdr:row>
      <xdr:rowOff>114300</xdr:rowOff>
    </xdr:from>
    <xdr:ext cx="190500" cy="190500"/>
    <xdr:pic>
      <xdr:nvPicPr>
        <xdr:cNvPr id="88" name="Picture 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471A1F2-8ABF-4A9B-A298-BF38C308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6116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90</xdr:row>
      <xdr:rowOff>114300</xdr:rowOff>
    </xdr:from>
    <xdr:ext cx="190500" cy="190500"/>
    <xdr:pic>
      <xdr:nvPicPr>
        <xdr:cNvPr id="89" name="Picture 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307F48-729B-4897-867D-B565890B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6116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92</xdr:row>
      <xdr:rowOff>114300</xdr:rowOff>
    </xdr:from>
    <xdr:ext cx="190500" cy="190500"/>
    <xdr:pic>
      <xdr:nvPicPr>
        <xdr:cNvPr id="90" name="Picture 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6E9A408-5895-4AD8-92FF-074A258C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6116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94</xdr:row>
      <xdr:rowOff>114300</xdr:rowOff>
    </xdr:from>
    <xdr:ext cx="190500" cy="190500"/>
    <xdr:pic>
      <xdr:nvPicPr>
        <xdr:cNvPr id="91" name="Picture 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D5F0798-A77F-43BF-802E-369D5FDA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6116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96</xdr:row>
      <xdr:rowOff>114300</xdr:rowOff>
    </xdr:from>
    <xdr:ext cx="190500" cy="190500"/>
    <xdr:pic>
      <xdr:nvPicPr>
        <xdr:cNvPr id="92" name="Picture 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8D47B6F-B158-4DFC-8CB2-C284C70D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6116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98</xdr:row>
      <xdr:rowOff>114300</xdr:rowOff>
    </xdr:from>
    <xdr:ext cx="190500" cy="190500"/>
    <xdr:pic>
      <xdr:nvPicPr>
        <xdr:cNvPr id="93" name="Picture 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0C66E09-14EC-4907-8C17-84FE5A81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6116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100</xdr:row>
      <xdr:rowOff>114300</xdr:rowOff>
    </xdr:from>
    <xdr:ext cx="190500" cy="190500"/>
    <xdr:pic>
      <xdr:nvPicPr>
        <xdr:cNvPr id="94" name="Picture 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4A6DCF2-ABA3-48EE-A229-901F8784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6116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102</xdr:row>
      <xdr:rowOff>114300</xdr:rowOff>
    </xdr:from>
    <xdr:ext cx="190500" cy="190500"/>
    <xdr:pic>
      <xdr:nvPicPr>
        <xdr:cNvPr id="95" name="Picture 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B79DDE0-165E-42AA-A76C-A725702F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6116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105</xdr:row>
      <xdr:rowOff>104775</xdr:rowOff>
    </xdr:from>
    <xdr:ext cx="190500" cy="190500"/>
    <xdr:pic>
      <xdr:nvPicPr>
        <xdr:cNvPr id="96" name="Picture 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68F3F0D-FF6C-474F-9240-025D5FFE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297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106</xdr:row>
      <xdr:rowOff>114300</xdr:rowOff>
    </xdr:from>
    <xdr:ext cx="190500" cy="190500"/>
    <xdr:pic>
      <xdr:nvPicPr>
        <xdr:cNvPr id="97" name="Picture 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E7ABB6D-842E-47E7-AFA5-AD80C855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6116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638175</xdr:colOff>
      <xdr:row>106</xdr:row>
      <xdr:rowOff>114300</xdr:rowOff>
    </xdr:from>
    <xdr:ext cx="190500" cy="190500"/>
    <xdr:pic>
      <xdr:nvPicPr>
        <xdr:cNvPr id="109" name="Picture 1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2352ECF-9B93-4BB4-B8F6-6D85526F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4978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107</xdr:row>
      <xdr:rowOff>0</xdr:rowOff>
    </xdr:from>
    <xdr:ext cx="190500" cy="190500"/>
    <xdr:pic>
      <xdr:nvPicPr>
        <xdr:cNvPr id="110" name="Picture 10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FB6A317-F7C0-47DE-BDE9-5431C85D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297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107</xdr:row>
      <xdr:rowOff>0</xdr:rowOff>
    </xdr:from>
    <xdr:ext cx="190500" cy="190500"/>
    <xdr:pic>
      <xdr:nvPicPr>
        <xdr:cNvPr id="111" name="Picture 1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3873483-DD53-4001-99EC-A4839685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4978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107</xdr:row>
      <xdr:rowOff>0</xdr:rowOff>
    </xdr:from>
    <xdr:ext cx="190500" cy="190500"/>
    <xdr:pic>
      <xdr:nvPicPr>
        <xdr:cNvPr id="112" name="Picture 1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F360861-6582-41D8-A226-0330D35B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297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107</xdr:row>
      <xdr:rowOff>0</xdr:rowOff>
    </xdr:from>
    <xdr:ext cx="190500" cy="190500"/>
    <xdr:pic>
      <xdr:nvPicPr>
        <xdr:cNvPr id="113" name="Picture 1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4494E96-5982-4126-B6B1-503D01F4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4978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107</xdr:row>
      <xdr:rowOff>104775</xdr:rowOff>
    </xdr:from>
    <xdr:ext cx="190500" cy="190500"/>
    <xdr:pic>
      <xdr:nvPicPr>
        <xdr:cNvPr id="114" name="Picture 1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4B9DFA2-13BC-4E6B-A337-AC3A8083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297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108</xdr:row>
      <xdr:rowOff>114300</xdr:rowOff>
    </xdr:from>
    <xdr:ext cx="190500" cy="190500"/>
    <xdr:pic>
      <xdr:nvPicPr>
        <xdr:cNvPr id="115" name="Picture 1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C88924E-302D-4963-A7FC-3E3BC5E4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4978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109</xdr:row>
      <xdr:rowOff>104775</xdr:rowOff>
    </xdr:from>
    <xdr:ext cx="190500" cy="190500"/>
    <xdr:pic>
      <xdr:nvPicPr>
        <xdr:cNvPr id="116" name="Picture 1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2F10F88-5403-40F0-ACCF-0F6B1123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297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110</xdr:row>
      <xdr:rowOff>114300</xdr:rowOff>
    </xdr:from>
    <xdr:ext cx="190500" cy="190500"/>
    <xdr:pic>
      <xdr:nvPicPr>
        <xdr:cNvPr id="117" name="Picture 1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290DDEA-5328-423C-A781-A7640095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4978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111</xdr:row>
      <xdr:rowOff>104775</xdr:rowOff>
    </xdr:from>
    <xdr:ext cx="190500" cy="190500"/>
    <xdr:pic>
      <xdr:nvPicPr>
        <xdr:cNvPr id="118" name="Picture 1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8030E68-962F-46F5-A80D-51B3CED3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297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112</xdr:row>
      <xdr:rowOff>114300</xdr:rowOff>
    </xdr:from>
    <xdr:ext cx="190500" cy="190500"/>
    <xdr:pic>
      <xdr:nvPicPr>
        <xdr:cNvPr id="119" name="Picture 1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94D55F4-DCAE-406D-96D7-34783B6D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4978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113</xdr:row>
      <xdr:rowOff>104775</xdr:rowOff>
    </xdr:from>
    <xdr:ext cx="190500" cy="190500"/>
    <xdr:pic>
      <xdr:nvPicPr>
        <xdr:cNvPr id="120" name="Picture 1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C63C916-B80C-441D-B116-B69B6BA0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297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114</xdr:row>
      <xdr:rowOff>114300</xdr:rowOff>
    </xdr:from>
    <xdr:ext cx="190500" cy="190500"/>
    <xdr:pic>
      <xdr:nvPicPr>
        <xdr:cNvPr id="121" name="Picture 1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5A57138-F46D-40BC-A987-273A9EBB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4978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115</xdr:row>
      <xdr:rowOff>104775</xdr:rowOff>
    </xdr:from>
    <xdr:ext cx="190500" cy="190500"/>
    <xdr:pic>
      <xdr:nvPicPr>
        <xdr:cNvPr id="122" name="Picture 1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0C51382-1851-4435-B46F-CA4CEB50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297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116</xdr:row>
      <xdr:rowOff>114300</xdr:rowOff>
    </xdr:from>
    <xdr:ext cx="190500" cy="190500"/>
    <xdr:pic>
      <xdr:nvPicPr>
        <xdr:cNvPr id="123" name="Picture 1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78AAD04-ECB3-4ED5-8A9A-1F7E4095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4978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117</xdr:row>
      <xdr:rowOff>104775</xdr:rowOff>
    </xdr:from>
    <xdr:ext cx="190500" cy="190500"/>
    <xdr:pic>
      <xdr:nvPicPr>
        <xdr:cNvPr id="124" name="Picture 1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E7F081F-1732-4935-9F70-EE280F5B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297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638175</xdr:colOff>
      <xdr:row>118</xdr:row>
      <xdr:rowOff>114300</xdr:rowOff>
    </xdr:from>
    <xdr:ext cx="190500" cy="190500"/>
    <xdr:pic>
      <xdr:nvPicPr>
        <xdr:cNvPr id="125" name="Picture 1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1B49997-604A-4E8B-AD15-8F113190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4978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119</xdr:row>
      <xdr:rowOff>104775</xdr:rowOff>
    </xdr:from>
    <xdr:ext cx="190500" cy="190500"/>
    <xdr:pic>
      <xdr:nvPicPr>
        <xdr:cNvPr id="126" name="Picture 1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1B6172A-30DD-44AF-AD1A-8304CF38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297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121</xdr:row>
      <xdr:rowOff>85725</xdr:rowOff>
    </xdr:from>
    <xdr:ext cx="190500" cy="190500"/>
    <xdr:pic>
      <xdr:nvPicPr>
        <xdr:cNvPr id="127" name="Picture 1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75ADCFF-8AE8-4047-85CB-636701CF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3326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121</xdr:row>
      <xdr:rowOff>104775</xdr:rowOff>
    </xdr:from>
    <xdr:ext cx="190500" cy="190500"/>
    <xdr:pic>
      <xdr:nvPicPr>
        <xdr:cNvPr id="128" name="Picture 1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EB56CB6-17DE-428B-9B2A-9DEE64CD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2964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123</xdr:row>
      <xdr:rowOff>85725</xdr:rowOff>
    </xdr:from>
    <xdr:ext cx="190500" cy="190500"/>
    <xdr:pic>
      <xdr:nvPicPr>
        <xdr:cNvPr id="129" name="Picture 1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AB227C4-2AB6-4C96-8F94-5C3D2CA1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3326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123</xdr:row>
      <xdr:rowOff>104775</xdr:rowOff>
    </xdr:from>
    <xdr:ext cx="190500" cy="190500"/>
    <xdr:pic>
      <xdr:nvPicPr>
        <xdr:cNvPr id="130" name="Picture 1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90EBA1E-3D2E-4600-90FC-73676F51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2964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125</xdr:row>
      <xdr:rowOff>85725</xdr:rowOff>
    </xdr:from>
    <xdr:ext cx="190500" cy="190500"/>
    <xdr:pic>
      <xdr:nvPicPr>
        <xdr:cNvPr id="131" name="Picture 1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A68FC89-FA01-4B77-ABEC-8D7F8FE5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3326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125</xdr:row>
      <xdr:rowOff>104775</xdr:rowOff>
    </xdr:from>
    <xdr:ext cx="190500" cy="190500"/>
    <xdr:pic>
      <xdr:nvPicPr>
        <xdr:cNvPr id="132" name="Picture 1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178674E-4591-415C-A3ED-42B801FC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3345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125</xdr:row>
      <xdr:rowOff>104775</xdr:rowOff>
    </xdr:from>
    <xdr:ext cx="190500" cy="190500"/>
    <xdr:pic>
      <xdr:nvPicPr>
        <xdr:cNvPr id="133" name="Picture 1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58C271B-2A83-4371-BEB2-A1BE59A7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2964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127</xdr:row>
      <xdr:rowOff>85725</xdr:rowOff>
    </xdr:from>
    <xdr:ext cx="190500" cy="190500"/>
    <xdr:pic>
      <xdr:nvPicPr>
        <xdr:cNvPr id="134" name="Picture 1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AB7D5BE-5E50-4699-A80F-DF5B376E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3326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127</xdr:row>
      <xdr:rowOff>104775</xdr:rowOff>
    </xdr:from>
    <xdr:ext cx="190500" cy="190500"/>
    <xdr:pic>
      <xdr:nvPicPr>
        <xdr:cNvPr id="135" name="Picture 1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E075AA1-394F-47F8-88DE-F2636E93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3345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127</xdr:row>
      <xdr:rowOff>104775</xdr:rowOff>
    </xdr:from>
    <xdr:ext cx="190500" cy="190500"/>
    <xdr:pic>
      <xdr:nvPicPr>
        <xdr:cNvPr id="136" name="Picture 1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5590094-90F7-46ED-988F-9F409F1C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2964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129</xdr:row>
      <xdr:rowOff>85725</xdr:rowOff>
    </xdr:from>
    <xdr:ext cx="190500" cy="190500"/>
    <xdr:pic>
      <xdr:nvPicPr>
        <xdr:cNvPr id="137" name="Picture 1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4363F9E-CAFD-42F8-8E22-7E5296B3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3326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129</xdr:row>
      <xdr:rowOff>104775</xdr:rowOff>
    </xdr:from>
    <xdr:ext cx="190500" cy="190500"/>
    <xdr:pic>
      <xdr:nvPicPr>
        <xdr:cNvPr id="138" name="Picture 1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88321A9-8341-433E-A01A-20F3FFDB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3345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130</xdr:row>
      <xdr:rowOff>95250</xdr:rowOff>
    </xdr:from>
    <xdr:ext cx="190500" cy="190500"/>
    <xdr:pic>
      <xdr:nvPicPr>
        <xdr:cNvPr id="139" name="Picture 1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0BC50D-BA8F-418E-BCA8-1437D054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050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131</xdr:row>
      <xdr:rowOff>85725</xdr:rowOff>
    </xdr:from>
    <xdr:ext cx="190500" cy="190500"/>
    <xdr:pic>
      <xdr:nvPicPr>
        <xdr:cNvPr id="140" name="Picture 1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8410705-FCC7-466E-AC37-DAF18AC2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3326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133</xdr:row>
      <xdr:rowOff>171450</xdr:rowOff>
    </xdr:from>
    <xdr:ext cx="190500" cy="190500"/>
    <xdr:pic>
      <xdr:nvPicPr>
        <xdr:cNvPr id="141" name="Picture 1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12C1C50-7A4A-4652-BCF8-33CB4960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888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619125</xdr:colOff>
      <xdr:row>131</xdr:row>
      <xdr:rowOff>85725</xdr:rowOff>
    </xdr:from>
    <xdr:ext cx="190500" cy="190500"/>
    <xdr:pic>
      <xdr:nvPicPr>
        <xdr:cNvPr id="142" name="Picture 1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32C6003-E2BF-4506-92F5-9B48C480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231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600075</xdr:colOff>
      <xdr:row>133</xdr:row>
      <xdr:rowOff>171450</xdr:rowOff>
    </xdr:from>
    <xdr:ext cx="190500" cy="190500"/>
    <xdr:pic>
      <xdr:nvPicPr>
        <xdr:cNvPr id="143" name="Picture 1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0DD17E1-0CC6-4E0A-B817-4EB3274B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888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514350</xdr:colOff>
      <xdr:row>134</xdr:row>
      <xdr:rowOff>38100</xdr:rowOff>
    </xdr:from>
    <xdr:ext cx="190500" cy="190500"/>
    <xdr:pic>
      <xdr:nvPicPr>
        <xdr:cNvPr id="144" name="Picture 1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8D33101-4DC9-4DA5-8B48-64E12586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5755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132</xdr:row>
      <xdr:rowOff>104775</xdr:rowOff>
    </xdr:from>
    <xdr:ext cx="190500" cy="190500"/>
    <xdr:pic>
      <xdr:nvPicPr>
        <xdr:cNvPr id="145" name="Picture 1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5C8D50E-2F8E-4571-80E2-1D5DF1D5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869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133</xdr:row>
      <xdr:rowOff>95250</xdr:rowOff>
    </xdr:from>
    <xdr:ext cx="190500" cy="190500"/>
    <xdr:pic>
      <xdr:nvPicPr>
        <xdr:cNvPr id="146" name="Picture 1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93E7088-731E-4355-9A8A-CB110F20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050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134</xdr:row>
      <xdr:rowOff>85725</xdr:rowOff>
    </xdr:from>
    <xdr:ext cx="190500" cy="190500"/>
    <xdr:pic>
      <xdr:nvPicPr>
        <xdr:cNvPr id="147" name="Picture 1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6C6246F-F6D1-4E82-9D86-BCEE2228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231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619125</xdr:colOff>
      <xdr:row>134</xdr:row>
      <xdr:rowOff>85725</xdr:rowOff>
    </xdr:from>
    <xdr:ext cx="190500" cy="190500"/>
    <xdr:pic>
      <xdr:nvPicPr>
        <xdr:cNvPr id="148" name="Picture 1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B54BBC7-7097-4C04-97EA-6B8F7E47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8032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134</xdr:row>
      <xdr:rowOff>85725</xdr:rowOff>
    </xdr:from>
    <xdr:ext cx="190500" cy="190500"/>
    <xdr:pic>
      <xdr:nvPicPr>
        <xdr:cNvPr id="149" name="Picture 1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4315D10-7AE5-4FBC-95C0-14EAB040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4850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134</xdr:row>
      <xdr:rowOff>104775</xdr:rowOff>
    </xdr:from>
    <xdr:ext cx="190500" cy="190500"/>
    <xdr:pic>
      <xdr:nvPicPr>
        <xdr:cNvPr id="150" name="Picture 1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8FC3757-A0F6-41E5-A536-09A4EC42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869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135</xdr:row>
      <xdr:rowOff>95250</xdr:rowOff>
    </xdr:from>
    <xdr:ext cx="190500" cy="190500"/>
    <xdr:pic>
      <xdr:nvPicPr>
        <xdr:cNvPr id="151" name="Picture 1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215F9F7-4851-4085-BB25-22C80CD5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050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136</xdr:row>
      <xdr:rowOff>85725</xdr:rowOff>
    </xdr:from>
    <xdr:ext cx="190500" cy="190500"/>
    <xdr:pic>
      <xdr:nvPicPr>
        <xdr:cNvPr id="152" name="Picture 1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674CBF7-9778-4C62-AADB-C0D5D81D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231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138</xdr:row>
      <xdr:rowOff>171450</xdr:rowOff>
    </xdr:from>
    <xdr:ext cx="190500" cy="190500"/>
    <xdr:pic>
      <xdr:nvPicPr>
        <xdr:cNvPr id="153" name="Picture 1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E418721-FA2B-4ECD-9951-AA75DD7C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6984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514350</xdr:colOff>
      <xdr:row>139</xdr:row>
      <xdr:rowOff>38100</xdr:rowOff>
    </xdr:from>
    <xdr:ext cx="190500" cy="190500"/>
    <xdr:pic>
      <xdr:nvPicPr>
        <xdr:cNvPr id="154" name="Picture 1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3E92BE4-3393-4D29-B317-4D7E8F07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5755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137</xdr:row>
      <xdr:rowOff>104775</xdr:rowOff>
    </xdr:from>
    <xdr:ext cx="190500" cy="190500"/>
    <xdr:pic>
      <xdr:nvPicPr>
        <xdr:cNvPr id="155" name="Picture 1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BD152D4-91BE-45CF-A096-0F41C34A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54412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138</xdr:row>
      <xdr:rowOff>95250</xdr:rowOff>
    </xdr:from>
    <xdr:ext cx="190500" cy="190500"/>
    <xdr:pic>
      <xdr:nvPicPr>
        <xdr:cNvPr id="156" name="Picture 1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CC429DD-D535-45C6-B6A4-91EEB6A1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622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139</xdr:row>
      <xdr:rowOff>85725</xdr:rowOff>
    </xdr:from>
    <xdr:ext cx="190500" cy="190500"/>
    <xdr:pic>
      <xdr:nvPicPr>
        <xdr:cNvPr id="157" name="Picture 1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37F447C-0F5F-4420-A5DE-6FB05FF8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8032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139</xdr:row>
      <xdr:rowOff>85725</xdr:rowOff>
    </xdr:from>
    <xdr:ext cx="190500" cy="190500"/>
    <xdr:pic>
      <xdr:nvPicPr>
        <xdr:cNvPr id="158" name="Picture 1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F205D33-4E41-47FE-A0B5-3F002CFC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4850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139</xdr:row>
      <xdr:rowOff>104775</xdr:rowOff>
    </xdr:from>
    <xdr:ext cx="190500" cy="190500"/>
    <xdr:pic>
      <xdr:nvPicPr>
        <xdr:cNvPr id="159" name="Picture 1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75A61A5-A77D-4788-BE76-EDE98D70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869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140</xdr:row>
      <xdr:rowOff>95250</xdr:rowOff>
    </xdr:from>
    <xdr:ext cx="190500" cy="190500"/>
    <xdr:pic>
      <xdr:nvPicPr>
        <xdr:cNvPr id="160" name="Picture 1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433330F-FCAB-4E28-BC3F-AF6B8F00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050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141</xdr:row>
      <xdr:rowOff>85725</xdr:rowOff>
    </xdr:from>
    <xdr:ext cx="190500" cy="190500"/>
    <xdr:pic>
      <xdr:nvPicPr>
        <xdr:cNvPr id="161" name="Picture 1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890A69D-527F-4D3B-A6D6-1E3862DD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231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142</xdr:row>
      <xdr:rowOff>0</xdr:rowOff>
    </xdr:from>
    <xdr:ext cx="190500" cy="190500"/>
    <xdr:pic>
      <xdr:nvPicPr>
        <xdr:cNvPr id="162" name="Picture 1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D6EF055-1F86-4798-AB2D-AD8F6489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6984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514350</xdr:colOff>
      <xdr:row>142</xdr:row>
      <xdr:rowOff>0</xdr:rowOff>
    </xdr:from>
    <xdr:ext cx="190500" cy="190500"/>
    <xdr:pic>
      <xdr:nvPicPr>
        <xdr:cNvPr id="163" name="Picture 1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DEF5C95-7016-48E4-A5EA-B25EF4E3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5755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142</xdr:row>
      <xdr:rowOff>0</xdr:rowOff>
    </xdr:from>
    <xdr:ext cx="190500" cy="190500"/>
    <xdr:pic>
      <xdr:nvPicPr>
        <xdr:cNvPr id="164" name="Picture 1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7885809-8E8B-4A6B-A7F8-7BED8FCC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54412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142</xdr:row>
      <xdr:rowOff>0</xdr:rowOff>
    </xdr:from>
    <xdr:ext cx="190500" cy="190500"/>
    <xdr:pic>
      <xdr:nvPicPr>
        <xdr:cNvPr id="165" name="Picture 1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B46718E-D83E-441D-A0D9-1599D4CF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622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142</xdr:row>
      <xdr:rowOff>0</xdr:rowOff>
    </xdr:from>
    <xdr:ext cx="190500" cy="190500"/>
    <xdr:pic>
      <xdr:nvPicPr>
        <xdr:cNvPr id="166" name="Picture 1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E7DC264-8302-4655-9C63-097FFB04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8032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142</xdr:row>
      <xdr:rowOff>0</xdr:rowOff>
    </xdr:from>
    <xdr:ext cx="190500" cy="190500"/>
    <xdr:pic>
      <xdr:nvPicPr>
        <xdr:cNvPr id="167" name="Picture 1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395A37-3246-47A0-A59C-CC858B14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8032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142</xdr:row>
      <xdr:rowOff>0</xdr:rowOff>
    </xdr:from>
    <xdr:ext cx="190500" cy="190500"/>
    <xdr:pic>
      <xdr:nvPicPr>
        <xdr:cNvPr id="168" name="Picture 1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81B7DC1-EB58-4270-9F76-B40C14AC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58222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142</xdr:row>
      <xdr:rowOff>0</xdr:rowOff>
    </xdr:from>
    <xdr:ext cx="190500" cy="190500"/>
    <xdr:pic>
      <xdr:nvPicPr>
        <xdr:cNvPr id="169" name="Picture 1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2D605D6-F81F-4A44-A1C4-F67F4635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4850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142</xdr:row>
      <xdr:rowOff>0</xdr:rowOff>
    </xdr:from>
    <xdr:ext cx="190500" cy="190500"/>
    <xdr:pic>
      <xdr:nvPicPr>
        <xdr:cNvPr id="170" name="Picture 1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63E21AB-EF4B-4E90-9832-AC947416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869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142</xdr:row>
      <xdr:rowOff>0</xdr:rowOff>
    </xdr:from>
    <xdr:ext cx="190500" cy="190500"/>
    <xdr:pic>
      <xdr:nvPicPr>
        <xdr:cNvPr id="171" name="Picture 1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F18F169-6B7B-4A6C-9901-2D311ED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050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142</xdr:row>
      <xdr:rowOff>0</xdr:rowOff>
    </xdr:from>
    <xdr:ext cx="190500" cy="190500"/>
    <xdr:pic>
      <xdr:nvPicPr>
        <xdr:cNvPr id="172" name="Picture 1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1FEC8A2-A18F-4717-A593-42262BE6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231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143</xdr:row>
      <xdr:rowOff>171450</xdr:rowOff>
    </xdr:from>
    <xdr:ext cx="190500" cy="190500"/>
    <xdr:pic>
      <xdr:nvPicPr>
        <xdr:cNvPr id="173" name="Picture 1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6A853C7-7C3C-455D-A744-CD2D0EFE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6984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514350</xdr:colOff>
      <xdr:row>144</xdr:row>
      <xdr:rowOff>38100</xdr:rowOff>
    </xdr:from>
    <xdr:ext cx="190500" cy="190500"/>
    <xdr:pic>
      <xdr:nvPicPr>
        <xdr:cNvPr id="174" name="Picture 1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682CA2A-C4CD-4985-A243-83E5B1EB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5755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142</xdr:row>
      <xdr:rowOff>104775</xdr:rowOff>
    </xdr:from>
    <xdr:ext cx="190500" cy="190500"/>
    <xdr:pic>
      <xdr:nvPicPr>
        <xdr:cNvPr id="175" name="Picture 1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8965E66-C0B4-4205-A8DC-9CE952E6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54412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143</xdr:row>
      <xdr:rowOff>95250</xdr:rowOff>
    </xdr:from>
    <xdr:ext cx="190500" cy="190500"/>
    <xdr:pic>
      <xdr:nvPicPr>
        <xdr:cNvPr id="176" name="Picture 1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1D8DCB3-62BE-4B18-AD32-335F0DA7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622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144</xdr:row>
      <xdr:rowOff>85725</xdr:rowOff>
    </xdr:from>
    <xdr:ext cx="190500" cy="190500"/>
    <xdr:pic>
      <xdr:nvPicPr>
        <xdr:cNvPr id="177" name="Picture 1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A8EA6F1-DAFF-4599-B6DC-74C2524A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8032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144</xdr:row>
      <xdr:rowOff>85725</xdr:rowOff>
    </xdr:from>
    <xdr:ext cx="190500" cy="190500"/>
    <xdr:pic>
      <xdr:nvPicPr>
        <xdr:cNvPr id="178" name="Picture 1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26DC965-8B05-4DEF-8B9D-E3B3DA3A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8032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144</xdr:row>
      <xdr:rowOff>104775</xdr:rowOff>
    </xdr:from>
    <xdr:ext cx="190500" cy="190500"/>
    <xdr:pic>
      <xdr:nvPicPr>
        <xdr:cNvPr id="179" name="Picture 1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598368D-5BA8-42C6-B5B7-A59E5DE0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58222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144</xdr:row>
      <xdr:rowOff>85725</xdr:rowOff>
    </xdr:from>
    <xdr:ext cx="190500" cy="190500"/>
    <xdr:pic>
      <xdr:nvPicPr>
        <xdr:cNvPr id="180" name="Picture 1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121385-BCDE-40A1-92A4-731193CE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4850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144</xdr:row>
      <xdr:rowOff>104775</xdr:rowOff>
    </xdr:from>
    <xdr:ext cx="190500" cy="190500"/>
    <xdr:pic>
      <xdr:nvPicPr>
        <xdr:cNvPr id="181" name="Picture 1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8D8C413-A616-40D9-99DD-039D89DF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869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145</xdr:row>
      <xdr:rowOff>95250</xdr:rowOff>
    </xdr:from>
    <xdr:ext cx="190500" cy="190500"/>
    <xdr:pic>
      <xdr:nvPicPr>
        <xdr:cNvPr id="182" name="Picture 1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0C1C950-CEC7-4495-BA2A-A7EE15BA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050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146</xdr:row>
      <xdr:rowOff>0</xdr:rowOff>
    </xdr:from>
    <xdr:ext cx="190500" cy="190500"/>
    <xdr:pic>
      <xdr:nvPicPr>
        <xdr:cNvPr id="183" name="Picture 1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4B4B5CC-DA87-4EFC-972C-2E8DD1C7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231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146</xdr:row>
      <xdr:rowOff>171450</xdr:rowOff>
    </xdr:from>
    <xdr:ext cx="190500" cy="190500"/>
    <xdr:pic>
      <xdr:nvPicPr>
        <xdr:cNvPr id="184" name="Picture 1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4293047-06E9-4A8F-AF8A-C5F527F4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6984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514350</xdr:colOff>
      <xdr:row>147</xdr:row>
      <xdr:rowOff>38100</xdr:rowOff>
    </xdr:from>
    <xdr:ext cx="190500" cy="190500"/>
    <xdr:pic>
      <xdr:nvPicPr>
        <xdr:cNvPr id="185" name="Picture 1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F09963-64CD-4457-9223-8CA7494B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5755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146</xdr:row>
      <xdr:rowOff>0</xdr:rowOff>
    </xdr:from>
    <xdr:ext cx="190500" cy="190500"/>
    <xdr:pic>
      <xdr:nvPicPr>
        <xdr:cNvPr id="186" name="Picture 1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A8B9E74-FD21-4CEC-8370-A26FCAEF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54412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146</xdr:row>
      <xdr:rowOff>95250</xdr:rowOff>
    </xdr:from>
    <xdr:ext cx="190500" cy="190500"/>
    <xdr:pic>
      <xdr:nvPicPr>
        <xdr:cNvPr id="187" name="Picture 1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C4A652A-E8CC-480C-99DA-F3F0B2D6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5622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147</xdr:row>
      <xdr:rowOff>85725</xdr:rowOff>
    </xdr:from>
    <xdr:ext cx="190500" cy="190500"/>
    <xdr:pic>
      <xdr:nvPicPr>
        <xdr:cNvPr id="188" name="Picture 1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D8A05E-AF3A-40DE-A305-2CDAD615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8032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147</xdr:row>
      <xdr:rowOff>85725</xdr:rowOff>
    </xdr:from>
    <xdr:ext cx="190500" cy="190500"/>
    <xdr:pic>
      <xdr:nvPicPr>
        <xdr:cNvPr id="189" name="Picture 1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44DAFA9-DCFC-44C8-AA89-8368276F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58032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147</xdr:row>
      <xdr:rowOff>104775</xdr:rowOff>
    </xdr:from>
    <xdr:ext cx="190500" cy="190500"/>
    <xdr:pic>
      <xdr:nvPicPr>
        <xdr:cNvPr id="190" name="Picture 1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0D3557-F282-480D-8BEF-2F2A2F89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58222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F73BF84-1483-49FB-9C4E-132AB342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9D3D2F3-396E-47D6-9713-931C3D77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A42FB8B-C749-4E68-808A-FB82BAAF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93825CA-6C6F-4C93-9251-DC0B7C4F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5C9620A-2285-437C-BEB2-E496DCCE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B7D9095-49EA-409E-A4F4-996AF8EA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C2843AE-CACB-49A9-AD3B-D151DD5D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5BCA064-82FE-42EC-BC24-A00E0FB6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9AF91A-3B9F-41A2-8C7C-EA100021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8FDC60A-0E45-408F-BE06-BC2177D0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4F259A-4FD1-4809-80E9-78AF1D60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749B89B-EA22-425B-92A7-8251F2A7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86D0B44-1D7F-4540-88E9-71E87786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79F1603-3D9C-4372-BC13-2A6A8784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EC48E57-4293-4297-BDD5-7B9733C2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2D593F8-79B3-4C6A-A901-D8BB3B7E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E230026-84E4-41C0-BC8E-36D2DF41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BA9AE54-5103-48B6-9EA6-6A37A185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04C93FB-BCA7-4280-B4C9-B058DCE5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88851F9-F3B0-4862-9C1F-21CE1884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0A54766-9E37-4549-BB4E-0BE282A4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1B92DB8-6FFC-4054-98AE-0B349FB6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B6A9DF-B6C5-428E-A5CD-78965E52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09DA024-D4D9-4763-8756-A6101603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CC7E235-7D50-48A6-AD52-C77EA542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F2362CF-70B8-4C53-8828-DE15AB95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CD6AE6D-838F-4280-A12E-B33850DD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828CFE4-8098-4485-B6A4-2718490B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12BA20-50CC-4850-A28D-BDBECCC5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A033955-AD78-4C8F-AF35-15952A4B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0D09658-BACA-403A-8116-78373556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13AEBBF-CE38-40CE-BBB5-19732F09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D9EA879-4683-4CE3-B30E-3F4CEC60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3447F2B-E275-4C8B-84EB-A5F7221A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E59081F-A942-4D10-ADFC-66BCE457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FF8AF94-D075-412E-AA65-C0B0199D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C56369B-5CFA-439D-8045-79646AA1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67AB19C-A9C5-45C0-8253-8CD74A5B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2F0FB5E-CA00-4E31-B1BA-AB530EC2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C74792-303B-4259-9215-197488B1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ADF8E4F-A838-4134-B433-5F5261AB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703789B-4E59-4A93-8AB7-6367CF98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D9C2F9C-589F-4462-B650-AEC63D25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D541312-CF69-4080-9083-DE767F8D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590D465-5DC2-4428-A317-751C2310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EDF5ADB-8B84-4C60-85FA-387A1791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4297AC4-D9F8-4B46-81BE-06D10F282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1DE7F22-496A-4F79-B979-F232A0E3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5122F51-112F-45DF-A575-ED534203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018C7E4-9175-4710-8CD8-FA7E5BC5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9457054-763C-4B28-A876-309525B7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071E734-420D-4A3A-B630-1BF6A124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1DC1AF3-08CD-4512-A0C8-97714D83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FCB307-1B54-4DC1-B9B7-76FE2676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15CDCA4-E5F0-4624-8230-C925E18E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64A56A4-1A24-4ACD-A972-910FBADB9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2D968E-6FEC-4B3E-834D-D84BE26B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72CB34B-55B8-4988-A56D-63F73CF4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55E94D2-CB3E-4979-B115-77DFDB70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95E5CD7-9CF5-4017-84EA-130890FC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67E2F2E-F969-455C-A1B9-DBEB8898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DB66BF-F51C-4157-A0DE-8F62162A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F1B5B71-DA95-485D-9120-00C21A2C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1218403-4008-4642-8194-D992619B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48E1953-1020-4CEB-83E9-233C7C1A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91F95B5-EFDC-401A-8A13-C75BE496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68" name="Picture 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629B1EE-DA82-4F4D-B5C5-D1AD62B8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69" name="Picture 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017F373-D613-424E-9D83-02AD310C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D658F1E-5F07-4EAB-92A9-9717204F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0AF9A26-B656-423A-8719-1B00B7F0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7201746-D5BA-4982-A5F7-98A8A0F7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8C1F0C5-E94B-4C88-B3B8-F4AF1747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4" name="Picture 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983EA3C-0F55-4DD1-9B76-A107A822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5" name="Picture 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0872A1F-4AF1-476F-BE5E-0B3AA13D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6" name="Picture 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37651AC-26A8-4EFF-9DF9-C5C6B084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7" name="Picture 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5D7BE8A-D7F1-4CFE-81BA-84CD1BA6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8" name="Picture 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D74B258-FDBC-44CA-A943-1F57FC12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79" name="Picture 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98A5AD9-7C34-4CC4-A069-0FB9F011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0" name="Picture 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C9AEF66-8007-4FF2-B41C-72F7F2C7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1" name="Picture 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511D55-CC2C-4596-BE9B-7B2C9DB8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2" name="Picture 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8F2053C-C5A8-43D8-808C-88968267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3" name="Picture 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B376519-CE23-458A-926E-30B00D50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4" name="Picture 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2565A67-A1D0-4A28-BB39-0DB668AD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5" name="Picture 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7672ACE-CEB1-46D1-A209-9B60DB66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6" name="Picture 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FDA022F-0044-40C3-B671-7D7F4B0A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87" name="Picture 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EFF93CC-5B88-41EE-85CB-014F9549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88" name="Picture 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E1D97E0-4DDF-4C1C-AB2A-458022DA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89" name="Picture 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DD6480D-58D9-440C-8B5D-E459354D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90" name="Picture 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B646E5E-6A70-4D20-8F52-9D4D2FC7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1" name="Picture 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FF8C477-874E-4178-9F13-791537FA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2" name="Picture 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99F304B-478C-4C7E-AAC2-300B3FAC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3" name="Picture 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120D5B-8AAE-4324-BC15-8466C677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4" name="Picture 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E77E51-7906-49ED-AED2-DD2A870F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5" name="Picture 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C9FEFC6-1F8D-42B6-BFDA-A93728F8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6" name="Picture 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6487DFD-7C8E-4EBD-98B6-F384EADA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7" name="Picture 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F0F0C4-E504-4DD0-836B-E9085ACB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8" name="Picture 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963F973-97F0-4579-B796-3C72793C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99" name="Picture 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2CBD305-FFA8-4615-9B73-EE0C14B5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0" name="Picture 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31C0907-AD57-48EC-814B-B59C4FFF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1" name="Picture 1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F0B71C8-F9D9-4C59-9AC5-99E4BA35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2" name="Picture 1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AE640E-E4D2-421D-B637-597BBA2C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3" name="Picture 1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A12C92D-992F-410F-8965-D8BB0845F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4" name="Picture 1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93614D2-6C4D-4F61-93D6-3D78DDF8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5" name="Picture 1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D38ECB6-73A4-4D8E-B9B4-BE9B4059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6" name="Picture 1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2CD621C-55B0-4649-A0CD-037194DB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7" name="Picture 1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CA56373-8A58-4DEB-9FB0-99146F88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8" name="Picture 1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7A862AD-1722-4EC1-AAD8-CCC08995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9" name="Picture 1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A2CAD54-D94B-488D-848E-7846E1C7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10" name="Picture 10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31A8DB1-268A-40C4-9F73-9A96D3E4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1" name="Picture 1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73B4ECC-28B5-4D62-9FC3-AD03C234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2" name="Picture 1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CD3E0B9-C207-436E-8BF9-78796E7B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3" name="Picture 1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B044CEE-791F-4BFE-9166-A5136542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4" name="Picture 1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0D8DDA6-3C8E-47ED-BC9D-B2FBCE17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5" name="Picture 1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7ED1B27-CCB8-4331-BF12-EC1EF93B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6" name="Picture 1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5F76BE7-C449-4D68-A756-07EE4E75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7" name="Picture 1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E48F168-7701-4967-96EE-CBF5D8C2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8" name="Picture 1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F1CE41F-1C92-47EE-A44B-50CEC1DF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19" name="Picture 1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7FCBEC4-1A76-43EA-9A4D-50C84FCB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20" name="Picture 1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EBBA540-0A9B-43D7-A410-BF2ABA8C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21" name="Picture 1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9242CA-9FBA-4055-BCFA-8068AAD7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22" name="Picture 1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0F74FA3-0C34-43F6-8A6B-E3C308E0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29</xdr:row>
      <xdr:rowOff>66675</xdr:rowOff>
    </xdr:from>
    <xdr:ext cx="190500" cy="190500"/>
    <xdr:pic>
      <xdr:nvPicPr>
        <xdr:cNvPr id="123" name="Picture 1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5B1230-8AFE-424A-B551-41BACE30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29</xdr:row>
      <xdr:rowOff>66675</xdr:rowOff>
    </xdr:from>
    <xdr:ext cx="190500" cy="190500"/>
    <xdr:pic>
      <xdr:nvPicPr>
        <xdr:cNvPr id="124" name="Picture 1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F2DF51B-8A5F-4A99-A069-EBEBDFA4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29</xdr:row>
      <xdr:rowOff>66675</xdr:rowOff>
    </xdr:from>
    <xdr:ext cx="190500" cy="190500"/>
    <xdr:pic>
      <xdr:nvPicPr>
        <xdr:cNvPr id="125" name="Picture 1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DABC1FC-55F1-449A-8948-33640B2A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29</xdr:row>
      <xdr:rowOff>66675</xdr:rowOff>
    </xdr:from>
    <xdr:ext cx="190500" cy="190500"/>
    <xdr:pic>
      <xdr:nvPicPr>
        <xdr:cNvPr id="126" name="Picture 1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FD82F50-6F1F-488F-B57B-4339E25E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27" name="Picture 1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6676F96-D1C1-47CE-84CF-8DB2FD56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28" name="Picture 1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63CFC92-A398-4581-A90F-A5919B60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29" name="Picture 1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6A81979-DCD9-4F59-B704-3BDF1E3B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30" name="Picture 1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4509A7F-25D0-45D2-B0E4-F8D2418C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131" name="Picture 1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39F4B25-6024-4129-9DF8-76869C6A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132" name="Picture 1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12C142-4D9D-4457-8DBA-4ED859E7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133" name="Picture 1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EEEEDE-B60B-4F12-9808-A9654373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134" name="Picture 1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88BFB86-C8BC-427F-8B83-FA23139D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32</xdr:row>
      <xdr:rowOff>66675</xdr:rowOff>
    </xdr:from>
    <xdr:ext cx="190500" cy="190500"/>
    <xdr:pic>
      <xdr:nvPicPr>
        <xdr:cNvPr id="135" name="Picture 1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1F13390-6C32-40CE-957F-A3427516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32</xdr:row>
      <xdr:rowOff>66675</xdr:rowOff>
    </xdr:from>
    <xdr:ext cx="190500" cy="190500"/>
    <xdr:pic>
      <xdr:nvPicPr>
        <xdr:cNvPr id="136" name="Picture 1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7E3EF7A-0825-4F10-A159-0271EA8A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32</xdr:row>
      <xdr:rowOff>66675</xdr:rowOff>
    </xdr:from>
    <xdr:ext cx="190500" cy="190500"/>
    <xdr:pic>
      <xdr:nvPicPr>
        <xdr:cNvPr id="137" name="Picture 1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EFA926A-2831-410E-9416-4EEE574D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32</xdr:row>
      <xdr:rowOff>66675</xdr:rowOff>
    </xdr:from>
    <xdr:ext cx="190500" cy="190500"/>
    <xdr:pic>
      <xdr:nvPicPr>
        <xdr:cNvPr id="138" name="Picture 1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648CA03-C952-453B-9F49-F1D93B68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139" name="Picture 1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E66CD5E-4CA2-4C0E-9BB9-287C68D4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140" name="Picture 1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7B0AF66-85DB-4112-87AA-745D23C3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141" name="Picture 1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51967C1-0EEA-4056-8C5F-027E9CC2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142" name="Picture 1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592ED8D-E048-4901-BC95-E2864E58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34</xdr:row>
      <xdr:rowOff>66675</xdr:rowOff>
    </xdr:from>
    <xdr:ext cx="190500" cy="190500"/>
    <xdr:pic>
      <xdr:nvPicPr>
        <xdr:cNvPr id="143" name="Picture 1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FCF93E9-773E-4EDB-9FCB-5BB914A62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34</xdr:row>
      <xdr:rowOff>66675</xdr:rowOff>
    </xdr:from>
    <xdr:ext cx="190500" cy="190500"/>
    <xdr:pic>
      <xdr:nvPicPr>
        <xdr:cNvPr id="144" name="Picture 1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BB5742-3660-404C-A5A7-0531C1F8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34</xdr:row>
      <xdr:rowOff>66675</xdr:rowOff>
    </xdr:from>
    <xdr:ext cx="190500" cy="190500"/>
    <xdr:pic>
      <xdr:nvPicPr>
        <xdr:cNvPr id="145" name="Picture 1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C2D7D14-B69E-4925-9730-8ACAC6C9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34</xdr:row>
      <xdr:rowOff>66675</xdr:rowOff>
    </xdr:from>
    <xdr:ext cx="190500" cy="190500"/>
    <xdr:pic>
      <xdr:nvPicPr>
        <xdr:cNvPr id="146" name="Picture 1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6A4E20A-7E12-4FED-8152-7FB0316DD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35</xdr:row>
      <xdr:rowOff>66675</xdr:rowOff>
    </xdr:from>
    <xdr:ext cx="190500" cy="190500"/>
    <xdr:pic>
      <xdr:nvPicPr>
        <xdr:cNvPr id="147" name="Picture 1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CC1C318-2CC7-4604-A22C-F424B7F4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35</xdr:row>
      <xdr:rowOff>66675</xdr:rowOff>
    </xdr:from>
    <xdr:ext cx="190500" cy="190500"/>
    <xdr:pic>
      <xdr:nvPicPr>
        <xdr:cNvPr id="148" name="Picture 1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D15FECC-B2F3-470B-9AF3-A612D249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35</xdr:row>
      <xdr:rowOff>66675</xdr:rowOff>
    </xdr:from>
    <xdr:ext cx="190500" cy="190500"/>
    <xdr:pic>
      <xdr:nvPicPr>
        <xdr:cNvPr id="149" name="Picture 1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CED396E-D89A-454F-B575-53A0A5D3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35</xdr:row>
      <xdr:rowOff>66675</xdr:rowOff>
    </xdr:from>
    <xdr:ext cx="190500" cy="190500"/>
    <xdr:pic>
      <xdr:nvPicPr>
        <xdr:cNvPr id="150" name="Picture 1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AE655C7-AD66-492D-B54D-66835419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151" name="Picture 1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C5BAAF-8A3A-41FD-8CCF-C38D446A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152" name="Picture 1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A6421C3-C0D4-4947-B8AF-7BECCCAC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153" name="Picture 1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294D769-3852-4A19-B2B0-DD9E2918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154" name="Picture 1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1E43299-E225-4785-AA9A-156BC966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37</xdr:row>
      <xdr:rowOff>66675</xdr:rowOff>
    </xdr:from>
    <xdr:ext cx="190500" cy="190500"/>
    <xdr:pic>
      <xdr:nvPicPr>
        <xdr:cNvPr id="155" name="Picture 1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BC6F2EA-BCF5-4189-B6AE-3D4BB6F6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37</xdr:row>
      <xdr:rowOff>66675</xdr:rowOff>
    </xdr:from>
    <xdr:ext cx="190500" cy="190500"/>
    <xdr:pic>
      <xdr:nvPicPr>
        <xdr:cNvPr id="156" name="Picture 1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2199FD9-E099-4285-9085-57FFCE65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37</xdr:row>
      <xdr:rowOff>66675</xdr:rowOff>
    </xdr:from>
    <xdr:ext cx="190500" cy="190500"/>
    <xdr:pic>
      <xdr:nvPicPr>
        <xdr:cNvPr id="157" name="Picture 1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38BB76A-3614-462E-9274-5752E0F9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37</xdr:row>
      <xdr:rowOff>66675</xdr:rowOff>
    </xdr:from>
    <xdr:ext cx="190500" cy="190500"/>
    <xdr:pic>
      <xdr:nvPicPr>
        <xdr:cNvPr id="158" name="Picture 1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ED5A068-432D-432D-A868-077F59CD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38</xdr:row>
      <xdr:rowOff>66675</xdr:rowOff>
    </xdr:from>
    <xdr:ext cx="190500" cy="190500"/>
    <xdr:pic>
      <xdr:nvPicPr>
        <xdr:cNvPr id="159" name="Picture 1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D199BA3-EC1C-4410-A527-399A091D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38</xdr:row>
      <xdr:rowOff>66675</xdr:rowOff>
    </xdr:from>
    <xdr:ext cx="190500" cy="190500"/>
    <xdr:pic>
      <xdr:nvPicPr>
        <xdr:cNvPr id="160" name="Picture 1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E1C90B4-42A3-4310-AA21-317DE9C6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38</xdr:row>
      <xdr:rowOff>66675</xdr:rowOff>
    </xdr:from>
    <xdr:ext cx="190500" cy="190500"/>
    <xdr:pic>
      <xdr:nvPicPr>
        <xdr:cNvPr id="161" name="Picture 1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828EAFA-39FD-43BA-ACD4-2C24F5DB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38</xdr:row>
      <xdr:rowOff>66675</xdr:rowOff>
    </xdr:from>
    <xdr:ext cx="190500" cy="190500"/>
    <xdr:pic>
      <xdr:nvPicPr>
        <xdr:cNvPr id="162" name="Picture 1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94337D0-67F0-4D16-B0E6-FA5144DF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163" name="Picture 1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56848C1-EF9D-49B2-90FB-15E380C7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164" name="Picture 1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81B2FBB-D2B4-4CE3-A9C4-E576D014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165" name="Picture 1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0823D93-5A78-4DC3-BFFA-5246AEB1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166" name="Picture 1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0FE3A89-B46D-4911-98EE-B8B4D897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40</xdr:row>
      <xdr:rowOff>66675</xdr:rowOff>
    </xdr:from>
    <xdr:ext cx="190500" cy="190500"/>
    <xdr:pic>
      <xdr:nvPicPr>
        <xdr:cNvPr id="167" name="Picture 1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B89CEA4-2D05-4C85-BED5-80749C94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40</xdr:row>
      <xdr:rowOff>66675</xdr:rowOff>
    </xdr:from>
    <xdr:ext cx="190500" cy="190500"/>
    <xdr:pic>
      <xdr:nvPicPr>
        <xdr:cNvPr id="168" name="Picture 1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C9ABDA2-6FD3-45CB-9073-2A0271AC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40</xdr:row>
      <xdr:rowOff>66675</xdr:rowOff>
    </xdr:from>
    <xdr:ext cx="190500" cy="190500"/>
    <xdr:pic>
      <xdr:nvPicPr>
        <xdr:cNvPr id="169" name="Picture 1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4C3D59E-C601-43AF-8C4C-AFA2E3CC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40</xdr:row>
      <xdr:rowOff>66675</xdr:rowOff>
    </xdr:from>
    <xdr:ext cx="190500" cy="190500"/>
    <xdr:pic>
      <xdr:nvPicPr>
        <xdr:cNvPr id="170" name="Picture 1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DF9EA24-346E-4C44-A817-0FC08E42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41</xdr:row>
      <xdr:rowOff>66675</xdr:rowOff>
    </xdr:from>
    <xdr:ext cx="190500" cy="190500"/>
    <xdr:pic>
      <xdr:nvPicPr>
        <xdr:cNvPr id="171" name="Picture 1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4B2E26B-5B90-4AB1-8B5E-DD29C407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41</xdr:row>
      <xdr:rowOff>66675</xdr:rowOff>
    </xdr:from>
    <xdr:ext cx="190500" cy="190500"/>
    <xdr:pic>
      <xdr:nvPicPr>
        <xdr:cNvPr id="172" name="Picture 1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C3E3AFD-6436-4E4B-9375-2FF0425E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41</xdr:row>
      <xdr:rowOff>66675</xdr:rowOff>
    </xdr:from>
    <xdr:ext cx="190500" cy="190500"/>
    <xdr:pic>
      <xdr:nvPicPr>
        <xdr:cNvPr id="173" name="Picture 1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2712D46-4F60-4453-BCE3-0EE38F1D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41</xdr:row>
      <xdr:rowOff>66675</xdr:rowOff>
    </xdr:from>
    <xdr:ext cx="190500" cy="190500"/>
    <xdr:pic>
      <xdr:nvPicPr>
        <xdr:cNvPr id="174" name="Picture 1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E18A731-1B1A-41C3-ACA3-1C63ED89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175" name="Picture 1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BE9B0EE-15B2-4EF3-B039-FE8B23FC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176" name="Picture 1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15D793B-EE32-4DA5-AD2D-9CBC7B01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177" name="Picture 1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174D506-992A-4D30-A1E4-19A907E8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178" name="Picture 1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A5CC8B6-9F8F-4210-9267-0A075431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43</xdr:row>
      <xdr:rowOff>66675</xdr:rowOff>
    </xdr:from>
    <xdr:ext cx="190500" cy="190500"/>
    <xdr:pic>
      <xdr:nvPicPr>
        <xdr:cNvPr id="179" name="Picture 1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26EB18E-B117-4FEC-9E0E-A1201A80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43</xdr:row>
      <xdr:rowOff>66675</xdr:rowOff>
    </xdr:from>
    <xdr:ext cx="190500" cy="190500"/>
    <xdr:pic>
      <xdr:nvPicPr>
        <xdr:cNvPr id="180" name="Picture 1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DE49E61-F789-4E73-AF2F-88952985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43</xdr:row>
      <xdr:rowOff>66675</xdr:rowOff>
    </xdr:from>
    <xdr:ext cx="190500" cy="190500"/>
    <xdr:pic>
      <xdr:nvPicPr>
        <xdr:cNvPr id="181" name="Picture 1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E263749-9D12-41F5-8E4C-927AD0EF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43</xdr:row>
      <xdr:rowOff>66675</xdr:rowOff>
    </xdr:from>
    <xdr:ext cx="190500" cy="190500"/>
    <xdr:pic>
      <xdr:nvPicPr>
        <xdr:cNvPr id="182" name="Picture 1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89CAC54-F21F-429D-A205-553EDDE4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44</xdr:row>
      <xdr:rowOff>66675</xdr:rowOff>
    </xdr:from>
    <xdr:ext cx="190500" cy="190500"/>
    <xdr:pic>
      <xdr:nvPicPr>
        <xdr:cNvPr id="183" name="Picture 1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220EDDB-D90C-44E4-ADF6-4BDB03B2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44</xdr:row>
      <xdr:rowOff>66675</xdr:rowOff>
    </xdr:from>
    <xdr:ext cx="190500" cy="190500"/>
    <xdr:pic>
      <xdr:nvPicPr>
        <xdr:cNvPr id="184" name="Picture 1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D3E1D56-2A3B-4A7D-A48A-C643C765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44</xdr:row>
      <xdr:rowOff>66675</xdr:rowOff>
    </xdr:from>
    <xdr:ext cx="190500" cy="190500"/>
    <xdr:pic>
      <xdr:nvPicPr>
        <xdr:cNvPr id="185" name="Picture 1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7C347A9-3EF2-4AC8-ACFF-0DB9FB36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44</xdr:row>
      <xdr:rowOff>66675</xdr:rowOff>
    </xdr:from>
    <xdr:ext cx="190500" cy="190500"/>
    <xdr:pic>
      <xdr:nvPicPr>
        <xdr:cNvPr id="186" name="Picture 1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99A613-6E91-44B6-8CF2-E9626171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187" name="Picture 1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41271CF-8581-4483-B1CD-23652EA6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188" name="Picture 1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6EACF42-EFE1-473A-A018-0BEF9E8B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189" name="Picture 1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1BE9135-4A81-47BF-A1EA-6A92CBC1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190" name="Picture 1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D2B1C36-9B67-4039-A600-5A148088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46</xdr:row>
      <xdr:rowOff>66675</xdr:rowOff>
    </xdr:from>
    <xdr:ext cx="190500" cy="190500"/>
    <xdr:pic>
      <xdr:nvPicPr>
        <xdr:cNvPr id="191" name="Picture 1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FAD954E-2C5C-4E61-A982-2E7C12A2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46</xdr:row>
      <xdr:rowOff>66675</xdr:rowOff>
    </xdr:from>
    <xdr:ext cx="190500" cy="190500"/>
    <xdr:pic>
      <xdr:nvPicPr>
        <xdr:cNvPr id="192" name="Picture 1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B5ECFB-3F6E-4FEE-A8DD-57DD70C9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46</xdr:row>
      <xdr:rowOff>66675</xdr:rowOff>
    </xdr:from>
    <xdr:ext cx="190500" cy="190500"/>
    <xdr:pic>
      <xdr:nvPicPr>
        <xdr:cNvPr id="193" name="Picture 1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4E35417-3F61-4109-B602-0FEDC478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46</xdr:row>
      <xdr:rowOff>66675</xdr:rowOff>
    </xdr:from>
    <xdr:ext cx="190500" cy="190500"/>
    <xdr:pic>
      <xdr:nvPicPr>
        <xdr:cNvPr id="194" name="Picture 1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C05C2F6-F830-461D-9106-F46AE815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47</xdr:row>
      <xdr:rowOff>66675</xdr:rowOff>
    </xdr:from>
    <xdr:ext cx="190500" cy="190500"/>
    <xdr:pic>
      <xdr:nvPicPr>
        <xdr:cNvPr id="195" name="Picture 1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4AA0366-37FB-4C47-B5EE-EA61D246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47</xdr:row>
      <xdr:rowOff>66675</xdr:rowOff>
    </xdr:from>
    <xdr:ext cx="190500" cy="190500"/>
    <xdr:pic>
      <xdr:nvPicPr>
        <xdr:cNvPr id="196" name="Picture 1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50365DE-C7D1-4A85-AA7F-25C347BA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47</xdr:row>
      <xdr:rowOff>66675</xdr:rowOff>
    </xdr:from>
    <xdr:ext cx="190500" cy="190500"/>
    <xdr:pic>
      <xdr:nvPicPr>
        <xdr:cNvPr id="197" name="Picture 1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6AC7FB9-CA1E-449B-919D-BAAC6516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47</xdr:row>
      <xdr:rowOff>66675</xdr:rowOff>
    </xdr:from>
    <xdr:ext cx="190500" cy="190500"/>
    <xdr:pic>
      <xdr:nvPicPr>
        <xdr:cNvPr id="198" name="Picture 1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E65E872-F1B7-4F58-92B2-A4BC8197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48</xdr:row>
      <xdr:rowOff>66675</xdr:rowOff>
    </xdr:from>
    <xdr:ext cx="190500" cy="190500"/>
    <xdr:pic>
      <xdr:nvPicPr>
        <xdr:cNvPr id="199" name="Picture 1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476DF9A-CAE9-4899-A4CC-16836777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48</xdr:row>
      <xdr:rowOff>66675</xdr:rowOff>
    </xdr:from>
    <xdr:ext cx="190500" cy="190500"/>
    <xdr:pic>
      <xdr:nvPicPr>
        <xdr:cNvPr id="200" name="Picture 1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BC500AC-B8C4-4634-9635-25E045B1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48</xdr:row>
      <xdr:rowOff>66675</xdr:rowOff>
    </xdr:from>
    <xdr:ext cx="190500" cy="190500"/>
    <xdr:pic>
      <xdr:nvPicPr>
        <xdr:cNvPr id="201" name="Picture 2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33BCDC9-9E6A-44A7-A4CE-CEA2FEA1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48</xdr:row>
      <xdr:rowOff>66675</xdr:rowOff>
    </xdr:from>
    <xdr:ext cx="190500" cy="190500"/>
    <xdr:pic>
      <xdr:nvPicPr>
        <xdr:cNvPr id="202" name="Picture 2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3E1E30F-63E4-42D8-94CE-6735E1D5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49</xdr:row>
      <xdr:rowOff>66675</xdr:rowOff>
    </xdr:from>
    <xdr:ext cx="190500" cy="190500"/>
    <xdr:pic>
      <xdr:nvPicPr>
        <xdr:cNvPr id="203" name="Picture 2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99585DC-6B8A-424C-A08B-4AAD18A68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49</xdr:row>
      <xdr:rowOff>66675</xdr:rowOff>
    </xdr:from>
    <xdr:ext cx="190500" cy="190500"/>
    <xdr:pic>
      <xdr:nvPicPr>
        <xdr:cNvPr id="204" name="Picture 2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BE9F1EB-2E35-4404-8B19-792A4974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49</xdr:row>
      <xdr:rowOff>66675</xdr:rowOff>
    </xdr:from>
    <xdr:ext cx="190500" cy="190500"/>
    <xdr:pic>
      <xdr:nvPicPr>
        <xdr:cNvPr id="205" name="Picture 2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580D049-62D3-4E44-9EAE-4CD216CC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49</xdr:row>
      <xdr:rowOff>66675</xdr:rowOff>
    </xdr:from>
    <xdr:ext cx="190500" cy="190500"/>
    <xdr:pic>
      <xdr:nvPicPr>
        <xdr:cNvPr id="206" name="Picture 2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10E0732-C7CD-4FF6-AC24-D77D7AE0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50</xdr:row>
      <xdr:rowOff>66675</xdr:rowOff>
    </xdr:from>
    <xdr:ext cx="190500" cy="190500"/>
    <xdr:pic>
      <xdr:nvPicPr>
        <xdr:cNvPr id="207" name="Picture 2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3F52A37-16CE-410D-99E0-3BDB520F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50</xdr:row>
      <xdr:rowOff>66675</xdr:rowOff>
    </xdr:from>
    <xdr:ext cx="190500" cy="190500"/>
    <xdr:pic>
      <xdr:nvPicPr>
        <xdr:cNvPr id="208" name="Picture 2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285743-0B0F-47A4-BD56-2211F6DE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50</xdr:row>
      <xdr:rowOff>66675</xdr:rowOff>
    </xdr:from>
    <xdr:ext cx="190500" cy="190500"/>
    <xdr:pic>
      <xdr:nvPicPr>
        <xdr:cNvPr id="209" name="Picture 2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8AD3CE4-295A-4716-A772-8B01948E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50</xdr:row>
      <xdr:rowOff>66675</xdr:rowOff>
    </xdr:from>
    <xdr:ext cx="190500" cy="190500"/>
    <xdr:pic>
      <xdr:nvPicPr>
        <xdr:cNvPr id="210" name="Picture 20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5C4757A-1A84-4F09-81E6-E4361FF2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51</xdr:row>
      <xdr:rowOff>66675</xdr:rowOff>
    </xdr:from>
    <xdr:ext cx="190500" cy="190500"/>
    <xdr:pic>
      <xdr:nvPicPr>
        <xdr:cNvPr id="211" name="Picture 2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2007800-5364-4D6C-809A-A05FBD1F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51</xdr:row>
      <xdr:rowOff>66675</xdr:rowOff>
    </xdr:from>
    <xdr:ext cx="190500" cy="190500"/>
    <xdr:pic>
      <xdr:nvPicPr>
        <xdr:cNvPr id="212" name="Picture 2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2CA5307-6E22-4178-8638-E5E699FF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51</xdr:row>
      <xdr:rowOff>66675</xdr:rowOff>
    </xdr:from>
    <xdr:ext cx="190500" cy="190500"/>
    <xdr:pic>
      <xdr:nvPicPr>
        <xdr:cNvPr id="213" name="Picture 2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51508F4-95BC-4110-BD76-C81B55A3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51</xdr:row>
      <xdr:rowOff>66675</xdr:rowOff>
    </xdr:from>
    <xdr:ext cx="190500" cy="190500"/>
    <xdr:pic>
      <xdr:nvPicPr>
        <xdr:cNvPr id="214" name="Picture 2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388211D-835D-4824-92FF-464356CC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52</xdr:row>
      <xdr:rowOff>66675</xdr:rowOff>
    </xdr:from>
    <xdr:ext cx="190500" cy="190500"/>
    <xdr:pic>
      <xdr:nvPicPr>
        <xdr:cNvPr id="215" name="Picture 2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313515C-9D89-4143-B0F4-31A111DF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52</xdr:row>
      <xdr:rowOff>66675</xdr:rowOff>
    </xdr:from>
    <xdr:ext cx="190500" cy="190500"/>
    <xdr:pic>
      <xdr:nvPicPr>
        <xdr:cNvPr id="216" name="Picture 2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897ECA1-DBEB-4408-B52E-7F06A9FB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217" name="Picture 2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3C3D54D-E240-4C83-B29D-06E121EF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18" name="Picture 2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B81B636-72D9-4841-B6A7-C437D7EE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FF6325-473D-4206-A652-2277D497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E382B89-85DC-4506-A914-97D043A2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2C92AA9-913B-432D-87A5-F53D6993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BB4D446-BDA5-4208-9F17-552E3950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264DC07-19D7-477F-BB2D-2CD45141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15E6F0-7CFD-4EEC-910F-DD57BF5B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195DD3-0E41-4DE4-A943-F01F0D7B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0D3B68-620C-4522-9905-51E298DE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2A04599-207B-480D-81E0-056046D2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487C39-76B7-4281-8396-330FA19A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3F26830-1D5F-418D-A60B-ABE356BC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74B1661-5E8F-4789-9FD8-D9F60356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110E3C1-29CF-48FA-896A-4D398C50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6DFF45-37C2-4F99-838D-027FBCC3C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34EFA0B-C72B-4195-A5ED-1D2A7DFD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FAD79C-47EE-4002-868E-E3942F40D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6BE96D7-89C7-4D06-B998-1B4C96C3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8560BCF-12A1-4E7E-929F-49BA40790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B32FA2-FDF2-4533-ACA6-0BF32031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F07226-7439-49C8-89DC-15EB3535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C65BB51-3B17-470A-9C53-467A1601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7F4E9E7-9C41-482D-8E8E-985257EA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F2E31CE-88AD-4931-90DD-1E566824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45E3799-AF9E-4103-846F-BDE6B618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504BEC3-3866-4EB8-B629-048972D9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74EC980-0AFA-4BCC-81E0-BF0990A44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4595A38-149A-49B9-879B-B444F279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E390FBC-B1CE-42F2-86A3-E03AAC9C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92D513A-2B6F-47CE-B7D3-7186B9DB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27C77A-A129-41F3-885E-FC509E67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A0BFA1-9F7D-42FC-81B7-0739212F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6C68986-4E24-46CD-BACA-03CF1565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BE2B0EE-1B84-41B6-AC02-BF534D9A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61111C4-6165-4C3F-9306-0A4E8517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24F04D4-7488-40A7-9CB9-95A691C2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E046B7D-3C9D-4757-89C6-38033C8B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D2FF28E-7D70-4604-A40F-0554FDC2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A0EBBE2-3D87-4E81-98C5-AA0BA091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12E905F-616C-49BB-8E81-D34A6BDB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14F078E-57C2-4B77-A028-E23403CA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47D6388-A95A-4D29-899A-98BD9B6B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1C7CACE-DE32-42F8-83A7-FED72FA1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373BFF9-3806-4B3C-8BE2-503797FE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06143B2-5916-4B7C-9681-633C2BE6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A4FD067-5448-450D-88D5-03DF905B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19AC4DA-92B9-420F-BB72-3C7DEA44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4185F3F-49DD-488B-93F8-0D66DD89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095A218-27C1-440B-A0A1-0E6E5DAF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37AA015-9E59-447E-AE37-5D291758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4C16D7D-1498-4B8C-AD60-5C432911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7B1C60C-F67A-44A4-846A-883006EA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D73D540-E3CE-44EB-A5BB-0BB385E2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B6CBC1E-8BE1-445D-BB39-7EFB69F0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EF2B07-3966-4CB8-B5BF-81184A00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46078A7-EF60-478A-A49A-C111AF5E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5C7DEAA-126A-4882-B59F-DF987E4F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A7A9D57-5E50-4EEC-8CAB-48BCA303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9F0B143-CC0D-4961-B02D-0BB0FE77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C403793-5708-4158-A9F5-8C9E340C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8905D22-3274-474B-9E3E-A5C1F632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0B0A90F-9C3E-4581-8C9A-9082AD9B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1F3A94C-C743-4C31-A6E4-AFBC4418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EBE876B-64DC-4E44-9638-B48BF20D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EC6AC75-8D10-47B1-97BC-AA543E6A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CE40FC8-7B60-43B6-8830-B13263F8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C2789C7-E06A-4CE9-A1C2-5364132E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68" name="Picture 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8DC6978-11D0-4C80-9AFA-8DF5973A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69" name="Picture 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D992890-5B1A-4AC0-B160-B98972E6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9189F16-890F-4B0E-8017-8C3A9041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5DAAF00-8682-4E80-B3A0-14C73A05C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5C16AD4-6FB1-491D-B6D6-C3B4AB36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DB9A32F-E759-475F-9754-CDA71140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4" name="Picture 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6BCDCA5-F8E5-4A3A-A94A-50E94335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5" name="Picture 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6B21A12-5058-41AD-8E3F-858F7776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6" name="Picture 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6A5445A-44B6-4566-A2D8-5F70449A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7" name="Picture 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96D06E3-319F-400E-80D6-CA3428C5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8" name="Picture 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85D8185-6CD5-4784-86BF-BB79099C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79" name="Picture 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65E4D41-2593-4081-BBD2-72D4110F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0" name="Picture 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129A4B9-9620-40FB-91F4-1FE1DDA3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1" name="Picture 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A35C88A-DFBB-48C9-95F9-D03BD996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2" name="Picture 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0116E5B-EBB8-45DB-B769-6510055F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3" name="Picture 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6893BF5-2DCB-4AF3-A122-EBB6A34F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4" name="Picture 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F27CBB9-C5E3-4191-8E5D-839B7E1C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5" name="Picture 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77FCA0F-1524-475E-AB70-D8C313AD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6" name="Picture 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44E5D49-DCBB-45DF-9786-D896917E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87" name="Picture 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3322BC9-DC8C-435B-B821-687A0A8A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88" name="Picture 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4A95ED3-1CDA-4578-BB65-2392D082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89" name="Picture 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11AF404-A77F-43F8-94D3-2830BDF4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90" name="Picture 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DFAA62A-7879-4CF0-909E-D531A957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1" name="Picture 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DE1BD5-39B2-4F90-A241-14404933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2" name="Picture 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6309CF3-471A-48F2-B1AF-182EFAAE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3" name="Picture 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1E121BB-70A6-4EA5-876D-A7317D79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4" name="Picture 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44B4A49-69FD-4B74-9F73-C9E6447D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5" name="Picture 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DF6DFF4-C4A1-4BF5-8D28-F6472AB9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6" name="Picture 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D7F55D5-1BE3-4D28-81E3-E1EFC395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7" name="Picture 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FFB9EDC-7047-4FE5-B8B9-290F97EE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8" name="Picture 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CB00281-80CB-4A94-B7DF-92B9214C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99" name="Picture 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BB3EFA3-A9E8-4A65-89BB-9BD9EFB5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0" name="Picture 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BC6B9F6-7C2D-4D44-A824-42988D28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1" name="Picture 1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665839A-EB97-4CFB-BD12-D8FD53EE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2" name="Picture 1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F3C7C16-4FF3-42DB-AED3-04DE533A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3" name="Picture 1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136FCB7-AE37-4677-A29A-89099892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4" name="Picture 1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43281AE-ED3D-4BED-AD5D-BC4DC483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5" name="Picture 1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7F5737-B3F7-4248-9CDC-43371FC9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6" name="Picture 1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9B710B8-BB8B-4927-92B3-96418B06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7" name="Picture 1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9A22FC5-89A9-4522-A3E4-49D246DE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8" name="Picture 1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F952DF8-841E-4F02-ADC1-E6E9B557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9" name="Picture 1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C3B8BAD-67D4-4DEC-80BB-9E600982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10" name="Picture 10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941BB25-4D85-4CCB-97D4-779E4CE5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1" name="Picture 1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C3DE1E2-7D45-4D3A-BEFF-7BD8928D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2" name="Picture 1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3557CFD-5907-4D46-8642-0FD68EB5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3" name="Picture 1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4A96301-C9C6-4F22-9D80-4DFC017B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4" name="Picture 1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145DF4F-1840-4697-8A92-B4EE5342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5" name="Picture 1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F3F2699-C131-4D87-8261-17D3433D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6" name="Picture 1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60219BD-BB9D-4275-A5B2-470C83B4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7" name="Picture 1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5903090-32D8-49BD-A4B2-2BE3BFD2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8" name="Picture 1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212C123-48FA-4400-BFC5-B4EBF8B2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19" name="Picture 1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D96F621-F997-4ECE-B2FD-F04FBDB8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20" name="Picture 1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7BD9546-9866-438B-B3C6-337931D6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121" name="Picture 1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D86F7CA-4754-4E9E-8CF5-8F3B52394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22" name="Picture 1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FF9C7B1-3427-417E-ACE7-D17B9DF3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8F48F85-9AE4-4A83-B8FE-1A44E0D1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D4EBC1F-84A0-4C91-9C1C-67BC20D4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DA88BC-CCAE-4331-AD3C-F046C80C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F2BC44E-FB1E-4074-8D59-786BC9EB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DEC45E3-5CFD-483B-A1B9-DF36247D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92F623F-23DB-4061-B018-0B8E0162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E5B028A-F8AA-400A-B4C9-5CEFBB38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C94A995-3408-47EA-8BDC-D6A6A5F0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DBA6F37-E164-4A5F-A68E-F0594F5F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0109147-D1E7-4DAD-B199-86FC71B2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FFA3BF4-37BF-4267-9E08-99126372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B326EC-A505-44F9-B415-ECE86B01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978525F-E5BB-46AA-9325-6E2A0B73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A5709F9-B554-4C96-90A9-9335EE25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9C1AC6E-DCF1-4E39-9F1E-36CE2BE9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63C8646-FE76-4B39-8582-C1D7F404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83BACA7-D911-4DEB-8BA2-E3E232ED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D37AED3-E288-4CAE-A8FC-A9D7B408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17B4B81-8DF3-4CBD-9574-0EEE0E11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31B4620-3FCA-455B-8210-190320D4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578C584-E9B2-4C13-8D04-7F8D6F07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8DE9BE-B0FD-452F-BA66-0341AA9E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D5AC438-782F-478A-A76B-26899838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83363A7-6D51-4F35-AC91-7D89D687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32A990D-3C4B-4627-9956-F4EC1943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875F52-4DDA-4833-8DC5-09BC1659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BF4AEEC-F7AB-4252-96DD-312B97A4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86A849C-91DB-4E82-B4F2-E88D2B4B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E2D9F2D-FE67-453E-B142-7A73A031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4AFEA89-2E0A-4C92-9804-A97A97C1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8A2ADFC-6283-4CFA-B49F-F4ABE9EB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1390E36-B376-4E93-A191-F154EE2C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B83A041-CB91-4780-9674-9F8A458C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E203C53-896A-455E-9771-36198E6D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F9405FE-18B4-442D-B092-B83A85E0A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80ADA2D-E3ED-4EEF-9574-16553A52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D62D0E4-E2F0-411D-B709-A59F1124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59391E4-20D1-4E18-B1B9-F0F62E2E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2AAB193-B4B3-40F5-BBE3-148F7CD0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1A75EE1-92D1-47A0-933A-2F903DE7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9F3316B-6414-4E55-B9EA-91EDB994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6D5C89B-5839-4E26-8BEF-BA31ED28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78BB979-CAEE-485A-8954-0424101D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E0DF845-6D4F-4F9E-829F-C69E5DD8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5D5A051-0E75-4A5E-8C41-FF26DD51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5F5AD6E-E422-4397-A962-920AC5D2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BE625F5-1219-47DB-9029-5920543D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3406935-CE16-493B-8B49-FFAFA1F3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29C9E1F-4602-46F9-BF2A-2DF67512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0B3F0E8-C038-49F3-9202-3BB8905E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03F8051-C6D4-406D-B1AE-9057ACBD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A25A3E7-7552-48C2-BE5F-83E96A55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B8D52A-4CB0-40D6-B1C0-02BAF999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33DC4C3-495F-4B3E-80E8-7F412659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E3117BF-DCCD-4AEF-B132-8F4BC97E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55C74A0-A297-49E6-AB0A-B70E0066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3BBA72-3987-4C22-B645-3761D5F6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9F2FA13-FF2C-48DB-90C9-92FD30CC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895B1B7-429E-4CD9-8BE5-2FE3C38F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DDA52BC-1FCF-43D9-BDE8-3B56B111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1DB665-2171-4D63-8417-7889C9BB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0B982ED-3F91-4E0B-93CC-942A199B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B8B8640-DA5A-42DF-978D-203F1263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9C9DD82-458A-4F94-9DF1-60691763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096AD26-9976-4186-9E61-761AB3C0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ACF5E43-AC87-4D3D-93C3-8FEFFE2B7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8" name="Picture 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D0732F7-5551-4D7B-B30C-EB455B15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69" name="Picture 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7899366-9ACB-443F-87F8-6E4348AB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79105D8-0F86-4948-B10D-433D2D02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E6D215A-C97D-4C22-92BA-BA09B0FA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928E494-DE83-4347-851E-1E25D00BA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986CA08-8E7A-4AC6-8E83-102EAC52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4" name="Picture 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7BB0A3E-0FC4-4047-9F52-4A4B4E9B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5" name="Picture 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993861B-CDC9-411D-9E29-AB2078B5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6" name="Picture 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26AD59D-B42C-4437-A5D0-B8024D1B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7" name="Picture 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F48D8F0-59C4-4A04-8C57-F9996B8C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8" name="Picture 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73E3858-DC2A-4C67-B6E2-9C130BDF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9" name="Picture 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4888BF4-1BD1-4930-94C4-916FC0DF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80" name="Picture 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878BBDE-23E6-4FE8-8333-38C1B4E2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1" name="Picture 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3B664FA-4187-4A9A-B556-FE0A134F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2" name="Picture 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EA88E78-617A-4069-B9E6-5A070325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3" name="Picture 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694CF2-9CC5-4FB0-80F3-FF87F8BA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4" name="Picture 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3823776-CB06-4B99-97E0-003478F9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5" name="Picture 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DB1D426-AA24-4BDB-BEE7-1F98B6E3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6" name="Picture 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2FC87C4-75B9-4FF4-A4C4-6E700B0E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7" name="Picture 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CCA6F4A-AB44-4652-B4E9-C60A516F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8" name="Picture 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5AA291B-D59E-43CB-8C8A-1D7C925F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89" name="Picture 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6654BC4-19DE-432C-A3D9-F0C425A8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90" name="Picture 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5073652-D700-4FD1-BF76-E04A8895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91" name="Picture 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B5B68B-70C4-40D5-9B27-78F4C72F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92" name="Picture 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09A8270-FB57-4618-A6A7-2CA51D95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3" name="Picture 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3D11039-9179-4525-9318-EA120EE2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4" name="Picture 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16BE496-C8A5-4C18-B5D5-B1F304C9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5" name="Picture 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6F5F6E9-FDF4-424E-910E-38CD21AF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6" name="Picture 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11B7ADF-6BD3-488E-AA3B-51440950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7" name="Picture 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4759D3C-A35E-478F-A3AC-C212FB16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8" name="Picture 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92E6CC9-60E3-433E-8DEB-D100630D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9" name="Picture 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C89CC8D-1ADA-42AB-9442-0458CE89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00" name="Picture 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C973D3A-21DD-42E4-BB26-9CBEDD29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1" name="Picture 1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650B09-7691-4C6E-A91B-CD55C148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2" name="Picture 1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CB66B6A-89D9-4DC9-94FB-58115FF3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3" name="Picture 1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C4EC11B-1108-419B-BD65-99AF941A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4" name="Picture 1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60E483-98B8-40BE-AEEF-EFF71B49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5" name="Picture 1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88F6AF2-EE1E-443C-85AF-F6CF3DC0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6" name="Picture 1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C0AA937-0B74-4032-9505-80C144A6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7" name="Picture 1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5FC23EA-09F9-4884-9CC9-7A196524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8" name="Picture 1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4218381-FAC6-4C85-9392-0D3C1B29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9" name="Picture 1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1AAF8F-8C64-4FEC-8B49-FF1D9225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10" name="Picture 10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19C8E57-4859-4923-A9BB-DDB0834B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11" name="Picture 1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8195698-528F-436F-A346-8BBDFCAA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12" name="Picture 1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EA0514C-835A-4180-80AF-64B49ED3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3" name="Picture 1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0D4E4F1-D014-4A63-BE45-C0334561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4" name="Picture 1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8ED088A-AF89-44CB-8EE7-E271ECE7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5" name="Picture 1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544788-DFBF-4857-83C9-312C8AAB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6" name="Picture 1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B8ADE41-F4C7-43D2-AB2F-32D5EB3D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7" name="Picture 1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C037E0F-6D11-4138-ADC4-B7E9B798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8" name="Picture 1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6329B5C-AF1D-444E-9CAE-BA37D861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9" name="Picture 1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257C0EB-1C6D-40A8-AD5E-22A7B7B3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20" name="Picture 1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4929969-3BA8-49A8-8768-8AEE9262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21" name="Picture 1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0DC2E31-FD5B-41D2-8F80-F5D02F76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22" name="Picture 1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90D804-F1FF-4600-AD1E-6D9C5023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23" name="Picture 1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080EF48-6C66-427D-B904-FE8AAC9B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24" name="Picture 1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187746-178A-4F0A-AD40-1876A778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29</xdr:row>
      <xdr:rowOff>66675</xdr:rowOff>
    </xdr:from>
    <xdr:ext cx="190500" cy="190500"/>
    <xdr:pic>
      <xdr:nvPicPr>
        <xdr:cNvPr id="125" name="Picture 1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A66EE64-7E80-4C5A-9F2F-37CE0A03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29</xdr:row>
      <xdr:rowOff>66675</xdr:rowOff>
    </xdr:from>
    <xdr:ext cx="190500" cy="190500"/>
    <xdr:pic>
      <xdr:nvPicPr>
        <xdr:cNvPr id="126" name="Picture 1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E9EF6F1-6270-48B4-B9E6-8A6E3851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29</xdr:row>
      <xdr:rowOff>66675</xdr:rowOff>
    </xdr:from>
    <xdr:ext cx="190500" cy="190500"/>
    <xdr:pic>
      <xdr:nvPicPr>
        <xdr:cNvPr id="127" name="Picture 1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A0396AD-F009-4ED1-A936-93AB41B0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29</xdr:row>
      <xdr:rowOff>66675</xdr:rowOff>
    </xdr:from>
    <xdr:ext cx="190500" cy="190500"/>
    <xdr:pic>
      <xdr:nvPicPr>
        <xdr:cNvPr id="128" name="Picture 1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1AD8627-8164-44FC-B046-9771D885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29" name="Picture 1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D35CB10-0258-4CB8-8B50-E7B1C148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30" name="Picture 1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F8E42D2-8D81-40F8-8722-7F65A36F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76200</xdr:rowOff>
    </xdr:from>
    <xdr:ext cx="190500" cy="190500"/>
    <xdr:pic>
      <xdr:nvPicPr>
        <xdr:cNvPr id="131" name="Picture 1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946140C-3399-4598-9764-6CEE331D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76200</xdr:rowOff>
    </xdr:from>
    <xdr:ext cx="190500" cy="190500"/>
    <xdr:pic>
      <xdr:nvPicPr>
        <xdr:cNvPr id="132" name="Picture 1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D575CB2-752B-4888-A7BB-2E180699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76200</xdr:rowOff>
    </xdr:from>
    <xdr:ext cx="190500" cy="190500"/>
    <xdr:pic>
      <xdr:nvPicPr>
        <xdr:cNvPr id="133" name="Picture 1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9B67C48-18FB-4368-80A5-0BF53DC7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76200</xdr:rowOff>
    </xdr:from>
    <xdr:ext cx="190500" cy="190500"/>
    <xdr:pic>
      <xdr:nvPicPr>
        <xdr:cNvPr id="134" name="Picture 1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8E82CF4-B1C9-458A-B97D-2007B3BE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76200</xdr:rowOff>
    </xdr:from>
    <xdr:ext cx="190500" cy="190500"/>
    <xdr:pic>
      <xdr:nvPicPr>
        <xdr:cNvPr id="135" name="Picture 1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079EC9C-24D4-46FF-A52D-7096A247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62</xdr:row>
      <xdr:rowOff>0</xdr:rowOff>
    </xdr:from>
    <xdr:ext cx="190500" cy="190500"/>
    <xdr:pic>
      <xdr:nvPicPr>
        <xdr:cNvPr id="136" name="Picture 1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D7BC6D9-D630-4881-9C0F-4A61BA068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76200</xdr:rowOff>
    </xdr:from>
    <xdr:ext cx="190500" cy="190500"/>
    <xdr:pic>
      <xdr:nvPicPr>
        <xdr:cNvPr id="137" name="Picture 1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DD53D07-938A-44BE-B05C-4DCB7F09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76200</xdr:rowOff>
    </xdr:from>
    <xdr:ext cx="190500" cy="190500"/>
    <xdr:pic>
      <xdr:nvPicPr>
        <xdr:cNvPr id="138" name="Picture 1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986B8AE-93EC-49B4-92DC-2AA53027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76200</xdr:rowOff>
    </xdr:from>
    <xdr:ext cx="190500" cy="190500"/>
    <xdr:pic>
      <xdr:nvPicPr>
        <xdr:cNvPr id="139" name="Picture 1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289BCA7-D494-47B7-95E5-8073E7FC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76200</xdr:rowOff>
    </xdr:from>
    <xdr:ext cx="190500" cy="190500"/>
    <xdr:pic>
      <xdr:nvPicPr>
        <xdr:cNvPr id="140" name="Picture 1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B57FB34-502A-4F88-B337-9A87B4E3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76200</xdr:rowOff>
    </xdr:from>
    <xdr:ext cx="190500" cy="190500"/>
    <xdr:pic>
      <xdr:nvPicPr>
        <xdr:cNvPr id="141" name="Picture 1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69EBBBD-D3DE-4082-B95C-69708B60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62</xdr:row>
      <xdr:rowOff>76200</xdr:rowOff>
    </xdr:from>
    <xdr:ext cx="190500" cy="190500"/>
    <xdr:pic>
      <xdr:nvPicPr>
        <xdr:cNvPr id="142" name="Picture 1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CCC2A51-35CD-4C8E-B698-617B22D4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76200</xdr:rowOff>
    </xdr:from>
    <xdr:ext cx="190500" cy="190500"/>
    <xdr:pic>
      <xdr:nvPicPr>
        <xdr:cNvPr id="143" name="Picture 1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B4ACC37-F5C0-4B80-B234-A69BEF7C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2CE4E4C-FFEC-4DF7-BCB4-EB41BB2C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EDB7D75-2EB6-4107-8511-3F3BD245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F09A614-2D80-44F4-B842-94DF1355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3558DDB-4E4E-4F3B-BF19-B7FA36B1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412A37C-B707-4240-BAE9-F42D2205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6A1743F-38CA-4EBB-B3A7-361DC10D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852533E-2C7C-4A61-9E83-D1A60FD1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F06A760-6BF4-4C21-A447-A399C5B0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3618BEF-C68C-493D-9DE4-B585D052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FE6E422-B4D5-44AA-B38D-F8A3FD51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6F5F06-E4F9-48AF-AA95-A787CF77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CBAA437-C30B-44CB-86A6-580D6B47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CC27A8F-4EE3-4090-8881-9F2A610D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ACD247B-BEA3-4434-9538-38B82BB5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013E41B-C990-43BF-8899-A0CFC03A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A1CA978-D17E-4CBF-BD83-8FEEC5B8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A282210-CCC1-4B25-869C-4DB7E915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0C87129-9334-4722-A278-5120178D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ABCC324-E0A8-4CF1-B29A-40E7E996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466725</xdr:colOff>
      <xdr:row>1</xdr:row>
      <xdr:rowOff>171450</xdr:rowOff>
    </xdr:from>
    <xdr:to>
      <xdr:col>2</xdr:col>
      <xdr:colOff>47625</xdr:colOff>
      <xdr:row>2</xdr:row>
      <xdr:rowOff>171450</xdr:rowOff>
    </xdr:to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DAECA90-5544-443C-9790-F7FD019E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63</xdr:row>
      <xdr:rowOff>76200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73FF600-2739-4540-BC78-29A116FF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76200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0E2C3A0-1A73-4534-868C-C2998398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76200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B3734E-EB63-4EBD-8D23-ECB13AE8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76200</xdr:rowOff>
    </xdr:from>
    <xdr:ext cx="190500" cy="190500"/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A0FA46B-4DF4-44D7-8CB6-287FF0C9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76200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8D721FD-9E06-4D94-87EE-47D953D3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831575B-0571-4D31-88AA-3B2670AB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76200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166846D-BF66-4C2B-82C4-DEE8D513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76200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7C27081-2D0C-4B4E-8B76-A26A3BC5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76200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99002AD-D5CB-4675-BECD-32D05228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76200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4739EE-8804-4EF1-A2C8-8EC04347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76200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7F65B97-B4A3-42B4-8A3C-0662546B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64</xdr:row>
      <xdr:rowOff>76200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5F6CEE-2D28-40FE-8963-EF058F8D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76200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072C564-218D-484E-B99B-F39BC08E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A2DCD3B-3BBA-42F0-9C3A-A9964138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9F0358A-8B2B-4F0E-A9F3-13CBD45A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BE85B46-7E3C-4B56-B2E1-7DAEC03B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8D2DB72-DC65-469F-8347-84B4F58E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5EF328C-9193-4527-991C-B6E5E0F3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A9BE37B-5BCD-480E-AFBD-3E04891E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</xdr:row>
      <xdr:rowOff>171450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3D071A0-692A-4CD5-A3EC-899E3136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F625EDA-53E8-41BD-BFA7-1A1FEBC4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61C2D84-5300-4D6F-A7D4-BBF8BF65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65AE4F-AAA5-48B9-872C-3006F588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36340A0-0A59-44B3-AD96-F6218C8B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EBDFC3B-B4CE-43C6-8D89-DE05BFD9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F101B34-8B5D-4738-99E5-66272790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7</xdr:row>
      <xdr:rowOff>171450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3D896E4-D03D-4A6E-A66E-6FA741F4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24B7100-6975-4355-A655-B6365D1D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623CE10-5150-4816-8AEA-76BFBA49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2E9EAB0-2589-4BEF-AEDA-4666B594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D4BFE0-B9F6-44A3-AB4F-C05F27DF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CBE8797-3D9F-4179-B1C5-CD3FA29E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678F1C-519C-4109-9315-17E1F308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DCD67E6-BE3D-4388-A04C-9604FF4D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2DE4205-CF33-4985-A8DF-9F43B2D1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10</xdr:row>
      <xdr:rowOff>171450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4D2DE18-AA0A-4964-96BD-EA87B2E4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CD98842-02ED-4F23-9ADA-B97C6145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865FCE3-7484-42F1-8650-AF27AF36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11C33A7-BAD2-481F-8D3D-45093AD1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093E276-7C56-46BF-B57A-30F08009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F391E88-8B50-4EBA-ABDD-3ABBA045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49A40DB-54AF-4940-BA22-791EB6AB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217744D-C77F-45FE-B07C-447EF31F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55555CB-7970-48D3-A4EB-588A1CD0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13</xdr:row>
      <xdr:rowOff>171450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DF70D47-1EF8-44D6-8FFC-678DBA1C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68" name="Picture 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F7ED11A-9B22-4AC7-BDC4-13FEA6F8A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69" name="Picture 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662D4A3-BDD2-492B-98E4-6CF83363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D5F0C3E-DADD-4539-94E7-24512A08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988B83C-4EFA-4210-8A4A-E262BAB6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6C09D16-78B1-4E87-91A7-7FE4C6D2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639CFD-0BBB-4ABF-B05B-F1C24AEF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4" name="Picture 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AB38959-3E4B-48CC-AE52-FFDA56EE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5" name="Picture 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CCF7A0F-CB7E-40A2-8D99-4B6583ED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16</xdr:row>
      <xdr:rowOff>171450</xdr:rowOff>
    </xdr:from>
    <xdr:ext cx="190500" cy="190500"/>
    <xdr:pic>
      <xdr:nvPicPr>
        <xdr:cNvPr id="76" name="Picture 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18FC012-6B75-4A95-B563-DABB84E9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77" name="Picture 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757154-98EC-4563-94EB-2E4F6858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78" name="Picture 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ACA9F8B-10F1-4620-8B6D-01B6C8BF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79" name="Picture 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447ED7E-FA04-457C-B12D-8E2F748A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0" name="Picture 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079EBD3-4558-45C1-B6C5-5B5DA1A6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1" name="Picture 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69A53D1-0E48-48FF-B7B4-22FB9CFF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2" name="Picture 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6CA253A-254C-4805-9E80-8961340A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3" name="Picture 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815D80-2B08-4E26-80B9-C9EE1E6B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4" name="Picture 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AE84318-4B2F-4119-ABB9-25551AF3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19</xdr:row>
      <xdr:rowOff>171450</xdr:rowOff>
    </xdr:from>
    <xdr:ext cx="190500" cy="190500"/>
    <xdr:pic>
      <xdr:nvPicPr>
        <xdr:cNvPr id="85" name="Picture 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70C7A7-2C69-4CEB-BFBF-25728D86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86" name="Picture 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088BEC6-36AC-4D5B-BA6B-0CFAD6A2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87" name="Picture 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92BC19B-088B-4B58-8481-3AF191A7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88" name="Picture 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CA4FC6C-C785-44A9-86DA-D29B880B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89" name="Picture 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2AE821D-A73C-4136-AF45-35376265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0" name="Picture 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53D151C-808F-410E-BB57-3E1CD8AD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1" name="Picture 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DA796BB-01AB-4F59-846A-8684679A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2" name="Picture 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EC78319-42F3-4C18-8DC9-D4095C13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3" name="Picture 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E6E62F-1D5C-4C5E-AA18-462650E3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22</xdr:row>
      <xdr:rowOff>171450</xdr:rowOff>
    </xdr:from>
    <xdr:ext cx="190500" cy="190500"/>
    <xdr:pic>
      <xdr:nvPicPr>
        <xdr:cNvPr id="94" name="Picture 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8EF079A-CBAD-4BF8-AB7B-276F7981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95" name="Picture 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21C15A5-2B2F-4976-92CA-ABFA1C64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96" name="Picture 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F753CC9-6797-47D3-BE5A-3333D181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97" name="Picture 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542CC1D-CBD9-4B53-BBD4-02DA769E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98" name="Picture 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389DA60-014C-4C8F-8D65-C3D77C22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99" name="Picture 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71E34C2-1DA1-4B62-94F8-DDA7181B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0" name="Picture 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A4BA48-C9D1-4233-989E-6355C40F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1" name="Picture 1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F504988-8D4B-4880-8E98-2EA8FD09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2" name="Picture 1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DE4CACB-5856-4374-B738-4B51C858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25</xdr:row>
      <xdr:rowOff>171450</xdr:rowOff>
    </xdr:from>
    <xdr:ext cx="190500" cy="190500"/>
    <xdr:pic>
      <xdr:nvPicPr>
        <xdr:cNvPr id="103" name="Picture 1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A8D182-32A1-4183-ADE7-960C4745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04" name="Picture 1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890C3F1-E1F0-4795-941D-D5B6B238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05" name="Picture 1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890B2AA-2BF8-4526-AD25-7DBE29B5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06" name="Picture 1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2314921-FBCA-468D-A29E-B984B383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07" name="Picture 1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917129D-31D9-499C-890C-61268D00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08" name="Picture 1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4A7291D-230F-487A-9B25-B36DE40D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09" name="Picture 1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8B51D5-2791-49F4-8071-2C0800C7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10" name="Picture 10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5DDF278-EC77-4495-B6FD-324EFB3E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11" name="Picture 1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16B829-A743-46A5-A4C7-9F9E3069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28</xdr:row>
      <xdr:rowOff>171450</xdr:rowOff>
    </xdr:from>
    <xdr:ext cx="190500" cy="190500"/>
    <xdr:pic>
      <xdr:nvPicPr>
        <xdr:cNvPr id="112" name="Picture 1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2455A07-6B89-4DCC-A89B-31727C80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13" name="Picture 1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02EC55D-581E-4010-8044-6BA81FC6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14" name="Picture 1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29CF09B-214B-4AFC-B33A-A5FF8A19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FD4C782-D2FC-43F5-A44C-888FE3FA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F185357-8AA9-4634-B542-BAD64B8F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3941EC3-D6B6-4C72-A146-9AED4892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8ADB83F-36C2-46DB-BA24-D63405AD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FF79125-C520-4BF7-937E-4665B9AC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4D1BA52-1FE7-4D2E-894A-72575BE8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6129848-350B-410B-89BE-6F364354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CCC8E45-8543-441A-B70D-A5D831B0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7D98769-8FA1-4A8E-B4AF-D53370BA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0E6F4B4-40AC-46A2-9F29-136515D9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79F8E41-6A1B-4108-B306-595A6DA4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8DE1209-C599-4477-8F3E-C9F9791E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1E8FA8F-F3BB-491B-9277-9115CF98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06109D-4CCD-4E07-94A1-17122923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1A38D72-20C1-492C-AE50-0414C715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D392F71-BB0D-491D-B4EE-CBD583C1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3F239AD-23E3-4073-967E-C2935586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5275DE8-0A06-404D-B5ED-672E6B5B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CCC6FBB-679E-4428-8EBF-99ACDA0F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466725</xdr:colOff>
      <xdr:row>1</xdr:row>
      <xdr:rowOff>171450</xdr:rowOff>
    </xdr:from>
    <xdr:to>
      <xdr:col>2</xdr:col>
      <xdr:colOff>47625</xdr:colOff>
      <xdr:row>2</xdr:row>
      <xdr:rowOff>171450</xdr:rowOff>
    </xdr:to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96CBA51-5272-49AC-8069-175C158D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842BC09-9B59-4C9E-807A-EDB60864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5B127F4-1726-4FE4-BDC7-EF870979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0B78AFD-5627-4B91-A52C-BD079C34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2963FA7-0EBF-484F-9CAA-CDAC5A13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C5EE4C8-085E-45A5-B645-0FF3E868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52D5D35-AC48-4248-AF8C-2FCC1C5C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</xdr:row>
      <xdr:rowOff>171450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FB899C5-C461-42CB-8791-DBD80BEE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ADE5EF8-3F13-4825-BC2C-0215761F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62D53AF-B7FF-4DD2-9AFD-EE55078C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6A4EC11-0A7C-427E-87FD-8ACF29FD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0B0B925-36B9-4476-8BE4-F9C1BA8F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D0840FF-C82F-4CF6-AFDC-2953E2B2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12BCCA3-C251-47AD-95CC-2BBF0C86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7</xdr:row>
      <xdr:rowOff>171450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4C1AD55-B68C-4DEB-8A16-4BB18B07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F8D6E53-C849-41EF-9617-0BBCA759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D4B66E3-8F40-4B95-BE52-D89CD152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4896D6-076B-4AC9-92A3-A292A499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B9A5B8B-D323-4AA7-ACA3-17007225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9D312DF-C8EA-4BCD-817B-7064C694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C34D18F-807C-43CF-B15A-C65AE8D4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99159C4-E9C5-4D8A-A338-8D8013C1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A242B97-CFE9-4D16-8C10-BB2632CF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10</xdr:row>
      <xdr:rowOff>171450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8D32213-13DE-4340-8C8F-CB8B4D71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1952C97-22C8-4E00-BD31-0DCAF3C8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CD59644-2B92-409C-A336-BFAC7C08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8C3954-0C6E-490C-AF64-E2F9E1C5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A15417F-3C82-4D48-AEFB-1B35A79F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142002A-EE2B-4E36-8068-4D5271E7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760F2D3-13B4-4078-950B-8940B984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3896E4A-8B1F-430F-A4B6-4053C490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C3D0DD8-AC7A-48DE-8B28-6FD0742A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13</xdr:row>
      <xdr:rowOff>171450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7820B27-B79C-47A0-AF8D-9C80DA51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F186325-6EBF-4836-9EA6-1C832326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FAAF28C-740E-4B74-B77B-B1301487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D5605A3-26F8-438A-B19B-A6DAB728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0F550D9-3EC9-493D-8566-30618A12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05778A9-A474-49D2-BAD7-6DFAB7145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0F1DB55-524F-49C6-B3B4-3D82EC01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80C0408-FF2A-44F7-85BD-AC2A5F8B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4F24FC8-1242-4141-9D31-ABE5794F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16</xdr:row>
      <xdr:rowOff>171450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FFCAAE1-814F-4526-948C-0A416874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654C0A-DD6F-44CA-BC93-F1635FD6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BC9CA67-D5F3-4A35-B221-EB14C631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7F1DE95-AF27-4E64-BD49-99D8E66E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8DAA503-545F-48F0-BFFB-B0F1F3BB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F139812-5676-42D0-A24E-FD8D2CFB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68" name="Picture 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5CD8FA3-3F82-48A3-AA28-0DA069B7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69" name="Picture 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6B7FCAD-C745-494C-BEB8-AFB54ACE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813A18B-0CD9-465B-9924-6F94AE8F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19</xdr:row>
      <xdr:rowOff>171450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5E8C8FE-75B7-4B1C-A6FB-976060D8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6F28D56-36C2-4161-B691-D483DDB8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7E38828-0A7C-4F94-80B3-6132C3D5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74" name="Picture 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C5721A-9705-4F25-9019-A1FB4059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75" name="Picture 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8B8D051-6403-40B6-8968-CF3AB26B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76" name="Picture 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C70820C-A1D4-486C-B178-40ACDF76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77" name="Picture 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81BF9EF-F378-407F-BFFB-1D265F18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78" name="Picture 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9D61CB-E6C0-4B72-9F90-C26F1350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79" name="Picture 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6CB4D4B-E9B7-45E3-9F99-8D0C0501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22</xdr:row>
      <xdr:rowOff>171450</xdr:rowOff>
    </xdr:from>
    <xdr:ext cx="190500" cy="190500"/>
    <xdr:pic>
      <xdr:nvPicPr>
        <xdr:cNvPr id="80" name="Picture 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433D9D4-362F-4A71-8562-39172070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81" name="Picture 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E567119-F940-4C30-9C21-9C87BC8F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82" name="Picture 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77E1656-4AC4-40D5-80D9-9DFBCF06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83" name="Picture 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6C34255-86ED-49AA-BD46-F94C1A18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84" name="Picture 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57F2E83-1D49-422A-838E-8E89CB10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85" name="Picture 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2409AC1-1D84-4B42-AE61-82520FB1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86" name="Picture 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BF7CEDC-31E2-440E-992A-31F0BC8E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87" name="Picture 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FFDF464-0FF1-4104-A17C-5CEC8940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88" name="Picture 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03B22FC-25BD-4955-A903-C9079282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25</xdr:row>
      <xdr:rowOff>171450</xdr:rowOff>
    </xdr:from>
    <xdr:ext cx="190500" cy="190500"/>
    <xdr:pic>
      <xdr:nvPicPr>
        <xdr:cNvPr id="89" name="Picture 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C5BA28C-8098-49C9-A508-7AFC8186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90" name="Picture 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ED1CFBD-481B-456F-971E-DC51BE29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91" name="Picture 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8861252-4F42-4CD1-9A61-F366CD76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92" name="Picture 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079DD2C-A472-4171-8AD7-87D9F41C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93" name="Picture 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018351E-F1DF-4073-91E4-3B7A4B4C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94" name="Picture 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AAA8681-0128-4380-B8C3-AF65F28B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95" name="Picture 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EE5B40B-37EE-4F27-AC42-7060B56E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96" name="Picture 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647CF24-0D9B-4976-9D8C-0A2B92BF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97" name="Picture 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58F7A7C-C190-453D-B59A-1F207FF4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28</xdr:row>
      <xdr:rowOff>171450</xdr:rowOff>
    </xdr:from>
    <xdr:ext cx="190500" cy="190500"/>
    <xdr:pic>
      <xdr:nvPicPr>
        <xdr:cNvPr id="98" name="Picture 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80185EA-9408-4682-9F04-D6111EDB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99" name="Picture 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5D313AD-2176-4C6E-807F-B3A53AF3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00" name="Picture 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D9341E5-99EB-44A5-BD7F-770D401B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01" name="Picture 1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4E594C3-80D9-498F-B376-E6A5ACF6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02" name="Picture 1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B6272E1-15A3-4413-9D50-EB9F3EE5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103" name="Picture 1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615B7B2-6414-47CD-B79C-05AAF4E2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104" name="Picture 1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2B50D2E-C178-4C3A-8504-40CFC56F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105" name="Picture 1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2E70624-3A39-49AB-8739-FE0BA3F9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106" name="Picture 1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3A20F5-8122-427C-B4AD-A672CE0D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31</xdr:row>
      <xdr:rowOff>171450</xdr:rowOff>
    </xdr:from>
    <xdr:ext cx="190500" cy="190500"/>
    <xdr:pic>
      <xdr:nvPicPr>
        <xdr:cNvPr id="107" name="Picture 1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34A442-2139-4F8B-A379-DC45ADD5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108" name="Picture 1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F045336-547F-442F-8CD4-7CDEB2C1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109" name="Picture 1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6ED2D9D-5642-4874-B4DA-3A5FAC5D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3CB1EEF-64DF-48D0-942A-519D8CD9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0F7DE54-9B33-4051-AF60-549B428A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84C4DAD-B341-422D-BE44-39AE3D4C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3E3D7AA-D5E7-4A8A-BF91-7174DDFA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51A1180-65EF-4EB2-83A3-8580C45F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2E64A37-A8DC-4805-8117-6A56D2D0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A9B457B-476E-4284-B0EC-3937FE75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620A226-C99B-44A4-8FEF-4F9F6597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709850A-411F-403E-AC10-82EFB98C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D9A160A-AAAE-4D8F-B933-505425FD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DBDCB87-A4AB-4E10-8187-66E44C62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C29904A-5343-4F19-A826-7F939ED1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400762D-8376-403E-B8EF-6FF9BCB3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E4BDAC2-0A69-4013-93E3-965482F1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B6D3836-9819-44FA-BD27-01A206AC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7129E71-1048-4E14-B1D9-F8AA3C3F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C22FC22-A416-4884-89E1-253AA7FD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2F16D13-8B7A-4A46-A8D8-6116773F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62494F7-AFD7-424D-A7B7-CABA48810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466725</xdr:colOff>
      <xdr:row>1</xdr:row>
      <xdr:rowOff>171450</xdr:rowOff>
    </xdr:from>
    <xdr:to>
      <xdr:col>2</xdr:col>
      <xdr:colOff>47625</xdr:colOff>
      <xdr:row>2</xdr:row>
      <xdr:rowOff>171450</xdr:rowOff>
    </xdr:to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230061F-B1E8-415F-A6A2-085767B5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9538D37-C974-4BE8-B332-8F204F59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20C690A-B4BE-47E3-852A-259390D9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D251EF2-16CC-48F1-A7F6-0E506483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F96A19C-A0F7-4554-8B14-F28AF2CB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7AD7E73-7028-4C34-A3BA-DE6F0622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79CE4A4-4689-483A-9565-C745D3DE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</xdr:row>
      <xdr:rowOff>171450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7AB62B1-FE2D-4691-9D81-BED965D2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D7BBE3E-F07F-422C-8FF9-982E5DA3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6741C7D-389A-4C8E-8673-39E1B56A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D55ED26-3F6F-4C12-9CEB-238F6BFB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48395DE-EF75-4A70-B38B-A4263F66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0B65532-BA90-4049-B50E-68292F28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FB37697-BAE9-4943-8A95-A323976F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7</xdr:row>
      <xdr:rowOff>171450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0EF1CFB-019F-4D4E-9667-D9ADE73D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F89057D-4DAB-474C-9FEF-5F2DD07C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2AC625A-4CCE-4178-91F3-4A54AAB3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7177E8C-D3DE-4B28-BC22-D514041E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91E3B83-ED98-4314-B875-F6E0C255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4C03B6-4395-431E-9CEC-51D35A0D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750AE84-4217-4A7D-B1FF-B33FBCBA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5B0AAC4-12E3-4331-85D6-47050371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908F1A7-3B64-4FC7-8F25-C8301E0A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44678FA-42E4-40D1-888F-8D8FC6AB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B30083F-ED76-4BAB-9DA9-EE202875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399BE7F-248E-4E61-9D13-95A5538C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D84F2CD-5E22-4DC6-A9C2-354D2E36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EA52E49-F2D1-4A49-9119-DC7F1718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4D9BD94-E434-4150-8988-8C18196A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BBD8AE1-4F72-4FDF-9BDD-8A7C2463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1B9CAA2-1302-4A22-8790-27082EFE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DDE7665-7831-471A-9034-D47DFF53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8D09D5F-A840-4E77-8446-B5828005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06923C7-5B5F-48AE-93B3-F0C32128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2402590-7365-4414-87A0-43E78287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A1A648F-3D95-44BA-99CB-3750641C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466725</xdr:colOff>
      <xdr:row>1</xdr:row>
      <xdr:rowOff>171450</xdr:rowOff>
    </xdr:from>
    <xdr:to>
      <xdr:col>2</xdr:col>
      <xdr:colOff>47625</xdr:colOff>
      <xdr:row>2</xdr:row>
      <xdr:rowOff>171450</xdr:rowOff>
    </xdr:to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902C83F-FB85-4829-A60E-51702231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9FA792E-BBE1-4D05-9319-0ADA3734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81155A1-DF9B-4AC6-A57B-86A49CF2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1BB431C-A4F6-43CC-ACC7-5BA1B3F0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0D005CF-3A42-494C-B293-C1854D14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85FC9BD-02CE-4A59-900C-9356D388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AE62A0D-B351-45CB-97FD-70F2897D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B44CCEA-1C5C-4FAF-841E-15D0C7B0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D5B1149-5A08-46BF-8A74-73952C5C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EB1016-E0D5-4F68-AEF7-0DEE1630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9019293-1EA9-4A2E-AD67-FAA6BEAB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B5D8D91-F282-4577-90A6-865570F0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E75FC20-A921-49FE-8FA3-328E5F69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44F6841-3F63-4BF2-AC3B-053DFCA2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DCBB51E-2876-4BF7-9823-42816CED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516D66-EB62-4231-9A9B-49FAECEB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EDCEBA1-448E-400D-B867-57549F2F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78CBA44-A5EC-4E91-9399-9817C7D7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8FD6704-5E21-4AE0-83F2-E847D079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EDED6F1-FE74-40CC-A239-EA6B190D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466725</xdr:colOff>
      <xdr:row>1</xdr:row>
      <xdr:rowOff>171450</xdr:rowOff>
    </xdr:from>
    <xdr:to>
      <xdr:col>2</xdr:col>
      <xdr:colOff>47625</xdr:colOff>
      <xdr:row>2</xdr:row>
      <xdr:rowOff>171450</xdr:rowOff>
    </xdr:to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51D56FE-A2F3-4A6A-A204-229F044D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14D4093-5D45-444B-8F03-C82BCABE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C7DDA5E-1DC3-4C7D-BDB0-A7528BB0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EDD7A06-7A31-4312-A084-2CC10420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28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4ECAFFE-F551-4B0D-827F-67E156AA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28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FA4F867-7D11-41F5-9DCC-EC81DCCF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28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C0CC15C-714E-4619-9C79-E9F2EEFF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28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</xdr:row>
      <xdr:rowOff>171450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636E055-2AD1-4946-B538-E61B85B0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334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D8B725A-6779-4140-B281-AE246D21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209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1B0C961-D661-4C6F-9B01-5040A048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209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D4FD558-DF6D-4F1E-B29A-57288EDC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400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9A944CD-9497-46F0-9A79-0A9DFAA8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400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A93C718-B3FE-491C-BC89-ADA21850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400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71BB77-8DBC-49C6-9CF7-9F90556D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400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7</xdr:row>
      <xdr:rowOff>171450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E219BF3-BB20-4D20-880E-D4833390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504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E2A23B5-4F93-4E88-95C3-68F9E823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781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F8CE0F5-96F7-41DB-A000-E9202DF2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781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66BE96-39D1-4F74-8B9D-0F4FF209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781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7111ED3-0C30-4CAE-AD75-9E3F6D56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781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0F1695C-6CF3-4ABD-907E-0B0D82D7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971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B75728C-7A98-45CA-94C3-723CE83D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971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4E8ABB1-FFDD-4B17-9BE6-71B6C187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971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1EF96B3-41C2-4628-9944-87E82F15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971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10</xdr:row>
      <xdr:rowOff>171450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E3F59D2-D4BC-474C-A4AD-A2616661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0764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4A28A09-1B8A-40AA-886F-4CAA68B4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D272C75-66D6-4101-89F7-622CF017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9825527-B56F-4CD7-8213-FAE7863B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8" name="Picture 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94EC8F-7D50-460B-A80B-A0A9DDE8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9" name="Picture 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FC147E9-DD2B-4A46-83CE-2E547F18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43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3B1C43D-FF06-4059-94E7-750266E5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43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21FCF66-ACAD-45A3-8969-FCA24733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43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E6D9FE-3592-4F10-8AE6-3EF40D94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43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13</xdr:row>
      <xdr:rowOff>171450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6EA7C48-D3D9-4A1A-9A31-67CC90D4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647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4" name="Picture 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50ADCA0-77A2-44C2-BAC0-C1AF5CC3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924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5" name="Picture 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34640BF-CE4A-4652-9815-41ED00FD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924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6" name="Picture 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E046BBE-AAD0-4887-9862-3B5EA635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924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7" name="Picture 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CEC5092-9879-4379-BE8C-68319774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924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8" name="Picture 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C0793F6-1147-424F-A926-AAD1A896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9" name="Picture 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0A883B-2C82-4624-9B8F-0DB38EC5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80" name="Picture 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846CFBF-0375-4819-91E3-237B6E7F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81" name="Picture 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F2B6E4E-FE7F-4F66-976B-A1252755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16</xdr:row>
      <xdr:rowOff>171450</xdr:rowOff>
    </xdr:from>
    <xdr:ext cx="190500" cy="190500"/>
    <xdr:pic>
      <xdr:nvPicPr>
        <xdr:cNvPr id="82" name="Picture 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4A52E8A-E882-4092-9B50-DBD2F5D9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2194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4ADCEB3-0D34-46C1-8576-9AD2CBEB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10F4774-35DF-4FC2-8829-6724154B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BE302C9-66F8-4E7B-8DD9-F82B3190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77D9319-9A19-47B4-BFE4-1B6D45F8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D1A187D-DE59-4F1A-83A3-34810DD8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98ED304-1517-47CB-8D72-C3330541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DE011B6-3587-4FC4-BBFC-8D12DB62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B9E5633-83C1-46BB-A3BD-3DAC1D38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6770C99-2DB6-4AA3-A519-53D9A4AC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AA2A253-A09A-4CDC-9BD8-1D48EF5D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150F1EB-0C72-466A-B88C-BFD967EB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514BA7B-C6E6-4B4C-BC7F-55A3E1E6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F271317-1AE6-4992-B6B5-7B4F46A6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F0771F8-0270-42D8-A481-528D9414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817497C-237A-49D0-850C-E7828353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8AE2CE-EB5F-4E48-8E9E-F6E85501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DCBAD37-BE11-4CFE-89DA-7BAA4928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2</xdr:row>
      <xdr:rowOff>76200</xdr:rowOff>
    </xdr:from>
    <xdr:to>
      <xdr:col>2</xdr:col>
      <xdr:colOff>190500</xdr:colOff>
      <xdr:row>3</xdr:row>
      <xdr:rowOff>76200</xdr:rowOff>
    </xdr:to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785C501-5C10-443A-B882-0DC43A1C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E31C22B-C692-44D7-9A6E-9D0D5B95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466725</xdr:colOff>
      <xdr:row>2</xdr:row>
      <xdr:rowOff>171450</xdr:rowOff>
    </xdr:from>
    <xdr:to>
      <xdr:col>2</xdr:col>
      <xdr:colOff>47625</xdr:colOff>
      <xdr:row>3</xdr:row>
      <xdr:rowOff>171450</xdr:rowOff>
    </xdr:to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2FBFEB7-8E98-4E29-AC46-FABF0635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43D11DB-D1DD-4654-A547-27E39654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CA2800-73ED-467C-ADD4-B8CBB1AA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13D603D-13B4-4207-94E8-18AC8E1D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F8FB773-DDCA-4126-9D3F-EC1D75EC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76200</xdr:rowOff>
    </xdr:from>
    <xdr:to>
      <xdr:col>1</xdr:col>
      <xdr:colOff>466725</xdr:colOff>
      <xdr:row>1</xdr:row>
      <xdr:rowOff>76200</xdr:rowOff>
    </xdr:to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3F319BA-330F-4364-BD50-E088DCA4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EAA2C4C-F658-4382-A24F-21C6B7A6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424CFC7-8F0A-4326-81A0-22730552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E77E5F3-BD86-47B7-96E0-8CBC7057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464E9FE-2C28-46AB-9AD5-A659B174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9F88FA5-FCCA-468F-BB78-CFF6540B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C8839E3-647B-4136-8E1B-95DFAA69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427DD94-548F-4282-8324-1AE36167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AA7F1A8-CB81-4D34-9D9C-7A1E7E4D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4C84085-A0CD-4F9A-9C1E-08C6A2D2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098954D-DAC8-4CCD-BA26-9D8E5CF3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8183566-5048-4469-A1D4-60ED388A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79D99C2-AF9B-4ADF-8E21-D57DA760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2</xdr:row>
      <xdr:rowOff>76200</xdr:rowOff>
    </xdr:from>
    <xdr:to>
      <xdr:col>2</xdr:col>
      <xdr:colOff>190500</xdr:colOff>
      <xdr:row>3</xdr:row>
      <xdr:rowOff>76200</xdr:rowOff>
    </xdr:to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7AD15CF-F0BF-4719-AE83-BEB919C4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562D185-38B3-4723-BE04-7FD8D021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466725</xdr:colOff>
      <xdr:row>2</xdr:row>
      <xdr:rowOff>171450</xdr:rowOff>
    </xdr:from>
    <xdr:to>
      <xdr:col>2</xdr:col>
      <xdr:colOff>47625</xdr:colOff>
      <xdr:row>3</xdr:row>
      <xdr:rowOff>171450</xdr:rowOff>
    </xdr:to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A70E2F7-BC1F-45E0-8165-B4E2FEE7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729A8AA-8E36-4B1E-AD2B-C808512D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B95C145-55ED-4820-A07E-F7BE8A0E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2B234AC-9ED2-4E7A-A739-D04051C1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9811CC3-364C-4E80-AB46-EAD72930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74D78C4-3AAB-466D-8E8A-6983496A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8A2FC86-7EB4-4535-BB76-91A391E8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5</xdr:row>
      <xdr:rowOff>171450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088142-6694-44E6-842A-E89141A1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EF56961-F460-4988-9BD0-648643E5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91F58EB-478E-421F-BD0A-EED16E06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6790D15-4AA0-4BA2-96F7-3394B327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8B8E0A-9C9A-4CCF-A5B6-4DAD8705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4F12D61-FF8B-4373-A001-C3A1060A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2FFCE3A-BC14-4470-8606-44335C4F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5</xdr:row>
      <xdr:rowOff>171450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CD6332A-80C6-42F4-8042-C19D7D32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17922F7-6C93-47F9-811E-AA8CC8A7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147EF6C-B7C9-4198-B034-2D2949E9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08F59B6-2C2E-475A-B8A6-626F15A8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FECBA5E-A881-48BF-B1C1-8183BC7C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D0E57F7-9AFF-418E-B4B3-8690EDC7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FA328DB-2D67-43DB-B0C7-83E5821C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8</xdr:row>
      <xdr:rowOff>171450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D341015-5C54-4C68-8507-E104CD3C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509E98F-EB26-49FC-84F2-E73FB65B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3E99ADB-01D5-4D9F-A95A-FE357DC0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1E2FC71-B024-433D-B1CB-F2FA8F65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5E7C01F-B238-4731-AC6F-8819731A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B34A1DA-9F0A-4A64-AEA2-675C80E8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68" name="Picture 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8A9BCEC-71C3-4558-986D-3AA42DE9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8</xdr:row>
      <xdr:rowOff>171450</xdr:rowOff>
    </xdr:from>
    <xdr:ext cx="190500" cy="190500"/>
    <xdr:pic>
      <xdr:nvPicPr>
        <xdr:cNvPr id="69" name="Picture 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03022D6-4FDD-4AFF-8A80-C1D62A0E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7764D0C-F87B-48D1-9947-CD111235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118B6A7-CF7F-4E54-A87F-38FF12BD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1850465-B7E6-4E34-9456-9CE8DDCB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40692AA-080A-411A-989A-9F420A46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74" name="Picture 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2B78755-B96B-48DC-947A-2C108DF5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75" name="Picture 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0562B03-5146-4D62-B063-713E5934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76" name="Picture 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9514CDC-72EC-4E60-8728-61FEE889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77" name="Picture 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AF86A5-6D2F-4E97-9033-5BFC3F69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78" name="Picture 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2A6C1F9-1276-4E47-801A-6DC16ABD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79" name="Picture 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3C931E8-1446-4255-8E80-D0F2F6CA2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11</xdr:row>
      <xdr:rowOff>171450</xdr:rowOff>
    </xdr:from>
    <xdr:ext cx="190500" cy="190500"/>
    <xdr:pic>
      <xdr:nvPicPr>
        <xdr:cNvPr id="80" name="Picture 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569D280-1AC4-48EC-A493-BBD7AEC8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81" name="Picture 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0D5718F-9093-48C6-9E62-90CD6063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82" name="Picture 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B7462A4-9ABE-4338-B382-A4A6F88E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83" name="Picture 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AD6E692-3C60-4C55-8C27-CED7863D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84" name="Picture 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16DA1DE-BE21-41A4-948F-69076F98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85" name="Picture 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71418C8-0E99-4FDA-A1EC-3A694893B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86" name="Picture 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1D6F27D-16F7-4689-B523-35BE0C03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11</xdr:row>
      <xdr:rowOff>171450</xdr:rowOff>
    </xdr:from>
    <xdr:ext cx="190500" cy="190500"/>
    <xdr:pic>
      <xdr:nvPicPr>
        <xdr:cNvPr id="87" name="Picture 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412A937-5C1E-47AF-B899-FF73D4CB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88" name="Picture 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58EC55B-1D6F-4F8D-B6C8-30355D49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89" name="Picture 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3BAE55E-0BA0-4D2B-8176-77AA2926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90" name="Picture 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AA963BA-CBA7-41D7-90AD-55E4A01D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91" name="Picture 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AE6C209-D091-4884-914D-5DCBE41B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92" name="Picture 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CB4F553-E4C5-4243-AD26-077F6B4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93" name="Picture 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3E17778-23AD-44D3-A0D8-1A20A2AD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94" name="Picture 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B9F479-0D7A-44DA-BF9B-F4DB35EF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95" name="Picture 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13967A2-3C26-4318-8AB8-4AF851C8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96" name="Picture 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17B382D-FBF3-4A10-8011-6D90D36A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97" name="Picture 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D1868CE-EB9F-4CA8-9C9E-8AEBE9C6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14</xdr:row>
      <xdr:rowOff>171450</xdr:rowOff>
    </xdr:from>
    <xdr:ext cx="190500" cy="190500"/>
    <xdr:pic>
      <xdr:nvPicPr>
        <xdr:cNvPr id="98" name="Picture 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5028539-71EE-43C7-A418-61A625B4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99" name="Picture 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3804612-4C53-465D-8590-C8020453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100" name="Picture 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DBE48C3-DFA5-4239-972D-D54673B3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101" name="Picture 1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E1F3582-F2FF-4428-BD94-26130A83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102" name="Picture 1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0ECE46-A030-4FDB-B910-0A2E6D7A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103" name="Picture 1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36D198F-0B95-4756-99E6-E7837BB1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104" name="Picture 1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4049342-81E1-446F-A8FE-7D6989E6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14</xdr:row>
      <xdr:rowOff>171450</xdr:rowOff>
    </xdr:from>
    <xdr:ext cx="190500" cy="190500"/>
    <xdr:pic>
      <xdr:nvPicPr>
        <xdr:cNvPr id="105" name="Picture 1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F4CDC34-6B28-4B20-9D9E-BA8119F3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06" name="Picture 1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7C48094-760A-45FF-9FB2-B021FCE1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07" name="Picture 1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4F041C1-F9AE-4574-9054-15BD5744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08" name="Picture 1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145F354-489B-4DD0-BD2F-D1077FBB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09" name="Picture 1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3B027CD-66C0-4EB6-BE47-9F4B1983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3B65FDF-4E43-4E38-8859-A3E19383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416C260-E511-451B-91EC-097760F2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9D90D78-8B50-4EC2-AD83-394B96FF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297FB8F-45D5-4D61-87D7-650C559F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DB5541F-C5EA-4363-BF23-D2F31D10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1C500AA-AF53-4978-B393-4BEF5F61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5208E6E-FD58-4E11-BACC-49F673E8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B9A5DA1-776B-4D1F-89EE-52C43EF3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E129DCA-AC63-43B6-B91C-930E7D96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D790704-15D5-4C6D-9068-79E2CD67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D92037B-50EB-42B4-A3C9-62650144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30FC18F-69AF-4E83-B35E-D5D6F42E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CF6529C-6BB4-4297-A058-47896406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9217B71-69E2-4B68-9C16-FA39D692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A4ACA0B-1BC9-4CE8-8C16-3CF8F1E40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9B32CF3-6079-4781-9288-12F65C19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AF7A60A-280A-4E41-9616-35BC31D3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6F9B2F5-836D-4AF5-B364-404268CF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F150281-7926-41D5-ACD3-BD0C0CE2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466725</xdr:colOff>
      <xdr:row>1</xdr:row>
      <xdr:rowOff>171450</xdr:rowOff>
    </xdr:from>
    <xdr:to>
      <xdr:col>2</xdr:col>
      <xdr:colOff>47625</xdr:colOff>
      <xdr:row>2</xdr:row>
      <xdr:rowOff>171450</xdr:rowOff>
    </xdr:to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052EF1D-A69D-43C4-8AD0-AA9A6D0C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C2408FB-D308-48B1-A192-CF7BF3AB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34F8EFD-EAB0-4569-8E1A-8E5EDC2C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4F4F0AC-59AA-4550-804D-F3A368D2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EAE743A-8755-47A6-9600-F30B0957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6C1A9D5-E688-43AB-898A-86CCADB9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376E1CD-7256-4C99-A059-A033D2C5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7830C76-A2E3-44A8-89E4-D95B51A3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51033AF-1681-4460-ACFE-92909752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7315BC-B496-4884-A33B-95711EA1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906E8B8-E8D9-4C5E-AD5B-260DCF12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468FA22-881D-4BF1-AF18-0CC2840C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75C6042-FEA9-4FD0-A27E-03BD24F5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FBB2AF6-7999-4430-A2CF-A6A19159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1516595-0120-4756-9C64-BFAD8309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2CE643C-31B0-4FBE-869E-AB8B85BB2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C824BD8-C35F-4B62-BD41-51E3F048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6E28403-574E-4706-BDBD-11F6C5E1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DE5598-12B1-42D1-B496-D79196FA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227047B-FAEA-416F-9110-AE1691DB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466725</xdr:colOff>
      <xdr:row>1</xdr:row>
      <xdr:rowOff>171450</xdr:rowOff>
    </xdr:from>
    <xdr:to>
      <xdr:col>2</xdr:col>
      <xdr:colOff>47625</xdr:colOff>
      <xdr:row>2</xdr:row>
      <xdr:rowOff>171450</xdr:rowOff>
    </xdr:to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F0B4C4D-7AE7-40F3-B85F-AA06A000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35298BC-FF37-4D12-9F9B-E75C54C5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F02179D-2A45-4DB6-A7D7-E4146704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F4D4ED-3B74-40E9-B198-A63270FE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46FBA20-7F84-4AD2-82BC-AA77B192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37A877-69BC-4730-BB0E-29FB3FFC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D200444-2D82-4D0D-86C4-5BB52817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83ADEE8-2490-463A-ACF5-A42089C7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CA9C003-342E-4B0C-89D8-2BF27A4D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F633C6B-E76A-4BB1-B0AD-02CE05C4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AE15542-D9AE-43C0-8834-E7E4C2DC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D40438F-760A-4082-BE1D-687413F6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6147D35-553D-4426-8322-3C591B75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B3D80C-A2BE-4F3D-9D95-08762856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466725</xdr:colOff>
      <xdr:row>1</xdr:row>
      <xdr:rowOff>171450</xdr:rowOff>
    </xdr:from>
    <xdr:to>
      <xdr:col>2</xdr:col>
      <xdr:colOff>47625</xdr:colOff>
      <xdr:row>2</xdr:row>
      <xdr:rowOff>171450</xdr:rowOff>
    </xdr:to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10CAEB6-4A29-4571-A579-9C773ABE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3FF9D75-4B79-4F33-87DB-447B1C8B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1DFF3DF-02E5-4D78-AB82-848BB419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509B8D8-178B-4209-B905-AC7D0A99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BF6538F-3646-40C1-ABA4-76B3962C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74" name="Picture 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EEBF0F-A9B1-4DBB-B8B2-BF531EC8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75" name="Picture 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C5A807A-B3D5-46FC-887E-2FCD3F70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</xdr:row>
      <xdr:rowOff>171450</xdr:rowOff>
    </xdr:from>
    <xdr:ext cx="190500" cy="190500"/>
    <xdr:pic>
      <xdr:nvPicPr>
        <xdr:cNvPr id="76" name="Picture 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90DAC55-F538-4918-A940-4AAFD14F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77" name="Picture 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0090193-D39E-420D-BA21-B69937D9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78" name="Picture 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E0650E0-AE01-4D6C-A2D6-4EF6B949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79" name="Picture 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41D599D-6BA3-4AA8-A7CC-00804321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80" name="Picture 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98327D4-4A45-41EF-BDB5-D2CAD45F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81" name="Picture 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CB023F7-D0B8-46E8-9FBC-06ECE387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82" name="Picture 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C28577-A0C5-490A-A675-D1401645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</xdr:row>
      <xdr:rowOff>171450</xdr:rowOff>
    </xdr:from>
    <xdr:ext cx="190500" cy="190500"/>
    <xdr:pic>
      <xdr:nvPicPr>
        <xdr:cNvPr id="83" name="Picture 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8A0757-D4E1-4EDF-9761-572EC010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</xdr:row>
      <xdr:rowOff>171450</xdr:rowOff>
    </xdr:from>
    <xdr:ext cx="190500" cy="190500"/>
    <xdr:pic>
      <xdr:nvPicPr>
        <xdr:cNvPr id="84" name="Picture 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66E7677-73B3-4FEC-8A5C-955A5AFC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85" name="Picture 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FA53C8F-9D15-4021-9625-9C925EEB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86" name="Picture 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872968B-EAFF-4647-A786-61B2FC19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87" name="Picture 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43CA1F1-4BF4-407D-814A-9F4E9350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88" name="Picture 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038EE97-A5B9-4823-A374-78C25BA5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89" name="Picture 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F146635-8C47-455B-B0B5-083975C6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90" name="Picture 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1E248AD-9D75-45D3-B1C8-FEF6F7C6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7</xdr:row>
      <xdr:rowOff>171450</xdr:rowOff>
    </xdr:from>
    <xdr:ext cx="190500" cy="190500"/>
    <xdr:pic>
      <xdr:nvPicPr>
        <xdr:cNvPr id="91" name="Picture 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3623B53-8C2D-4D88-979B-EEC98B42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92" name="Picture 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80E31F3-E40F-4FFD-A2B7-3EFAEAC7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93" name="Picture 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AE9D25A-A586-42E5-B4CA-481B5D7E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94" name="Picture 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9735C7C-1AAB-4D5C-90C8-E6DDCA7F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95" name="Picture 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DBB0CB1-AEA7-461A-9D42-8B9A5757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96" name="Picture 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6C8BF7E-9B4A-4E34-AE6B-1292A788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97" name="Picture 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3CAA88-5EAD-4172-BC5C-FD0574F8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7</xdr:row>
      <xdr:rowOff>171450</xdr:rowOff>
    </xdr:from>
    <xdr:ext cx="190500" cy="190500"/>
    <xdr:pic>
      <xdr:nvPicPr>
        <xdr:cNvPr id="98" name="Picture 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417716-B558-40EB-841A-8D066EDB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7</xdr:row>
      <xdr:rowOff>171450</xdr:rowOff>
    </xdr:from>
    <xdr:ext cx="190500" cy="190500"/>
    <xdr:pic>
      <xdr:nvPicPr>
        <xdr:cNvPr id="99" name="Picture 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E25DF32-7372-46A3-B26D-01703F26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00" name="Picture 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C45A3B5-53E0-46B7-86B8-2252DE6C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01" name="Picture 1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D7F2BF7-881E-46A0-B984-D9E58BFF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02" name="Picture 1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37E5D30-EC44-4D31-AB43-F6214C0A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03" name="Picture 1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2994911-60AD-4D4C-BBFE-A4E5188D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04" name="Picture 1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32A5917-026A-4853-900F-CEAF3C5E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05" name="Picture 1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AFE0333-05F1-49C6-821C-1F146CB5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06" name="Picture 1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345DB8A-50D9-4301-892F-D68D824F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07" name="Picture 1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CFA83E3-67A7-4409-9FBE-E25639B5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08" name="Picture 1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C99A200-EE74-4AE5-ADD2-3F79023C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09" name="Picture 1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82621DF-5182-4EE6-AC44-5502034C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10</xdr:row>
      <xdr:rowOff>171450</xdr:rowOff>
    </xdr:from>
    <xdr:ext cx="190500" cy="190500"/>
    <xdr:pic>
      <xdr:nvPicPr>
        <xdr:cNvPr id="110" name="Picture 10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A605049-5588-44E0-B539-5632C3A3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11" name="Picture 1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A7E352A-D632-47F9-A751-90641BF7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12" name="Picture 1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4DEEF8E-8E96-49B7-8F8B-60A43822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13" name="Picture 1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AF323D1-C710-4C8F-9B76-F58FBEA7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14" name="Picture 1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9D3D975-6F4C-4FA0-8ADD-60999677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15" name="Picture 1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28D95A8-4431-4B9D-9395-1AF2E7052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16" name="Picture 1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BAEF1DF-133D-4652-BD03-ACD72715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10</xdr:row>
      <xdr:rowOff>171450</xdr:rowOff>
    </xdr:from>
    <xdr:ext cx="190500" cy="190500"/>
    <xdr:pic>
      <xdr:nvPicPr>
        <xdr:cNvPr id="117" name="Picture 1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6F442D0-8711-4552-8E90-CEA445E6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10</xdr:row>
      <xdr:rowOff>171450</xdr:rowOff>
    </xdr:from>
    <xdr:ext cx="190500" cy="190500"/>
    <xdr:pic>
      <xdr:nvPicPr>
        <xdr:cNvPr id="118" name="Picture 1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E5D5EC7-6A77-451B-AF32-27B91480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119" name="Picture 1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0FF8DDC-16CB-4B58-B0CC-4596FC7C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120" name="Picture 1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1D84ABB-3876-4D76-866B-B7818AA2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121" name="Picture 1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9AA4A26-BDAC-4968-ACCB-7563C854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238125</xdr:colOff>
      <xdr:row>12</xdr:row>
      <xdr:rowOff>142875</xdr:rowOff>
    </xdr:from>
    <xdr:ext cx="190500" cy="190500"/>
    <xdr:pic>
      <xdr:nvPicPr>
        <xdr:cNvPr id="122" name="Picture 1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34F870F-6A42-4AF2-8628-F74EC933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428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123" name="Picture 1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F09350E-6726-41E3-87A1-0C459539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124" name="Picture 1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9152326-9E4D-4E9A-9568-A0829284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125" name="Picture 1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7A20AF7-DFD6-4450-9DD6-B2B155DB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238125</xdr:colOff>
      <xdr:row>14</xdr:row>
      <xdr:rowOff>142875</xdr:rowOff>
    </xdr:from>
    <xdr:ext cx="190500" cy="190500"/>
    <xdr:pic>
      <xdr:nvPicPr>
        <xdr:cNvPr id="126" name="Picture 1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94EE74E-DA0D-45A4-BC48-DC2613D4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428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27" name="Picture 1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4CDC2DF-99A2-4BD5-A6E2-E5CC9E73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28" name="Picture 1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C9FB847-F303-48C6-A338-78603AC8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29" name="Picture 1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7DB10B-BFAE-49C3-808F-208CC8F5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238125</xdr:colOff>
      <xdr:row>16</xdr:row>
      <xdr:rowOff>142875</xdr:rowOff>
    </xdr:from>
    <xdr:ext cx="190500" cy="190500"/>
    <xdr:pic>
      <xdr:nvPicPr>
        <xdr:cNvPr id="130" name="Picture 1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C76C06-BBF9-4DBC-B326-0F782673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428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31" name="Picture 1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5B000AA-7D2E-4585-984D-FC527ECD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32" name="Picture 1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EABC181-3251-4DA6-B9FC-70572FDE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33" name="Picture 1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4F2A0ED-B260-46FD-9428-82BE95C9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238125</xdr:colOff>
      <xdr:row>18</xdr:row>
      <xdr:rowOff>142875</xdr:rowOff>
    </xdr:from>
    <xdr:ext cx="190500" cy="190500"/>
    <xdr:pic>
      <xdr:nvPicPr>
        <xdr:cNvPr id="134" name="Picture 1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21511F5-F7B5-45FA-8733-7FD2D680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809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35" name="Picture 1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80EAAD4-013D-4B33-84BB-700A6186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36" name="Picture 1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9A68268-1712-47CF-BD42-A333B7A7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37" name="Picture 1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5842357-528D-412E-975A-A637751EC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238125</xdr:colOff>
      <xdr:row>18</xdr:row>
      <xdr:rowOff>142875</xdr:rowOff>
    </xdr:from>
    <xdr:ext cx="190500" cy="190500"/>
    <xdr:pic>
      <xdr:nvPicPr>
        <xdr:cNvPr id="138" name="Picture 1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6A282A6-F9E3-4141-BA12-9287686D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428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39" name="Picture 1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73745CB-9385-4423-9F47-B31406E1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40" name="Picture 1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545426F-AB08-4957-8F77-E22315C0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41" name="Picture 1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1D59103-0593-450D-8C22-D15A0374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238125</xdr:colOff>
      <xdr:row>20</xdr:row>
      <xdr:rowOff>142875</xdr:rowOff>
    </xdr:from>
    <xdr:ext cx="190500" cy="190500"/>
    <xdr:pic>
      <xdr:nvPicPr>
        <xdr:cNvPr id="142" name="Picture 1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14304B6-9C0A-48C4-BFF9-8BAEDBBC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809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43" name="Picture 1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1794634-28CF-4B02-86F4-D61774D5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44" name="Picture 1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16A767D-5048-4925-A3B7-139FB8E5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45" name="Picture 1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EF72BD3-30BE-4DDD-B7C8-8634BB28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238125</xdr:colOff>
      <xdr:row>20</xdr:row>
      <xdr:rowOff>142875</xdr:rowOff>
    </xdr:from>
    <xdr:ext cx="190500" cy="190500"/>
    <xdr:pic>
      <xdr:nvPicPr>
        <xdr:cNvPr id="146" name="Picture 1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FE39AB4-E039-4A7B-9CB8-FF629CD8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428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47" name="Picture 1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3A136CA-3EF6-4494-AC8E-5F9BDE87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48" name="Picture 1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15AB7AE-5E99-4437-805C-06F3896B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49" name="Picture 1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2267758-72E1-42D7-AB04-CFFEBD19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238125</xdr:colOff>
      <xdr:row>22</xdr:row>
      <xdr:rowOff>142875</xdr:rowOff>
    </xdr:from>
    <xdr:ext cx="190500" cy="190500"/>
    <xdr:pic>
      <xdr:nvPicPr>
        <xdr:cNvPr id="150" name="Picture 1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31ECBDA-49EB-44B9-8C1A-0F762E13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809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51" name="Picture 1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C84DA79-B973-4D20-BDD9-12E540FF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52" name="Picture 1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C53A06B-1160-4AAB-BA53-1BBCBD0C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53" name="Picture 1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E9FAE50-E3E1-40E0-BE20-E8592980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2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238125</xdr:colOff>
      <xdr:row>22</xdr:row>
      <xdr:rowOff>142875</xdr:rowOff>
    </xdr:from>
    <xdr:ext cx="190500" cy="190500"/>
    <xdr:pic>
      <xdr:nvPicPr>
        <xdr:cNvPr id="154" name="Picture 1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16B7C0-144F-4FFC-82D6-B72D88C6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428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55" name="Picture 1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5DE3705-A6C4-40BD-BB97-956E8023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56" name="Picture 1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5FA901E-CBAA-4F1E-8038-D7C07CBE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57" name="Picture 1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46A248A-B24B-44B2-A903-A358A5FF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238125</xdr:colOff>
      <xdr:row>24</xdr:row>
      <xdr:rowOff>142875</xdr:rowOff>
    </xdr:from>
    <xdr:ext cx="190500" cy="190500"/>
    <xdr:pic>
      <xdr:nvPicPr>
        <xdr:cNvPr id="158" name="Picture 1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FBCA1E6-F05E-418E-A133-333CCE7B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809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74" name="Picture 1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09B63D7-412B-44F0-9E83-A7D212FC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75" name="Picture 1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D459917-69D4-42CE-81BD-05AF87A7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76" name="Picture 1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F0F8558-9363-4AAD-861E-969B7AE4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77" name="Picture 1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F9904CB-B659-4122-A03F-8C39B087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78" name="Picture 1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5D8BA1A-6112-4C0D-9296-A1E943F7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79" name="Picture 1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C71FD15-930C-48F8-A1A2-92A212B5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80" name="Picture 1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3449474-C3AC-4C03-B65E-F98036A8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81" name="Picture 1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02CD056-A33D-4856-94E5-BE6A7C6E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82" name="Picture 1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3844D4D-7E13-4606-A5EB-EB9DB8EF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83" name="Picture 1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F1A5451-5B9E-4CE2-A7FA-3AFAB20B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84" name="Picture 1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CD2D8F-FD77-4239-96C2-90576EEA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85" name="Picture 1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347A963-87FE-4F8D-A585-1B927EEB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86" name="Picture 1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C61B2A6-3F8F-4084-99C1-BF6D4763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87" name="Picture 1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02A8F82-63DE-4C10-840A-068CCAD6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88" name="Picture 1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3AA377D-84D5-472E-8FA8-953F8978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249F5EB-5C02-43A1-A601-C2C784A4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85CE136-57CF-4967-B765-01780B0B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FADE59B-55F9-4A33-AE9E-5B6FBA47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4E57BF8-DFE3-42BD-8BCA-0132082B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880F337-A71B-4D8C-A615-26FDB4AE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2D8B4C2-08A3-4608-BAE7-FB61D38F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A88C3C4-6C58-4E5C-8C9D-9442A100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D48A96B-7DA9-4F9D-ACB6-AF4B2E2D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54E9B5B-EADD-4A7A-8710-6CD68789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612B41-6C9B-4F9F-A2A8-7AF32DCA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3</xdr:row>
      <xdr:rowOff>28575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1430532-EEA7-4510-A0C3-2F9E136A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76A2ACE-3E82-460B-A69B-972B0C6E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E8FBFE9-D563-4A22-A50F-7DA24238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0075EA7-276F-41E8-84C0-2A08F118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85D6639-BD14-4867-8A7D-354FC19D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25A7506-8281-4F60-87A4-6C57EE7E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F410C2B-DBF0-4165-9A23-92FE7EF6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0DBF162-B434-41FB-B5A9-84D1927C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66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272ED46-DBDA-47D4-9821-340058D5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466725</xdr:colOff>
      <xdr:row>1</xdr:row>
      <xdr:rowOff>171450</xdr:rowOff>
    </xdr:from>
    <xdr:to>
      <xdr:col>2</xdr:col>
      <xdr:colOff>47625</xdr:colOff>
      <xdr:row>2</xdr:row>
      <xdr:rowOff>171450</xdr:rowOff>
    </xdr:to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00CBA5-EEB3-42D7-A58F-A0298848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50</xdr:row>
      <xdr:rowOff>76200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452DE02-E771-49B0-8884-AD31286B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76200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F078D13-FC1E-4C4D-AC0C-BFD8233C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76200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84020E2-90B7-465A-9A0A-FA25FB76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76200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E0DCFBE-B00F-4D33-B659-A4C60290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76200</xdr:rowOff>
    </xdr:from>
    <xdr:ext cx="190500" cy="190500"/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1F78334-82D4-4806-986D-A37A69B2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BDB7CEA-35C4-45CC-8349-122A862F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76200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998DDB5-DFDA-4676-AEA9-624ECF24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76200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862F85F-7F02-4982-82F9-AF25D7633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76200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0E0EE9-5EF5-45C6-8F67-B31BF106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76200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BDC2549-C23B-4BD7-85DF-97B13532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76200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DC6E80E-7D1B-42C4-AAB0-EE00C425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76200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033CE89-0114-4452-96FC-8E6C5A1F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76200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21F06FE-E989-448D-B42D-92587DA4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76200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BF50B8B-498A-447D-921D-B24AE610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76200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469888-9925-4E0E-BBC4-92A40F44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76200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7AB9C20-34FA-4790-9FBF-30D974FA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9462A26-2FD3-41B0-AC8B-9BF5FF7D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76200</xdr:rowOff>
    </xdr:from>
    <xdr:ext cx="190500" cy="190500"/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3C6D146-DD7F-449D-ACA5-B9CE202B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76200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8164C20-3CCB-4F1B-AD95-098B5DA8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76200</xdr:rowOff>
    </xdr:from>
    <xdr:ext cx="190500" cy="190500"/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6C7DD37-D7B3-44E0-BCB9-1E865CCF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76200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16BE3DC-3B97-4E88-907B-BA90C6FA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76200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3350826-F4E9-4688-9704-64135FC1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512CB72-6175-4C28-97C8-E0731DFC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A951BD2-7CA1-477B-864E-4E59227E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C33EBC6-4E2B-4E4D-83AF-72C125F8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2B957F4-0A4B-4AD1-8E45-CB00293D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C7A8F73-ADA1-42C2-8E6D-82C538F1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9DED27E-DC42-4B23-8B78-2BBB3DD3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</xdr:row>
      <xdr:rowOff>171450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69A5D2-36E4-45F1-A399-BE8BABBE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93863D3-F1A1-4176-9B42-3690066A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629BBE6-8D6C-4A55-B6E0-CA2A2FDB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E50D2D7-9748-487C-9909-3318BC2D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6249D6B-C34B-4B86-B117-D4D81700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0A8E38-7F44-4C5C-B4E1-F9CC4454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2FF3C0E-650F-46D7-98C7-6BFD918A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7</xdr:row>
      <xdr:rowOff>171450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F30301C-A66C-442B-8C32-910D09C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6F7DD22-FBCB-466A-87E4-11F17230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696C379-3133-4F73-B6B7-80B295E7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9ED05A0-B23E-4A4F-83D4-63A839BD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7A9B1A8-525A-4194-9B08-42994F17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7F82256-ED3A-4591-B450-40B7F86C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AEFBBBC-0D56-428C-9C78-AF6655C1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DEDC136-6486-4D8F-95ED-56FD498D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D5F21A8-72B1-49A3-B041-9944B909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10</xdr:row>
      <xdr:rowOff>171450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D89C25-A907-43A5-BA59-27B2D002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1CB3297-5596-4482-B0C0-06524261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8" name="Picture 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007A3E5-F992-4E4F-8448-ACF33790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9" name="Picture 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7D59F8A-440E-4FE8-9D2A-64676C36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C32E4AF-F06F-49B5-9436-8D446AF6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401B9A8-A867-45B3-8A09-2663F141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B3920A6-9FD8-4D4B-A138-F379D0B4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26810A4-E729-414F-8111-EF590D1D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74" name="Picture 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85D99A8-A461-479C-99D1-246B129D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13</xdr:row>
      <xdr:rowOff>171450</xdr:rowOff>
    </xdr:from>
    <xdr:ext cx="190500" cy="190500"/>
    <xdr:pic>
      <xdr:nvPicPr>
        <xdr:cNvPr id="75" name="Picture 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1216FEF-6FB0-4291-9AB6-F8545E6E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6" name="Picture 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9CDA03A-7314-4D18-ACFE-42AF6A94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7" name="Picture 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D6E5824-D270-4A5C-9B38-AD070029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8" name="Picture 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9812446-8260-4299-B3D3-8078761F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9" name="Picture 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5426C1B-8889-4002-BF81-D6D1E868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80" name="Picture 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EE3CEAC-F94B-49BC-92AD-A97E987C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81" name="Picture 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41EF0AA-857A-4051-ABD3-5E12948F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82" name="Picture 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38C7EDF-B938-466C-B90F-CAE26291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83" name="Picture 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0B01EA2-77EA-4E02-842B-A54F644C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16</xdr:row>
      <xdr:rowOff>171450</xdr:rowOff>
    </xdr:from>
    <xdr:ext cx="190500" cy="190500"/>
    <xdr:pic>
      <xdr:nvPicPr>
        <xdr:cNvPr id="84" name="Picture 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235C716-CF8B-49CE-9868-EBE6E9DC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5" name="Picture 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3709F79-FEC9-4A47-9BD3-94E37B8F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6" name="Picture 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3987D4D-E123-4ED4-9C25-751DC45A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7" name="Picture 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B8DB99-76F7-4E48-93C6-9ADC08F5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8" name="Picture 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FC1FA4C-396C-4F4F-9D5A-141072AA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9" name="Picture 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DEF999F-5E16-40B2-AA95-B3779DC3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90" name="Picture 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3E245CA-BC9A-4C86-87ED-FF9BFA2D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91" name="Picture 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027A4A1-F7EE-46C9-AFAB-97261A98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92" name="Picture 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5BA6C3B-86D5-4748-9637-A324F198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19</xdr:row>
      <xdr:rowOff>171450</xdr:rowOff>
    </xdr:from>
    <xdr:ext cx="190500" cy="190500"/>
    <xdr:pic>
      <xdr:nvPicPr>
        <xdr:cNvPr id="93" name="Picture 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F469C50-2BCB-4825-B761-1B8D5123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4" name="Picture 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DA31F5D-61E5-4939-8BBE-A74E05B8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5" name="Picture 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D098206-5EB5-4C08-BEC4-D88699B0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6" name="Picture 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4231B25-3164-4D52-B9FF-7786B871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7" name="Picture 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0DD3066-DC10-4E1F-8ED1-BA653058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8" name="Picture 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6B8FC80-C5C9-4E74-BEB0-13C6DE89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9" name="Picture 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478BEAB-CA9C-4F75-A541-8BB94317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00" name="Picture 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8DB14AA-A13B-49F9-BE87-A885A0E8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01" name="Picture 1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E9C4809-D56E-46A3-9B44-CF72EF1F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22</xdr:row>
      <xdr:rowOff>171450</xdr:rowOff>
    </xdr:from>
    <xdr:ext cx="190500" cy="190500"/>
    <xdr:pic>
      <xdr:nvPicPr>
        <xdr:cNvPr id="102" name="Picture 1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0D4986F-94D8-430A-B12D-7E70F4E9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3" name="Picture 1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4EA1947-432A-4BCA-990A-2B882210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4" name="Picture 1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7AE54C5-71A6-4671-AD27-2181751E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5" name="Picture 1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F8C6A9A-8178-48AB-9902-E87C5827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6" name="Picture 1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DC9D6FE-079C-4F12-99D7-C7F1CFD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7" name="Picture 1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229B24-6025-48A1-83B5-9FC55138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8" name="Picture 1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164016D-6476-4F68-95B5-BEE32DFF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9" name="Picture 1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49E7850-E075-4952-B297-F55DB36A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10" name="Picture 10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63FDB55-DC64-481E-B9AD-DA1434EF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25</xdr:row>
      <xdr:rowOff>171450</xdr:rowOff>
    </xdr:from>
    <xdr:ext cx="190500" cy="190500"/>
    <xdr:pic>
      <xdr:nvPicPr>
        <xdr:cNvPr id="111" name="Picture 1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3C7CE44-2A98-4AA6-A149-E23CC216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2" name="Picture 1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1F3028-6C82-44CC-8D90-AFE710E5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3" name="Picture 1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1CB9767-3B36-4802-87A8-630E7F2F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4" name="Picture 1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FE040FC-CA0A-46B2-BD88-EB3858F0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15" name="Picture 1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C04D29D-E2BD-4930-BDFC-5461C30A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16" name="Picture 1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DA98D07-2D42-4152-8069-AD761618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17" name="Picture 1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00ECADE-32D5-4914-AB21-96FFFF25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18" name="Picture 1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AAC0B91-D209-4910-B000-0C104916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119" name="Picture 1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5F41C45-F1BD-4329-840C-4F719640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28</xdr:row>
      <xdr:rowOff>171450</xdr:rowOff>
    </xdr:from>
    <xdr:ext cx="190500" cy="190500"/>
    <xdr:pic>
      <xdr:nvPicPr>
        <xdr:cNvPr id="120" name="Picture 1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A5D7A9B-7AED-4916-822F-5BBB3FD0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21" name="Picture 1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9CA4781-331F-4428-8D70-2023CEEA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22" name="Picture 1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2E542C-8E68-46AE-BB69-28BD722A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23" name="Picture 1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99F3CF8-37E7-4A25-B976-E9E02542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124" name="Picture 1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3301CB7-6720-4118-B7EB-4499A7D6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125" name="Picture 1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71D54D9-7238-407E-8DB3-EFCBEA38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126" name="Picture 1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FBAD9B5-8703-487B-A93C-9B72B426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127" name="Picture 1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B7F2A04-C230-4D9F-8853-0B075BB6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128" name="Picture 1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3F5856-7566-4F77-A6C6-13CAAE59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31</xdr:row>
      <xdr:rowOff>171450</xdr:rowOff>
    </xdr:from>
    <xdr:ext cx="190500" cy="190500"/>
    <xdr:pic>
      <xdr:nvPicPr>
        <xdr:cNvPr id="129" name="Picture 1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1C1DB49-52E5-4345-9730-28F73231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130" name="Picture 1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955C0EF-F934-4964-87E6-F513DDC5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131" name="Picture 1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0B56E38-6740-44B8-8FC0-CCF7047D2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132" name="Picture 1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E32FA06-E4E9-4C1E-9A21-B2460EF9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133" name="Picture 1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0639FD8-DD96-487F-BC5B-E0545B35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34</xdr:row>
      <xdr:rowOff>66675</xdr:rowOff>
    </xdr:from>
    <xdr:ext cx="190500" cy="190500"/>
    <xdr:pic>
      <xdr:nvPicPr>
        <xdr:cNvPr id="134" name="Picture 1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9F64F49-1471-482D-9CBB-9197476E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34</xdr:row>
      <xdr:rowOff>66675</xdr:rowOff>
    </xdr:from>
    <xdr:ext cx="190500" cy="190500"/>
    <xdr:pic>
      <xdr:nvPicPr>
        <xdr:cNvPr id="135" name="Picture 1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C58C76F-DEF7-4061-B550-206CDA37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34</xdr:row>
      <xdr:rowOff>66675</xdr:rowOff>
    </xdr:from>
    <xdr:ext cx="190500" cy="190500"/>
    <xdr:pic>
      <xdr:nvPicPr>
        <xdr:cNvPr id="136" name="Picture 1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F9F1267-1E98-4945-8672-41BF147E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34</xdr:row>
      <xdr:rowOff>66675</xdr:rowOff>
    </xdr:from>
    <xdr:ext cx="190500" cy="190500"/>
    <xdr:pic>
      <xdr:nvPicPr>
        <xdr:cNvPr id="137" name="Picture 1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EAEFBE5-3C9C-4FBE-96C9-32CCE58F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34</xdr:row>
      <xdr:rowOff>171450</xdr:rowOff>
    </xdr:from>
    <xdr:ext cx="190500" cy="190500"/>
    <xdr:pic>
      <xdr:nvPicPr>
        <xdr:cNvPr id="138" name="Picture 1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BEABD9A-E230-4A9F-BEE0-CBFD8D27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139" name="Picture 1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F92B24-EAAC-424B-B3C2-3E1CAA83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140" name="Picture 1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C8A63BF-BF09-4FB4-BE62-40C41ED4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141" name="Picture 1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9945FA-8D01-436C-9FBD-D112C8F1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142" name="Picture 1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32F2E95-DDD3-47D6-B59C-0B2DD328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37</xdr:row>
      <xdr:rowOff>66675</xdr:rowOff>
    </xdr:from>
    <xdr:ext cx="190500" cy="190500"/>
    <xdr:pic>
      <xdr:nvPicPr>
        <xdr:cNvPr id="143" name="Picture 1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DF20332-3681-4381-9F5E-F04A860B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37</xdr:row>
      <xdr:rowOff>66675</xdr:rowOff>
    </xdr:from>
    <xdr:ext cx="190500" cy="190500"/>
    <xdr:pic>
      <xdr:nvPicPr>
        <xdr:cNvPr id="144" name="Picture 1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FC5060C-0946-4A70-886E-6A90848D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37</xdr:row>
      <xdr:rowOff>66675</xdr:rowOff>
    </xdr:from>
    <xdr:ext cx="190500" cy="190500"/>
    <xdr:pic>
      <xdr:nvPicPr>
        <xdr:cNvPr id="145" name="Picture 1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40C047A-8481-4909-A430-BAAC2611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37</xdr:row>
      <xdr:rowOff>66675</xdr:rowOff>
    </xdr:from>
    <xdr:ext cx="190500" cy="190500"/>
    <xdr:pic>
      <xdr:nvPicPr>
        <xdr:cNvPr id="146" name="Picture 1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30380A4-6D13-4552-9B50-22234CFF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37</xdr:row>
      <xdr:rowOff>171450</xdr:rowOff>
    </xdr:from>
    <xdr:ext cx="190500" cy="190500"/>
    <xdr:pic>
      <xdr:nvPicPr>
        <xdr:cNvPr id="147" name="Picture 1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57FE5D7-6F83-45E5-9ECD-BB28C4C4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148" name="Picture 1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F91ACCD-ABE1-4778-9AC5-9CE716EA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149" name="Picture 1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58B7B0E-3D73-4290-83D2-A26F08C7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150" name="Picture 1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AD7186-9FED-4EC5-A3C2-9BE4C30C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151" name="Picture 1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82C1AA3-7DAB-4110-A6D4-42CDA9EB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40</xdr:row>
      <xdr:rowOff>66675</xdr:rowOff>
    </xdr:from>
    <xdr:ext cx="190500" cy="190500"/>
    <xdr:pic>
      <xdr:nvPicPr>
        <xdr:cNvPr id="152" name="Picture 1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AA239BB-105B-464C-8BE0-783ABEB3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40</xdr:row>
      <xdr:rowOff>66675</xdr:rowOff>
    </xdr:from>
    <xdr:ext cx="190500" cy="190500"/>
    <xdr:pic>
      <xdr:nvPicPr>
        <xdr:cNvPr id="153" name="Picture 1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E7A84FD-9D12-4B64-AE57-B6E4542C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40</xdr:row>
      <xdr:rowOff>66675</xdr:rowOff>
    </xdr:from>
    <xdr:ext cx="190500" cy="190500"/>
    <xdr:pic>
      <xdr:nvPicPr>
        <xdr:cNvPr id="154" name="Picture 1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0603656-1094-4DEB-9F5E-FD0A61FF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40</xdr:row>
      <xdr:rowOff>66675</xdr:rowOff>
    </xdr:from>
    <xdr:ext cx="190500" cy="190500"/>
    <xdr:pic>
      <xdr:nvPicPr>
        <xdr:cNvPr id="155" name="Picture 1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AC0797E-56AF-4212-A37F-9ADBE225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40</xdr:row>
      <xdr:rowOff>171450</xdr:rowOff>
    </xdr:from>
    <xdr:ext cx="190500" cy="190500"/>
    <xdr:pic>
      <xdr:nvPicPr>
        <xdr:cNvPr id="156" name="Picture 1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845942D-A666-4CB8-B01B-46EA80D1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157" name="Picture 1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7260310-84CC-4C51-8669-11FA8D92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158" name="Picture 1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B1340DE-23D2-4CAF-B5AC-CFD7B255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159" name="Picture 1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3487FB0-531D-48D3-AD24-C90B617A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160" name="Picture 1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7ABD45C-A54D-4735-8146-E2C3F0C3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43</xdr:row>
      <xdr:rowOff>66675</xdr:rowOff>
    </xdr:from>
    <xdr:ext cx="190500" cy="190500"/>
    <xdr:pic>
      <xdr:nvPicPr>
        <xdr:cNvPr id="161" name="Picture 1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662E53C-B5A2-4108-9D22-A0FC098C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43</xdr:row>
      <xdr:rowOff>66675</xdr:rowOff>
    </xdr:from>
    <xdr:ext cx="190500" cy="190500"/>
    <xdr:pic>
      <xdr:nvPicPr>
        <xdr:cNvPr id="162" name="Picture 1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AA1CA0F-29EB-4A9F-9A82-D75A3CEA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43</xdr:row>
      <xdr:rowOff>66675</xdr:rowOff>
    </xdr:from>
    <xdr:ext cx="190500" cy="190500"/>
    <xdr:pic>
      <xdr:nvPicPr>
        <xdr:cNvPr id="163" name="Picture 1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22CE443-9264-4783-B425-96EEC63D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43</xdr:row>
      <xdr:rowOff>66675</xdr:rowOff>
    </xdr:from>
    <xdr:ext cx="190500" cy="190500"/>
    <xdr:pic>
      <xdr:nvPicPr>
        <xdr:cNvPr id="164" name="Picture 1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ED58E9B-C207-4A81-9E5A-286F46F5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43</xdr:row>
      <xdr:rowOff>171450</xdr:rowOff>
    </xdr:from>
    <xdr:ext cx="190500" cy="190500"/>
    <xdr:pic>
      <xdr:nvPicPr>
        <xdr:cNvPr id="165" name="Picture 1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D214D4B-CD4A-4C8C-95CC-88650CC8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166" name="Picture 1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0C3DF44-BED7-4BA6-8D18-D85EAE88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167" name="Picture 1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A8CB621-61E6-4D35-933B-7150D6D5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168" name="Picture 1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6C3E01D-4EC8-4DD0-81A8-E4FFD69E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169" name="Picture 1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CDBB4C3-DDD4-4486-AAB5-54AD53EF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46</xdr:row>
      <xdr:rowOff>66675</xdr:rowOff>
    </xdr:from>
    <xdr:ext cx="190500" cy="190500"/>
    <xdr:pic>
      <xdr:nvPicPr>
        <xdr:cNvPr id="170" name="Picture 1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AA46F46-4468-4041-AA76-986ACB36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46</xdr:row>
      <xdr:rowOff>66675</xdr:rowOff>
    </xdr:from>
    <xdr:ext cx="190500" cy="190500"/>
    <xdr:pic>
      <xdr:nvPicPr>
        <xdr:cNvPr id="171" name="Picture 1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A4216AE-C72A-4428-803E-739F18DD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46</xdr:row>
      <xdr:rowOff>66675</xdr:rowOff>
    </xdr:from>
    <xdr:ext cx="190500" cy="190500"/>
    <xdr:pic>
      <xdr:nvPicPr>
        <xdr:cNvPr id="172" name="Picture 1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9A3DA02-E068-4EB9-89CC-F0522489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46</xdr:row>
      <xdr:rowOff>66675</xdr:rowOff>
    </xdr:from>
    <xdr:ext cx="190500" cy="190500"/>
    <xdr:pic>
      <xdr:nvPicPr>
        <xdr:cNvPr id="173" name="Picture 1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DFDAD3B-FF37-4A91-AE7B-3EF31E55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46</xdr:row>
      <xdr:rowOff>171450</xdr:rowOff>
    </xdr:from>
    <xdr:ext cx="190500" cy="190500"/>
    <xdr:pic>
      <xdr:nvPicPr>
        <xdr:cNvPr id="174" name="Picture 1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EA0990D-D909-46AB-985A-7B17C73F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48</xdr:row>
      <xdr:rowOff>66675</xdr:rowOff>
    </xdr:from>
    <xdr:ext cx="190500" cy="190500"/>
    <xdr:pic>
      <xdr:nvPicPr>
        <xdr:cNvPr id="175" name="Picture 1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A011FC-6714-4ADF-B1E5-E255EDD1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48</xdr:row>
      <xdr:rowOff>66675</xdr:rowOff>
    </xdr:from>
    <xdr:ext cx="190500" cy="190500"/>
    <xdr:pic>
      <xdr:nvPicPr>
        <xdr:cNvPr id="176" name="Picture 1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16B120B-70C5-4734-A8C6-6C9CCBF1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177" name="Picture 1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89A7EFD-D03A-40B4-825B-C76106D0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178" name="Picture 1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66655A2-87CE-444A-A359-1092F871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179" name="Picture 1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452C2DB-3283-40E3-8D6E-6AE17DB2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180" name="Picture 1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ECA5A3A-6408-4F1D-87B2-C674E05F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181" name="Picture 1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5CC5204-1654-44D5-B606-11DD0767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6</xdr:row>
      <xdr:rowOff>28575</xdr:rowOff>
    </xdr:from>
    <xdr:ext cx="190500" cy="190500"/>
    <xdr:pic>
      <xdr:nvPicPr>
        <xdr:cNvPr id="182" name="Picture 1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1F1589D-D369-4E3E-9869-539F96A3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</xdr:row>
      <xdr:rowOff>171450</xdr:rowOff>
    </xdr:from>
    <xdr:ext cx="190500" cy="190500"/>
    <xdr:pic>
      <xdr:nvPicPr>
        <xdr:cNvPr id="183" name="Picture 1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3C6FAA3-5B5B-4B2C-9BB4-5B46AC5E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184" name="Picture 1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684673C-3A40-4A76-B3DC-293E87B5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185" name="Picture 1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927AFB4-1B4B-46DB-AACB-27F22AE8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186" name="Picture 1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5E46FE9-AA1E-4E0F-8369-E214520A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187" name="Picture 1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238CB74-F65F-47E7-80DD-D09E2C74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188" name="Picture 1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1B25F85-4864-4622-9F8F-D63532C26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189" name="Picture 1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ED93713-702C-47A8-963F-ED05AF46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190" name="Picture 1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691F273-AACC-44ED-BFDE-ADFC234D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9</xdr:row>
      <xdr:rowOff>28575</xdr:rowOff>
    </xdr:from>
    <xdr:ext cx="190500" cy="190500"/>
    <xdr:pic>
      <xdr:nvPicPr>
        <xdr:cNvPr id="191" name="Picture 1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2C0CA62-FAF2-4DE4-B58F-3B326124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7</xdr:row>
      <xdr:rowOff>171450</xdr:rowOff>
    </xdr:from>
    <xdr:ext cx="190500" cy="190500"/>
    <xdr:pic>
      <xdr:nvPicPr>
        <xdr:cNvPr id="192" name="Picture 1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97F852A-6989-4733-A769-B7D607C9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93" name="Picture 1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F086115-E02A-4818-B8F8-8A94180F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94" name="Picture 1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A80B483-066D-4655-BDB3-F55C7E3D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95" name="Picture 1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6D304EE-DC1D-47A5-961B-2BB8107CE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96" name="Picture 1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7C6CAD8-1CE3-49D0-9FAC-A915DB22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97" name="Picture 1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115D6B3-7699-49E1-BC25-2D256F64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98" name="Picture 1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D206F72-D3CD-4FE1-94C4-3CCEDEDC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99" name="Picture 1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4E67D67-C69E-4966-BCA6-C489102E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200" name="Picture 1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F4120B-0050-4FD4-9342-ACB6E771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201" name="Picture 2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BC3D88-E4FE-4678-B471-D2446E30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12</xdr:row>
      <xdr:rowOff>28575</xdr:rowOff>
    </xdr:from>
    <xdr:ext cx="190500" cy="190500"/>
    <xdr:pic>
      <xdr:nvPicPr>
        <xdr:cNvPr id="202" name="Picture 2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F5D3737-22B4-474E-BA4E-443BACD4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10</xdr:row>
      <xdr:rowOff>171450</xdr:rowOff>
    </xdr:from>
    <xdr:ext cx="190500" cy="190500"/>
    <xdr:pic>
      <xdr:nvPicPr>
        <xdr:cNvPr id="203" name="Picture 2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31902E4-12F0-4BDF-AE0D-707F4715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204" name="Picture 2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EBA9D8-7C2F-4591-97BB-2384E4D6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205" name="Picture 2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305652F-4501-4ACF-9F2E-0B5FFEFB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206" name="Picture 2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86F555A-3ADE-407C-8094-82C2B8FA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207" name="Picture 2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EEB4571-5A52-410E-BADC-6F868F87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208" name="Picture 2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335D928-4876-47B8-A8DD-C5F94B80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209" name="Picture 2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2A62A4D-87DD-4B57-A518-8AE2E007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210" name="Picture 20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3B12212-B97A-4958-A49F-D33AD776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211" name="Picture 2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815A209-219B-4152-AC9A-A16DA186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212" name="Picture 2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FF96F9-E614-473D-A292-277C0391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15</xdr:row>
      <xdr:rowOff>28575</xdr:rowOff>
    </xdr:from>
    <xdr:ext cx="190500" cy="190500"/>
    <xdr:pic>
      <xdr:nvPicPr>
        <xdr:cNvPr id="213" name="Picture 2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200BA08-663D-4FFC-81F7-7DC5A903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13</xdr:row>
      <xdr:rowOff>171450</xdr:rowOff>
    </xdr:from>
    <xdr:ext cx="190500" cy="190500"/>
    <xdr:pic>
      <xdr:nvPicPr>
        <xdr:cNvPr id="214" name="Picture 2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06C3785-DC89-45F0-92B2-E00F25E4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215" name="Picture 2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8AC04AA-1B2F-4399-A771-58700F6A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216" name="Picture 2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33F6B48-7CBF-4540-B7B4-D9212CEA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217" name="Picture 2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720769F-925C-4E68-92EB-E44F40A6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218" name="Picture 2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45EECF5-3241-4BB5-8F43-CF29C3DB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219" name="Picture 2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E8F1950-1F6D-4FBE-B0EA-75AFCB43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220" name="Picture 2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AFFE656-1B82-4C9E-88B2-5230D59A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221" name="Picture 2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3751726-8698-4B38-BDCD-7C13675A0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222" name="Picture 2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87784BC-D26E-443E-A490-D8A249A3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223" name="Picture 2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BA77F16-7749-4F42-9082-BCA0BF98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18</xdr:row>
      <xdr:rowOff>28575</xdr:rowOff>
    </xdr:from>
    <xdr:ext cx="190500" cy="190500"/>
    <xdr:pic>
      <xdr:nvPicPr>
        <xdr:cNvPr id="224" name="Picture 2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665EE17-DDC2-4F69-A331-A9032492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16</xdr:row>
      <xdr:rowOff>171450</xdr:rowOff>
    </xdr:from>
    <xdr:ext cx="190500" cy="190500"/>
    <xdr:pic>
      <xdr:nvPicPr>
        <xdr:cNvPr id="225" name="Picture 2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CCB12CB-63FF-4C16-ADDC-8E82B5E1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226" name="Picture 2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696D7DE-9F8B-41CE-A805-3459B94D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227" name="Picture 2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E38F24E-AEEC-441F-BDA2-C1C87DF5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228" name="Picture 2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7549A8-9885-4D32-A61A-4536D04F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229" name="Picture 2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C081873-BA97-47F4-8919-C949876E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230" name="Picture 2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E85E641-8A8F-4EF0-8620-E4461F5A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231" name="Picture 2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14CB489-5894-4CD1-B093-7BE32B10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232" name="Picture 2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5D38007-DE24-44F1-BA7A-F13380D9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233" name="Picture 2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35F4597-F251-4713-8CD3-A150434A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234" name="Picture 2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AFC6FAF-2401-4B7B-991C-F3595661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21</xdr:row>
      <xdr:rowOff>28575</xdr:rowOff>
    </xdr:from>
    <xdr:ext cx="190500" cy="190500"/>
    <xdr:pic>
      <xdr:nvPicPr>
        <xdr:cNvPr id="235" name="Picture 2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E9FC748-0487-4AE1-B455-B117FB02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19</xdr:row>
      <xdr:rowOff>171450</xdr:rowOff>
    </xdr:from>
    <xdr:ext cx="190500" cy="190500"/>
    <xdr:pic>
      <xdr:nvPicPr>
        <xdr:cNvPr id="236" name="Picture 2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AC9B66F-97EB-41A9-8556-9A6E6457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237" name="Picture 2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FE4EC62-7DB9-4A87-A828-01B7F225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238" name="Picture 2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0DD832-4123-4703-8C16-233CDF2C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239" name="Picture 2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74011C-5AC3-4086-AEA9-7FFC71F2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240" name="Picture 2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5FAC1C0-C5F4-443E-A430-2479FCD1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241" name="Picture 2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D72854E-32CA-45DF-8422-554BBB53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242" name="Picture 2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01BD1A1-03FD-441A-8807-A562EDCF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243" name="Picture 2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183A66D-162A-473D-AAF2-CBD77601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244" name="Picture 2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4D954B-5109-48E1-92C0-355CB42C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245" name="Picture 2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385C150-DFD3-4A78-AEB2-1D240EDF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24</xdr:row>
      <xdr:rowOff>28575</xdr:rowOff>
    </xdr:from>
    <xdr:ext cx="190500" cy="190500"/>
    <xdr:pic>
      <xdr:nvPicPr>
        <xdr:cNvPr id="246" name="Picture 2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15C14DA-B8B3-44BF-867C-AFF2069A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22</xdr:row>
      <xdr:rowOff>171450</xdr:rowOff>
    </xdr:from>
    <xdr:ext cx="190500" cy="190500"/>
    <xdr:pic>
      <xdr:nvPicPr>
        <xdr:cNvPr id="247" name="Picture 2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D713F4F-48F0-49C1-8377-8178D95C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248" name="Picture 2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923A2B3-E55A-4C23-B9E4-CCCB4C43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249" name="Picture 2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3F189F-D45B-4330-B111-FF6FC2B1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250" name="Picture 2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B133A47-9F1E-4B23-93C5-E2573486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251" name="Picture 2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9A156B8-B3A7-45DB-BC25-C2B2B7DF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252" name="Picture 2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1207CE4-F7BA-457E-A833-302F4FBC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253" name="Picture 2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470F9D6-0055-4D59-AE7E-A8D5A089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254" name="Picture 2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22B4CB4-D127-46FF-8610-BB6CFA45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255" name="Picture 2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16D5DB8-52F9-48B7-9569-BB2875B8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256" name="Picture 2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B482BAD-3DA2-4238-BEFF-910684BE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27</xdr:row>
      <xdr:rowOff>28575</xdr:rowOff>
    </xdr:from>
    <xdr:ext cx="190500" cy="190500"/>
    <xdr:pic>
      <xdr:nvPicPr>
        <xdr:cNvPr id="257" name="Picture 2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9FC1406-0B39-472D-ABF5-6A293404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25</xdr:row>
      <xdr:rowOff>171450</xdr:rowOff>
    </xdr:from>
    <xdr:ext cx="190500" cy="190500"/>
    <xdr:pic>
      <xdr:nvPicPr>
        <xdr:cNvPr id="258" name="Picture 2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1AAA6F-5615-4CC2-B5E6-2125ECA3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259" name="Picture 2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126E03-BEA9-4666-BD89-DA7E0534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260" name="Picture 2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6A13040-FD20-44AC-A794-8331DF06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261" name="Picture 2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F780668-047C-4347-9F9B-4984A4EB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262" name="Picture 2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113C69C-D8FF-4527-8B48-6DCBBFB1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263" name="Picture 2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8ED869B-F46E-4F6D-9DF5-CED2DA51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264" name="Picture 2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6A4C61D-95DA-42FF-9C01-48200A05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265" name="Picture 2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D4972B7-5E65-4A8D-93B5-E303D66A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266" name="Picture 2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9EEC609-D249-4957-AD76-179BD48C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28</xdr:row>
      <xdr:rowOff>66675</xdr:rowOff>
    </xdr:from>
    <xdr:ext cx="190500" cy="190500"/>
    <xdr:pic>
      <xdr:nvPicPr>
        <xdr:cNvPr id="267" name="Picture 2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C1B9C61-8A8D-44BB-A982-C1C6A95D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30</xdr:row>
      <xdr:rowOff>28575</xdr:rowOff>
    </xdr:from>
    <xdr:ext cx="190500" cy="190500"/>
    <xdr:pic>
      <xdr:nvPicPr>
        <xdr:cNvPr id="268" name="Picture 2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CD07DE1-FDC9-4BF3-BBBF-0887D648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28</xdr:row>
      <xdr:rowOff>171450</xdr:rowOff>
    </xdr:from>
    <xdr:ext cx="190500" cy="190500"/>
    <xdr:pic>
      <xdr:nvPicPr>
        <xdr:cNvPr id="269" name="Picture 2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6C42ACB-53E2-40D3-B0D0-23B9284B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270" name="Picture 2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EE791C7-E2B8-401B-9564-E8924C00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271" name="Picture 2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5537371-9B1A-46B0-889F-38FF147F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272" name="Picture 2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BFC6460-BE39-4D8C-959B-F8CB1272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273" name="Picture 2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C150A90-803C-4210-A615-A8D9AF18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274" name="Picture 2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ACD1469-CECA-4ADB-A27C-201EE5D1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30</xdr:row>
      <xdr:rowOff>66675</xdr:rowOff>
    </xdr:from>
    <xdr:ext cx="190500" cy="190500"/>
    <xdr:pic>
      <xdr:nvPicPr>
        <xdr:cNvPr id="275" name="Picture 2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70FDB9-A20C-4739-9AFD-AECBE4ED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276" name="Picture 2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A6CEAB0-2D98-4A28-B1B8-9855270C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277" name="Picture 2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5EC2492-ABC3-47B4-9FD9-4B136708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31</xdr:row>
      <xdr:rowOff>66675</xdr:rowOff>
    </xdr:from>
    <xdr:ext cx="190500" cy="190500"/>
    <xdr:pic>
      <xdr:nvPicPr>
        <xdr:cNvPr id="278" name="Picture 2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D37FBAD-5506-4C98-91E2-07F38CFD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33</xdr:row>
      <xdr:rowOff>28575</xdr:rowOff>
    </xdr:from>
    <xdr:ext cx="190500" cy="190500"/>
    <xdr:pic>
      <xdr:nvPicPr>
        <xdr:cNvPr id="279" name="Picture 2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7BE84E7-054A-464A-B58E-4B283A1E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31</xdr:row>
      <xdr:rowOff>171450</xdr:rowOff>
    </xdr:from>
    <xdr:ext cx="190500" cy="190500"/>
    <xdr:pic>
      <xdr:nvPicPr>
        <xdr:cNvPr id="280" name="Picture 2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6BE3BE5-3823-4046-8181-AD0D2140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281" name="Picture 2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1078282-0598-4A2B-AB5B-336C2BE0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282" name="Picture 2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C45CC0B-8887-4D50-9E14-66A326AB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283" name="Picture 2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9E65B29-5155-406E-9458-788AC22A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284" name="Picture 2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B029F52-8462-415F-979D-23E07B9B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285" name="Picture 2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8BFEAFD-BBDA-42AF-86E9-28505413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33</xdr:row>
      <xdr:rowOff>66675</xdr:rowOff>
    </xdr:from>
    <xdr:ext cx="190500" cy="190500"/>
    <xdr:pic>
      <xdr:nvPicPr>
        <xdr:cNvPr id="286" name="Picture 2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D4563A7-C5CB-4E40-9DD0-E88E924A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34</xdr:row>
      <xdr:rowOff>66675</xdr:rowOff>
    </xdr:from>
    <xdr:ext cx="190500" cy="190500"/>
    <xdr:pic>
      <xdr:nvPicPr>
        <xdr:cNvPr id="287" name="Picture 2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F0DA086-7739-4639-BDDC-A8475114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34</xdr:row>
      <xdr:rowOff>66675</xdr:rowOff>
    </xdr:from>
    <xdr:ext cx="190500" cy="190500"/>
    <xdr:pic>
      <xdr:nvPicPr>
        <xdr:cNvPr id="288" name="Picture 2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33B174B-C5B8-4A6A-8895-2E4993A3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34</xdr:row>
      <xdr:rowOff>66675</xdr:rowOff>
    </xdr:from>
    <xdr:ext cx="190500" cy="190500"/>
    <xdr:pic>
      <xdr:nvPicPr>
        <xdr:cNvPr id="289" name="Picture 2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3D5C8A7-2424-4441-8C53-CFEE7F0B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36</xdr:row>
      <xdr:rowOff>28575</xdr:rowOff>
    </xdr:from>
    <xdr:ext cx="190500" cy="190500"/>
    <xdr:pic>
      <xdr:nvPicPr>
        <xdr:cNvPr id="290" name="Picture 2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742E058-26DA-4F38-8FB6-40B37DF7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34</xdr:row>
      <xdr:rowOff>171450</xdr:rowOff>
    </xdr:from>
    <xdr:ext cx="190500" cy="190500"/>
    <xdr:pic>
      <xdr:nvPicPr>
        <xdr:cNvPr id="291" name="Picture 2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556967-D8E8-4B46-8700-EAE66A8D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292" name="Picture 2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D330B8A-9039-4FC2-93B2-DDB11445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293" name="Picture 2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9983D43-55DE-431C-A36E-275FE862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294" name="Picture 2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D0B7099-0443-4C07-AB03-D2B65269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295" name="Picture 2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64EC146-4BFB-4D67-88C1-5FB3C4C1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296" name="Picture 2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C21B36A-7279-43EF-9C8B-EB9BF4AE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36</xdr:row>
      <xdr:rowOff>66675</xdr:rowOff>
    </xdr:from>
    <xdr:ext cx="190500" cy="190500"/>
    <xdr:pic>
      <xdr:nvPicPr>
        <xdr:cNvPr id="297" name="Picture 2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D722438-49C1-40C9-9195-C43104B6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37</xdr:row>
      <xdr:rowOff>66675</xdr:rowOff>
    </xdr:from>
    <xdr:ext cx="190500" cy="190500"/>
    <xdr:pic>
      <xdr:nvPicPr>
        <xdr:cNvPr id="298" name="Picture 2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9E4F0D-CA96-472D-899C-C2C30399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37</xdr:row>
      <xdr:rowOff>66675</xdr:rowOff>
    </xdr:from>
    <xdr:ext cx="190500" cy="190500"/>
    <xdr:pic>
      <xdr:nvPicPr>
        <xdr:cNvPr id="299" name="Picture 2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17F6656-588C-4BDC-9F04-F21FBC9E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37</xdr:row>
      <xdr:rowOff>66675</xdr:rowOff>
    </xdr:from>
    <xdr:ext cx="190500" cy="190500"/>
    <xdr:pic>
      <xdr:nvPicPr>
        <xdr:cNvPr id="300" name="Picture 2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48ECABA-35E4-44F1-A3C7-EF3EA29D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39</xdr:row>
      <xdr:rowOff>28575</xdr:rowOff>
    </xdr:from>
    <xdr:ext cx="190500" cy="190500"/>
    <xdr:pic>
      <xdr:nvPicPr>
        <xdr:cNvPr id="301" name="Picture 3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9A97F5E-EF41-4BDA-BE85-42ABDE4B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37</xdr:row>
      <xdr:rowOff>171450</xdr:rowOff>
    </xdr:from>
    <xdr:ext cx="190500" cy="190500"/>
    <xdr:pic>
      <xdr:nvPicPr>
        <xdr:cNvPr id="302" name="Picture 3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4CFF54B-76E1-4D31-9BD1-8A53C975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303" name="Picture 3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B307660-3378-418E-BE01-AB7446FD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304" name="Picture 3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DF6EB4C-1F30-4515-88B7-9E8039F0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305" name="Picture 3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B74BF34-09C8-4539-AFEE-7AEDFA6C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306" name="Picture 3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EF9490C-F789-4CA1-88EA-27848599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307" name="Picture 3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D535054-424A-48A6-8241-D81B16E7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39</xdr:row>
      <xdr:rowOff>66675</xdr:rowOff>
    </xdr:from>
    <xdr:ext cx="190500" cy="190500"/>
    <xdr:pic>
      <xdr:nvPicPr>
        <xdr:cNvPr id="308" name="Picture 3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BDA2B72-7F0B-4876-B5A2-7189042B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40</xdr:row>
      <xdr:rowOff>66675</xdr:rowOff>
    </xdr:from>
    <xdr:ext cx="190500" cy="190500"/>
    <xdr:pic>
      <xdr:nvPicPr>
        <xdr:cNvPr id="309" name="Picture 3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53522AF-E6E8-4139-9889-3A7E0EAF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40</xdr:row>
      <xdr:rowOff>66675</xdr:rowOff>
    </xdr:from>
    <xdr:ext cx="190500" cy="190500"/>
    <xdr:pic>
      <xdr:nvPicPr>
        <xdr:cNvPr id="310" name="Picture 30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693E89-283E-413E-B702-6DC72617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40</xdr:row>
      <xdr:rowOff>66675</xdr:rowOff>
    </xdr:from>
    <xdr:ext cx="190500" cy="190500"/>
    <xdr:pic>
      <xdr:nvPicPr>
        <xdr:cNvPr id="311" name="Picture 3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6C0DA85-FF6F-4011-8912-3445BC39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42</xdr:row>
      <xdr:rowOff>28575</xdr:rowOff>
    </xdr:from>
    <xdr:ext cx="190500" cy="190500"/>
    <xdr:pic>
      <xdr:nvPicPr>
        <xdr:cNvPr id="312" name="Picture 3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3EFC391-FAE1-4A89-BF26-97B1DF51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40</xdr:row>
      <xdr:rowOff>171450</xdr:rowOff>
    </xdr:from>
    <xdr:ext cx="190500" cy="190500"/>
    <xdr:pic>
      <xdr:nvPicPr>
        <xdr:cNvPr id="313" name="Picture 3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2F64548-4800-4F68-8BB7-948A8542B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314" name="Picture 3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554844A-1264-463D-AE72-5C7628C3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315" name="Picture 3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3BCF4F1-6BAA-4DA0-AA6B-E37CB9F10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316" name="Picture 3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E5185BE-AD1F-4D8F-B1A2-0A1A5D5F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317" name="Picture 3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B49FDE0-CC2F-4E87-B17B-C9AFF107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318" name="Picture 3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CD8CA44-8931-4FEF-9F0B-9399EE9E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42</xdr:row>
      <xdr:rowOff>66675</xdr:rowOff>
    </xdr:from>
    <xdr:ext cx="190500" cy="190500"/>
    <xdr:pic>
      <xdr:nvPicPr>
        <xdr:cNvPr id="319" name="Picture 3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F5BF15C-2500-48A0-99C5-EFD58CED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43</xdr:row>
      <xdr:rowOff>66675</xdr:rowOff>
    </xdr:from>
    <xdr:ext cx="190500" cy="190500"/>
    <xdr:pic>
      <xdr:nvPicPr>
        <xdr:cNvPr id="320" name="Picture 3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0D38FEE-226E-4392-AA50-1ADDBCA0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43</xdr:row>
      <xdr:rowOff>66675</xdr:rowOff>
    </xdr:from>
    <xdr:ext cx="190500" cy="190500"/>
    <xdr:pic>
      <xdr:nvPicPr>
        <xdr:cNvPr id="321" name="Picture 3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74651EE-2B9A-4090-8B82-79478A3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43</xdr:row>
      <xdr:rowOff>66675</xdr:rowOff>
    </xdr:from>
    <xdr:ext cx="190500" cy="190500"/>
    <xdr:pic>
      <xdr:nvPicPr>
        <xdr:cNvPr id="322" name="Picture 3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AA6EFAC-4D6F-462F-BC78-C44F589A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45</xdr:row>
      <xdr:rowOff>28575</xdr:rowOff>
    </xdr:from>
    <xdr:ext cx="190500" cy="190500"/>
    <xdr:pic>
      <xdr:nvPicPr>
        <xdr:cNvPr id="323" name="Picture 3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89681B9-AEC5-4347-A812-50F411C7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43</xdr:row>
      <xdr:rowOff>171450</xdr:rowOff>
    </xdr:from>
    <xdr:ext cx="190500" cy="190500"/>
    <xdr:pic>
      <xdr:nvPicPr>
        <xdr:cNvPr id="324" name="Picture 3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807684C-3933-455B-9A72-8861F391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325" name="Picture 3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345469C-8367-4759-87C2-600BB0C3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326" name="Picture 3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23B3085-B9F4-491A-8BFF-01648C0F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327" name="Picture 3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C239FA8-CB08-4E24-A431-A613A809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328" name="Picture 3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B258C7C-BA9E-4386-9F4A-71CCEDA2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329" name="Picture 3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21873A9-4517-4E41-A282-C0DAA5BF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45</xdr:row>
      <xdr:rowOff>66675</xdr:rowOff>
    </xdr:from>
    <xdr:ext cx="190500" cy="190500"/>
    <xdr:pic>
      <xdr:nvPicPr>
        <xdr:cNvPr id="330" name="Picture 3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AC16E58-8379-4C52-ADB2-1570221F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46</xdr:row>
      <xdr:rowOff>66675</xdr:rowOff>
    </xdr:from>
    <xdr:ext cx="190500" cy="190500"/>
    <xdr:pic>
      <xdr:nvPicPr>
        <xdr:cNvPr id="331" name="Picture 3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5BB8E49-7DB8-44B9-8734-676B750B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46</xdr:row>
      <xdr:rowOff>66675</xdr:rowOff>
    </xdr:from>
    <xdr:ext cx="190500" cy="190500"/>
    <xdr:pic>
      <xdr:nvPicPr>
        <xdr:cNvPr id="332" name="Picture 3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ED8417-28DC-432D-A61B-B114DE16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46</xdr:row>
      <xdr:rowOff>66675</xdr:rowOff>
    </xdr:from>
    <xdr:ext cx="190500" cy="190500"/>
    <xdr:pic>
      <xdr:nvPicPr>
        <xdr:cNvPr id="333" name="Picture 3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898FC8-8802-4369-A1C7-B7C45A30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342900</xdr:colOff>
      <xdr:row>48</xdr:row>
      <xdr:rowOff>28575</xdr:rowOff>
    </xdr:from>
    <xdr:ext cx="190500" cy="190500"/>
    <xdr:pic>
      <xdr:nvPicPr>
        <xdr:cNvPr id="334" name="Picture 3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6E7C353-2225-47B9-A1E6-F9FD7C41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466725</xdr:colOff>
      <xdr:row>46</xdr:row>
      <xdr:rowOff>171450</xdr:rowOff>
    </xdr:from>
    <xdr:ext cx="190500" cy="190500"/>
    <xdr:pic>
      <xdr:nvPicPr>
        <xdr:cNvPr id="335" name="Picture 3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263019B-69CF-4977-8FB2-82035C32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619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48</xdr:row>
      <xdr:rowOff>66675</xdr:rowOff>
    </xdr:from>
    <xdr:ext cx="190500" cy="190500"/>
    <xdr:pic>
      <xdr:nvPicPr>
        <xdr:cNvPr id="336" name="Picture 3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EFA37BA-5083-4E7D-8F30-D3D1B457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48</xdr:row>
      <xdr:rowOff>66675</xdr:rowOff>
    </xdr:from>
    <xdr:ext cx="190500" cy="190500"/>
    <xdr:pic>
      <xdr:nvPicPr>
        <xdr:cNvPr id="337" name="Picture 3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EB5399C-94B3-44B1-9DC1-4D00B5CD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48</xdr:row>
      <xdr:rowOff>66675</xdr:rowOff>
    </xdr:from>
    <xdr:ext cx="190500" cy="190500"/>
    <xdr:pic>
      <xdr:nvPicPr>
        <xdr:cNvPr id="338" name="Picture 3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6341E81-78FA-4B44-858F-40DC9949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48</xdr:row>
      <xdr:rowOff>66675</xdr:rowOff>
    </xdr:from>
    <xdr:ext cx="190500" cy="190500"/>
    <xdr:pic>
      <xdr:nvPicPr>
        <xdr:cNvPr id="339" name="Picture 3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2826DB4-00E5-4695-80C0-A185D6FA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180975</xdr:rowOff>
    </xdr:from>
    <xdr:to>
      <xdr:col>2</xdr:col>
      <xdr:colOff>190500</xdr:colOff>
      <xdr:row>4</xdr:row>
      <xdr:rowOff>180975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171450</xdr:rowOff>
    </xdr:from>
    <xdr:to>
      <xdr:col>2</xdr:col>
      <xdr:colOff>190500</xdr:colOff>
      <xdr:row>5</xdr:row>
      <xdr:rowOff>171450</xdr:rowOff>
    </xdr:to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161925</xdr:rowOff>
    </xdr:from>
    <xdr:to>
      <xdr:col>2</xdr:col>
      <xdr:colOff>190500</xdr:colOff>
      <xdr:row>6</xdr:row>
      <xdr:rowOff>161925</xdr:rowOff>
    </xdr:to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514350</xdr:colOff>
      <xdr:row>3</xdr:row>
      <xdr:rowOff>57150</xdr:rowOff>
    </xdr:from>
    <xdr:ext cx="190500" cy="190500"/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6286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</xdr:row>
      <xdr:rowOff>180975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24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171450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34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161925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144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86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34</xdr:row>
      <xdr:rowOff>76200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9280972-4CD6-4705-8123-628FF6F0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A6CA37C-78C5-45DE-9110-7B80CC2F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333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0</xdr:rowOff>
    </xdr:to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AEB11B1-C83B-4BF1-A7B0-45726928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3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0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08F5CAF-BF4D-47AA-838F-0E4CE5F2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4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0</xdr:rowOff>
    </xdr:to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D9595F4-3FC7-4AFE-B9A1-B5F095FD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0</xdr:rowOff>
    </xdr:to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43B77C8-72F7-4370-AB87-676D3111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92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</xdr:colOff>
      <xdr:row>23</xdr:row>
      <xdr:rowOff>0</xdr:rowOff>
    </xdr:to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3023905-AC96-4B8F-AAD8-D46796C4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0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0</xdr:rowOff>
    </xdr:to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6744CB5-0DCA-477D-B63B-C6071E1F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11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323850</xdr:colOff>
      <xdr:row>5</xdr:row>
      <xdr:rowOff>95250</xdr:rowOff>
    </xdr:from>
    <xdr:to>
      <xdr:col>2</xdr:col>
      <xdr:colOff>514350</xdr:colOff>
      <xdr:row>6</xdr:row>
      <xdr:rowOff>95250</xdr:rowOff>
    </xdr:to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810A08-A543-400F-91DD-2FE5813B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047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3264CBD-9C67-4348-A9E9-67A67362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22</xdr:row>
      <xdr:rowOff>76200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488CE6F-B070-4D26-8022-36638F7D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1AFF3CC-5F45-4BBD-A2D5-DF7B581D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81D4CE7-7753-496C-8D0F-4EBBC34D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2566CD8-9B2C-4193-A30D-461521C9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1BD4CDF-6E12-43AD-885D-FDFC33D44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94A395E-5D13-412E-968C-960E5087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8B20EDE-DCB3-419E-A282-9D7D932A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E7819B1-A476-4EB4-A531-C1D995E5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5E4A8C4-F7CA-4FFE-B70F-6DC2E06C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62CA993-A5A6-4E27-BFF3-C50D2363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A72AF6-5288-4F39-AD5B-8DBE821A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FC9008D-F421-484B-BCE2-A68D4E01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38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DE6EF08-7C93-42FC-B38B-89F18731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04BF962-FC4D-413C-B872-E09C64BD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40E91F1-4540-4E84-AB01-E3D48B98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4B954D7-4ADA-4A08-B0A9-F3B167DF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346CA7D-F03F-4BB5-AD9A-9C322EDC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453BF48-B2F9-4101-B480-11C90F29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3908C25-2B20-49AE-A8F7-EB0C08F7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2DBBB4B-76E8-4938-B02B-BF1E8D41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80C5C45-BA1C-4907-BF5D-91E9D8DF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FDB1BC8-93A8-4CCA-93F5-63295E19D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3F9EC68-4D9A-45B5-B42C-A2E596A4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4EDACA6-B577-4A4F-B777-F2CB3E8D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B431124-8FC5-4CC6-AB50-E65F7611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2B9408C-D20E-494E-B90D-EEF8C768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716F1F-839A-491A-BAF7-CFC07E9F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D3CB5FC-4460-44A5-9B30-208AA76A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E749615-BA5B-4AB3-BB94-AB2389D0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6A38BC3-49C8-42B4-94A7-47689095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7154803-A839-4C29-A894-76A74D35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8776F37-E4F2-452D-89F7-903874D1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CD96672-0855-4C39-A680-111C6EE9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65D36F8-CD0A-46CA-A6E7-75EA198F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80CD0E0-52A2-4F5F-8B47-B6E35A32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CA2D66B-C946-44BF-94DB-23201090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F30F1B4-7F66-4F19-99A9-E67A6C84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62F201D-35F2-4F3C-810B-BB25DABE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77ABE40-5201-4DD2-83D0-99579624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26BD53-5A56-4C13-85D3-39991344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2DE01E-3478-4330-90BC-36D5501A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9E797A1-CED8-4DC7-8EBC-311F4784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59F58DD-5DD2-41C0-B7E7-246ED0D9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1515C19-9881-415B-97DD-F90DF806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B6D306-87FE-40F4-98A7-9B73BD1F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67CE93-74F9-4FCF-9555-59D6B909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D154DDB-C5C9-4041-B636-545B9F1E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CBA2F42-0D57-4915-AAEA-4B86568E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0484BDA-D4DE-428D-AEA4-0C9D7DBD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E15D50-C96F-42D8-82FB-64A11AD4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49E8244-8CB3-42C2-BF98-0751A440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19DEC55-41FA-4A7D-BC61-501D9179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C768560-1A31-4EC8-B6D1-021473E4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6AD7ED7-8925-445D-AA34-E6A67C4B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8CB0E5B-11A8-4254-8AC0-A955131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BCC66A6-47FE-401C-B08C-DA59FA0C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A2154BC-140F-49D5-922A-8D9C3B6C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CAD7368-5B0C-4CC2-998B-08E237D4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4DBB595-4FDD-4DAC-B140-C5BAC38F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C8EF06F-ECF8-49DD-B7B8-32EA4FF9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3960F77-00AB-4B31-B8BC-2896A168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59BC4AF-9EFE-4DEC-8258-DBBA4990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02B1C86-AF2D-4EE7-BA78-A00324EB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7B114F3-4E1A-49AB-B189-C6EEBF99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CDCA521-7D88-47AC-BE31-F0B9B59D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40351E7-13FE-4B32-AAA0-D3C63F8A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525A6B4-C051-4518-B180-0CDA562D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3350C22-32DA-4BE9-869A-8012B679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A30768A-5A2F-48C7-AA9A-70BA0732E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DFB78D4-0A1F-4CCA-B768-70567CFD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7E54687-AD46-44B7-9BE0-FD616179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EFAE4DF-9966-411C-9BCC-0FE0EAA8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474FE6-AB74-470F-844F-E4B41F46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29887DE-C5CA-4C79-B2AB-E23B647E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BD59A84-05EA-4F31-B800-A0412059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1749C8A-359C-4432-8E82-3EBDB7C4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2E601D4-B9EF-445D-B5AD-CD8EF7A6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654456D-97B4-4013-8968-EC173390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F5557C6-F328-4741-B208-A2E08428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E30726-0E91-406F-A5A8-934511DB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FECCF9-DF0B-4D5C-8B06-D2691DFB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2342085-1CBF-4EAB-A38F-07CFA426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9405F57-9B16-4DE7-9851-1ABC0D26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F888304-1835-4641-BB68-03140BE3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A951F2B-6E1F-4AB5-B17C-D44DA823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085D047-1F3F-49EA-B1EA-BA09B5BB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81DFE50-F428-4E00-851C-DD3484F3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4569C0A-A130-40C4-B466-730BC242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AB19629-309B-4E57-B06A-C81937EC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4758680-E184-4B68-BDDE-5E90E9392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8BB7CE-AAFC-4DB7-B1F7-22835DEB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FE513C5-8824-4FA6-947D-75CECBD1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DF69A13-D40A-4EED-A6E1-CA6B4F76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42276F0-CE7C-4B87-839C-C67BB84C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40EA720-CA66-4909-AF76-4A7B7CDE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41DD399-7960-45D3-9E88-E2ABB7D6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9956D75-C4C7-4312-9B3B-E8961330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EC6850B-3C81-4CB8-A64F-A45AB9EE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48B0D5D-84FA-4797-99A6-46B5ED44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4FB0B25-35B2-40BD-9151-4D4263B8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12C4818-B723-439C-86CC-A6C8785B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85238E1-E0EC-4D11-8E39-F4C2F511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25FA5AC-B3ED-43A5-9152-8541BA55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E211CEF-089A-4047-9274-78E682CD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F9A773C-5752-4D60-9CD8-3733E826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98717D5-49A3-4D19-A8FD-18602B48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8" name="Picture 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43583F6-A888-4D15-B2EA-E12A4DB9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9" name="Picture 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367BE9D-F2E3-4A90-BBA5-32E68C27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6CE0C23-F1F7-46A0-BB5E-6F9F292D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413F430-1AF5-4664-8F07-6DCF58B0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22C3B7-81F9-4090-AD36-0BE1A256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B903112-0916-4C5D-968F-FEA76E76C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86" name="Picture 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D38F17A-0371-48D1-A339-3661DDC2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87" name="Picture 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27ACEF3-B51C-476E-9D6B-256AFCE9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8" name="Picture 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204723-2F3B-40E3-BA94-8D700C67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9" name="Picture 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AD6D1F7-CBCC-456B-96DF-8AE266B9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0" name="Picture 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270843B-4718-496B-847C-B7182AA2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1" name="Picture 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2CEFEEA-43E0-46DA-A986-E1B6A4B4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2" name="Picture 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A5FD37F-7B76-430E-A846-7DB3F6FB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3" name="Picture 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CA15504-3207-4968-AEE8-EFD0EAAA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94" name="Picture 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D90E0AA-5155-4D40-A8C1-8597D677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95" name="Picture 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8F824A1-E29D-464A-BC06-3EFED189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96" name="Picture 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EEB79AB-A541-4482-A051-76DD3B24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97" name="Picture 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B7A2632-D678-49EF-87C1-D384009E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98" name="Picture 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B19D781-3686-4199-8766-13F156C5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99" name="Picture 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5BC6965-A8E2-47AC-BA7A-7BED3262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0" name="Picture 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B901547-8358-4534-83E6-AF6C93F6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1" name="Picture 1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FEA2A6A-B1DD-429D-9020-69F2411C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02" name="Picture 1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97E1949-F3EA-4AD8-9F0C-2004F909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03" name="Picture 1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63D7DF0-C328-416A-BCC2-F7B40F49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04" name="Picture 1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229B0BC-61B0-48D1-9D17-C3444698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27</xdr:row>
      <xdr:rowOff>66675</xdr:rowOff>
    </xdr:from>
    <xdr:ext cx="190500" cy="190500"/>
    <xdr:pic>
      <xdr:nvPicPr>
        <xdr:cNvPr id="105" name="Picture 1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51FD33-7AB0-4313-8A70-947B044E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733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29</xdr:row>
      <xdr:rowOff>66675</xdr:rowOff>
    </xdr:from>
    <xdr:ext cx="190500" cy="190500"/>
    <xdr:pic>
      <xdr:nvPicPr>
        <xdr:cNvPr id="106" name="Picture 1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75420A0-E611-4232-95C8-D34CE36C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29</xdr:row>
      <xdr:rowOff>66675</xdr:rowOff>
    </xdr:from>
    <xdr:ext cx="190500" cy="190500"/>
    <xdr:pic>
      <xdr:nvPicPr>
        <xdr:cNvPr id="107" name="Picture 1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07B907-C7F8-4417-8324-ECF4E0BC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114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DCA4AE3-1CB4-4652-BB6A-D8339281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DB50E66-337A-448F-9B3A-0E04122E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31E5EBE-6B38-43EA-A352-789AAE04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CCC6786-2DBF-4742-9613-30650044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19A1BE-6170-437F-BAC9-15B28F9A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8A33FBC-377D-44BD-AD00-E22EB690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E77838D-07CB-435E-9909-3F0E0784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0F91F35-421D-4FFE-8378-DBD09073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16CEC13-A2FA-45B2-A5C2-8ED1362F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9AA6B2A-7080-4517-B802-B5862FB7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F1F8A92-266B-48B1-BA8B-EED125C5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D5F2AB3-A8FB-44AA-BC23-B86BB4B37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33F756C-91AD-45B5-9DE3-4968C08D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266F747-9232-42B0-8F04-FF0B4B9B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5D7C7F0-0B67-4C38-83DA-F7BD5F08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3CAA58E-3672-4C32-ACC0-A47047B2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5935B88-9823-41EB-BD9D-F5BDF685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557EAE-502A-4DFB-8DBD-B33C93FC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32E4BA0-E92F-49EE-89A8-CF0C7363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9DAABED-B90C-43EE-AE93-774F7BED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74C29B-2CBE-401B-8140-7036A104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8E88A06-5435-4C5D-91A2-DBAF18FC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1601468-B172-4E4E-93C2-0A0CDD97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21E49DE-19C2-4166-8AAA-5EC9DC4E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F88DFE0-B4D5-48B7-B768-CC2AE2DB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67CFC76-9B60-4D8F-A257-013E669E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CB30546-B87B-4F78-A7DA-4101776E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F33F14E-D125-4ABC-BFBB-237055CE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EE2AA4-D7CB-49AD-BE9D-29605BCC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51A3D80-78D7-46B6-818B-B5354DF1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6C5D22D-CF2B-4D4B-9D6E-B7337CA2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351EF9A-F2CE-4540-A4B9-04568B96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1303156-DB4A-4ECE-9879-21F0D365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CFFADBD-3D75-402C-92B5-27892CF7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7F9D000-1BBD-4A92-A888-039D42BD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FD38FCA-7C39-4375-A664-4D88F156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D02503A-87AE-4319-B46A-5C93D1C0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4566A9E-1DA3-4B50-8EE0-A2A6916C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AD42A6-4CB9-4E8E-A62E-3ED3F5D0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7917AE3-4DDF-4D96-8DB0-41FEE153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2D6CBFC-D5E2-434B-8122-D48DE12C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89C4BB0-6F9E-485F-AD99-CFB549D8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8BF400C-BD18-4424-883D-94130F26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AE3107E-0C6C-4D47-AC7F-4C28D4F9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3CC52BF-E35A-4429-AD72-D8094DFB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DF1AB66-21FA-4979-A9A1-2BBE9B17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57BDDE5-38BB-4974-8439-082C8049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BBCE0BB-00A9-4463-AF7C-DCA236E07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A203B34-36FB-49DA-B0E8-AAF7074D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CD4948-449E-401D-9914-98AA7B9B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FA40AFE-18F1-4B2D-B8CD-CEC2B4B3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4D3F9C1-E67F-45B6-8424-CA3ACCFD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3962505-1C46-4310-B6F6-5642496D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0221F1D-A4F3-416E-9CC2-B25452DB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311D54-E42B-4626-92F6-5360CF6E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459A8D4-DE86-48E4-929C-77B1F970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82BA113-CBA4-40FC-8FBF-81CD130A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0D67329-6AB4-435E-B4ED-0FA923F3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2A6FCDD-33E6-4B8E-9BFC-6A28341D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C78C083-2367-4A22-A922-2A3ADBB9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237AE57-11F0-4BAC-A9DE-31222882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1808141-D4C4-41B3-BA74-F8103F80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68" name="Picture 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99BE2FB-E70B-4C69-9A4D-6342D840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69" name="Picture 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E954FA8-2935-4BFD-8500-2F672209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ED3F2F5-65D5-42AB-A126-6B38ED44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88FC113-8DD4-4D4B-9B3B-ACE2A42B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72ABAF3-0F06-49DA-ACCB-0356BC6C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CCD736-5D76-4981-BA72-35761D78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74" name="Picture 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4BFA1CF-94E7-4FE7-84AC-8E7BDA0C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75" name="Picture 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1020C90-1F4C-445C-93A6-0021E9AF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76" name="Picture 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0C176C1-9511-4D02-9500-F5F7D4E3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77" name="Picture 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CFE1798-C2BE-456C-A9E7-8D8CBDA6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78" name="Picture 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DAC9C07-40E1-47C9-88DB-500987BC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79" name="Picture 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F1EF495-DA57-4E49-AB06-339F77CF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80" name="Picture 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185FF41-3238-4865-8C76-508C4CB8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81" name="Picture 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DE268C7-D29C-47E2-951F-EC165CF7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82" name="Picture 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3358C83-6F95-4129-AEDC-EB2FCCF0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83" name="Picture 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A89DD17-671B-4FAF-8C4A-AF5A6ADD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84" name="Picture 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82C0D6A-BF26-4156-8F4F-F173653A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85" name="Picture 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2F7697F-ED22-4B9B-B7ED-3C615357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86" name="Picture 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735D2CC-36E2-43FB-891B-7851FED0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87" name="Picture 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2280F7B-57B9-41D4-98FF-2A6AFCE7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88" name="Picture 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747DEF8-8C0F-4E53-BC46-C669A1D7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89" name="Picture 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E4BD6EF-7A13-403C-9502-76B6F4A5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90" name="Picture 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774902C-F4EA-4879-A87B-3E514F82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91" name="Picture 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3A4CA01-E5E8-465F-85CB-62675C77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92" name="Picture 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877EB38-9185-45A2-999E-D9924DAE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93" name="Picture 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EFDDBCE-9439-433B-A903-99E9C15E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94" name="Picture 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4D41AA-96B3-4764-A12A-FAE2F0E6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95" name="Picture 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21E07D1-392E-4429-B15E-F7CBCC62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96" name="Picture 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2029E8C-FD7C-4683-92A5-04B04C9C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97" name="Picture 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5D6CE4D-0503-4F0F-BD5A-9F9B63B2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98" name="Picture 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2316F1-8AA6-4F2A-A0BC-7F28D2D9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99" name="Picture 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8DDE284-1812-48F3-816A-33C741B3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00" name="Picture 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2CE36F5-A8D1-4B44-913C-58184FC6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01" name="Picture 1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09650D9-3E39-4746-9F52-1975EC78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02" name="Picture 1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62B46E9-0221-4AA8-A1AA-B0E20F65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03" name="Picture 1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F6D8DD1-459E-405E-AD1C-DE5495D2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04" name="Picture 1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CADFFF5-CBAF-4E68-9E27-B6632CBD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105" name="Picture 1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70424CD-83F5-4803-8C24-85F24FD7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106" name="Picture 1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C954634-3DE2-49B2-AF77-70975D52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107" name="Picture 1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41BD82D-4BD4-4776-A391-21AC6516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108" name="Picture 1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6A97CC8-8B62-4A05-890D-26C5CF1B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109" name="Picture 1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4B6468A-E8B5-4E11-8446-2AF37123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110" name="Picture 10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ECF9789-0FA1-496F-8AF4-7732777B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11" name="Picture 1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5BFE5FD-FE94-4DD2-85CF-FB79B2B6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12" name="Picture 1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C4D620B-9449-4FCE-9DAF-430CE206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13" name="Picture 1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23405C8-F0C7-42D6-8639-B0AE843F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14" name="Picture 1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6BF886A-5B90-4B7F-A020-3FFA0824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15" name="Picture 1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DB57245-85DA-4A6D-BB88-3C1DC93A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16" name="Picture 1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C786D73-5C9C-4C30-93A7-0FC38610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17" name="Picture 1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73DF38A-4A06-423F-9050-9CC3E20F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18" name="Picture 1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29C20F8-2A64-4DE7-A4DF-4EAD8E6A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19" name="Picture 1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8040FC-25AF-4713-8A64-3FF38776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20" name="Picture 1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AA5115D-E53B-48CB-A196-12D9DE7F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21" name="Picture 1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8E03C67-A373-4BE8-9A31-7375D922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22" name="Picture 1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B29D364-FCA4-4CCC-B0D5-C4B5A712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23" name="Picture 1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5F7081E-EE63-40A8-8244-8C829279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24" name="Picture 1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A195DE3-4203-4748-BAA6-9A5C7F20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25" name="Picture 1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474C2E8-0F83-4127-9EDB-B572EFF7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26" name="Picture 1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006365A-7FFC-43B2-AE2E-FD24824F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27" name="Picture 1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993BAE-74F9-4979-8038-42EC1B2F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28" name="Picture 1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6410003-C4B9-47E4-AC73-E9D3FC00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129" name="Picture 1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73436AA-5283-439C-9F18-7567E38A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130" name="Picture 1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CC2F095-FF04-4594-929E-5E9CF8D0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131" name="Picture 1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393DBEB-8399-476A-8E19-7608BE61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132" name="Picture 1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41C6BFC-427F-4CF9-9EA2-5093060D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133" name="Picture 1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ABE2540-7038-4AE7-B2C4-EA5BD7FA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134" name="Picture 1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C870C5-BB8C-4C28-9B3F-3D9510A2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35" name="Picture 1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C57C0CA-272B-455E-B175-B3275800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36" name="Picture 1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69DD07B-570C-413E-A3E5-5DC50D13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37" name="Picture 1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EF1EB96-704A-4AFB-B717-DDD3E802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38" name="Picture 1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8B6A3A4-BC68-4B70-8F5B-048A45F8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39" name="Picture 1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71D3710-54C5-4AE2-9030-E33301F9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140" name="Picture 1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0DFD33B-92AA-49B8-842C-F5AC9581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41" name="Picture 1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21C6B7-93A7-490F-91DC-1CB22DBA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42" name="Picture 1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D5BF44C-24C9-409A-A428-5297963E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43" name="Picture 1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C8CEC6C-DB2C-46B7-9884-F5FF8E7E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44" name="Picture 1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748DA9B-4117-4042-BC93-ECAD3C79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45" name="Picture 1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187A6AC-598B-40D3-A208-E7BC3422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46" name="Picture 1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12C4AAA-2E63-4570-8987-A07ECE8C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47" name="Picture 1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84A670D-4A14-4708-9D88-051104F5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48" name="Picture 1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91901E9-7088-43AD-9E70-893D70CC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49" name="Picture 1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8B32AD4-12A9-4D77-93FE-1ABA30A9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50" name="Picture 1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6F1661F-04A8-4439-90D6-C158ECD8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51" name="Picture 1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C7DDF4E-3220-4A52-BFC0-FC073167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52" name="Picture 1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EF9DCC7-43EF-4AEF-82AD-3FDE725B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53" name="Picture 1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C9475B8-E9C8-4497-8E18-E0CFC11C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54" name="Picture 1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1F48EEB-071D-4724-9888-8CB47777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55" name="Picture 1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982681B-56C1-4374-995E-A46291AA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56" name="Picture 1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4F74BCA-C057-4C43-9F22-E0363AAE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157" name="Picture 1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5A48769-BCBE-4675-BB60-3E10F5D0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8" name="Picture 1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AB16A5F-953C-46E1-A8FC-9EDA7699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E484770-5FD5-404E-92A2-A39E50B7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E1187CA-06B8-4ECA-A29D-5ADC56FA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4B234FC-7D87-435B-994F-44DB6A6E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594C9F7-9EA1-4D3C-B7DA-0148B241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F61F592-5CA5-4E04-A057-50E14B37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39AFE67-2E91-4248-8035-16ACFBA5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3C1F504-1188-45C8-9C76-D234E690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EA6C560-BEC2-4696-B629-B64DAC1F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A2DEEA4-54AF-4EFB-88AF-4BC7EF3A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A5B5BB1-656E-4C28-94F7-58346829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CD8E40-0749-4918-A6C7-FA983BE4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B26EA81-D8FA-48B1-B35F-03A41EAE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F8A4186-C585-4957-9C95-C7F173DB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EBBE961-6F3E-480B-AFC8-882B2C53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94B8726-C9CD-4F28-87CD-D78236D4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8DE22AF-58A5-4546-942C-663FBC2A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113BF26-C24D-4D37-AE07-009AE868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FEADA21-54EC-4C98-8E05-C74C1AF9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C264DA9-8C09-40CF-9D80-B2D1834A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A6004DA-DD67-4B70-97E0-27277233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2D782FA-152D-4712-8923-2640F81D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5CD3894-4D1B-4843-A43C-43CF60C8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BA67C5F-1008-4D7C-B315-E8393E7D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DDB2610-0398-4730-BD3C-04AF7896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E7CEC5E-5E09-4AD3-AA19-ED8838AB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25323D6-285D-4BA4-B7C4-0F9ED668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F45B8C5-17B7-4887-A2C6-5305D87C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72EBDDF-DDE4-45E8-A287-AD3DDE1A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3126236-B75B-420A-934D-82865B6A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921396A-AF37-4219-AD41-9B5A04ED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B618A84-0095-419B-9392-64259ECC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1FC7C70-BD86-4728-8F1A-58578792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9AC31D8-1AC1-45BA-8124-BE75DFC7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539A4EA-E167-4243-9828-6324C8C8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1235064-04FC-435F-AB79-ABB7946B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5292072-09C8-4A25-9E52-8BA99F9B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63F584C-B664-4CCD-A2D8-2C879115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F514C90-342E-4B6A-8BDA-6F76AEDA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4C57E99-2B74-4A47-979B-F8CC990E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E3B7836-7514-42BB-8310-C26F94CE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E32EDB1-F587-4113-BBF4-9351914C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5D20F1-3BF4-4463-9AD1-3A73F6DA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69799B1-77B9-4824-8808-F615E1D9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99B9516-B6F0-4EB5-9D11-8557B562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36AA687-5439-4A2E-95F5-A9A36FCE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16DBE0C-A1D2-4BE9-AE30-1878EAE6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E9FA87A-9A35-47E1-A63A-7A8D1775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F93D191-F2DC-4BC9-B918-8FAC85BF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915AF77-B916-4C0B-BCD4-26DD44A7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07A1836-1718-4928-B1AB-84234DEC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78D26F2-4A57-4F6A-ACA7-B498EFBC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7F54F7F-80DC-4568-8A4C-B07D67A3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D0B1E76-1E37-4B70-85E7-0A420DF8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785535C-8B93-45DC-8A79-63FB2E13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B497CA3-6AE6-42C7-8B65-B994869F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2CF9FB3-719C-45E4-ABC1-B2FD628C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A927795-EB7C-4040-A82D-D19D3AC5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FAE7335-E6E8-4FF6-87D4-F2151AD2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857306A-C790-4028-9B37-FCB980B7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5D31EBE-F770-49BD-8D9D-33EB06FC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7FBFB8C-F8D0-41E8-A6BA-5BA38FE2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04643C4-A7FE-452E-B31E-91C13D60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13BC602-B21E-4804-BFA3-53CEA87D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D52B02C-B768-46EE-B31F-C00E75A8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869F3BB-8F18-4BB8-AD6E-44EF13BF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68" name="Picture 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82C9EF1-4196-45BD-BEAB-D30D1549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69" name="Picture 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7E1B1C6-7D41-4326-8F5A-2C2801B5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E148EF-98F3-49D6-824B-5833DDB8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2D7B5C-85F1-40DA-A5AB-424C5EC6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C8BE20F-70B5-43E6-A3AF-958D38DD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6B3172B-ECA3-4ABA-B8CD-A267D43B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4" name="Picture 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4A74255-BCE9-4346-8323-0691E438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5" name="Picture 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3CDDA91-C262-4D9B-B3D3-11F94493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6" name="Picture 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BFBE8C1-3744-43D4-987D-6AD8F276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7" name="Picture 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AD27FAD-9734-40E5-BC62-965CE1C8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8" name="Picture 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FAA2963-0DBE-4B73-90F3-7E1F6D4B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9" name="Picture 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17E125C-3F75-4517-9734-1BE5C491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0" name="Picture 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558308E-867A-4963-8B41-B21506F2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1" name="Picture 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37391CE-45FE-4660-81B1-F2DF32E3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82" name="Picture 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5EBCCF3-9A2E-40E4-81C4-71E08DCD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83" name="Picture 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3220C78-9761-4CF4-8178-CD3C7950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84" name="Picture 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0069B6A-B8D1-416F-A53A-87C46E8B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85" name="Picture 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855391E-DAE9-4E12-BF34-CFD8134F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86" name="Picture 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464FCD7-138F-4BB5-B6CB-615C7490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87" name="Picture 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4414D6D-AFBF-4BAE-B5CD-CE600C85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88" name="Picture 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98E232-A513-442C-9EC0-75A03F9E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89" name="Picture 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6D924C5-614B-4FCD-8509-4D82AC61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90" name="Picture 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EBD28D9-FF9E-435F-BD36-BFF6BB00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91" name="Picture 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D4CEEC6-8027-405D-9D15-74CAA41F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92" name="Picture 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12CA5EF-53B5-4F80-B1F3-CDD510F53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93" name="Picture 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A10FCFE-562C-4F20-83CF-5113A26A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94" name="Picture 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E73E69-CBE6-48D1-8100-1325E13A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95" name="Picture 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1A0EDAD-B9F5-443A-8557-674BEAEE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96" name="Picture 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409F37A-E419-4EC9-8D15-A4218268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97" name="Picture 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4587064-7664-45F4-8004-C7DF1C5B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98" name="Picture 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1F47D98-E771-47CC-9C9C-A791AD9D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99" name="Picture 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ABC2D11-659C-4060-937F-AF7F1AE7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100" name="Picture 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CA62E8F-2292-4DCC-A737-D0952FC1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101" name="Picture 1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95D4C76-F459-4C09-B2D6-870549EB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102" name="Picture 1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E0F89B3-84B0-45FB-88CA-820D06DF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103" name="Picture 1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6596073-FCC9-4175-B58D-83D579BA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104" name="Picture 1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D419458-633D-44F8-B677-2508CA65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105" name="Picture 1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5082A60-BD4D-4C3A-9337-33F4E8B3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106" name="Picture 1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D1250D0-1F6E-427C-A2AF-E61F5E32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107" name="Picture 1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69ABCC1-793E-4636-9F11-62BB9621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108" name="Picture 1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1A42818-F238-492D-8CE0-27FB8202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109" name="Picture 1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EFD1302-8987-4321-AB25-5F73960C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110" name="Picture 10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4F6B2BA-0150-4CB6-8E58-C45A0B55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111" name="Picture 1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4E42DC6-721E-47C3-A230-0150FED9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12" name="Picture 1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EE150FB-2A28-40DB-BE59-40228A47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13" name="Picture 1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FC59F49-C453-4271-9AE4-80818AE9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14" name="Picture 1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C5FF0BD-46F7-4133-BC72-72B2ADDA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115" name="Picture 1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3DBF46E-85B8-4ECD-90DE-6EBC4CB6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16" name="Picture 1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0CB337-CCA6-4DBC-B7F7-94CDE30B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17" name="Picture 1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53FAEE4-8FF9-4FA3-9AAB-E8DF31C2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18" name="Picture 1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7739832-8B11-4040-8A85-8B8ED222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19" name="Picture 1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4D2C88F-0BBE-4245-AF6B-547A8B50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20" name="Picture 1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BCE1C2F-ACD4-4657-8FEB-C83DB57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121" name="Picture 1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F58E12C-FBFE-483F-AD1A-94F03183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122" name="Picture 1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F1E4401-F29C-4EEF-8158-6CF31AD1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123" name="Picture 1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6A39319-2F28-40B8-B6A4-DC6E82B1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124" name="Picture 1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2129597-3A4C-4609-870C-A6E4CBD7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125" name="Picture 1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814F55A-8A8F-4BFC-9946-69834F4C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126" name="Picture 1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81567C6-0072-4C93-B173-DE56CC7C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127" name="Picture 1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C5E19BE-4BA4-4435-B9A2-07B6B745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128" name="Picture 1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ACC79C7-9451-4F97-9812-82A6FD92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129" name="Picture 1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BEB1269-B35F-4D13-952A-6B17B31C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130" name="Picture 1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012DB70-3C4D-4461-90FE-7653C472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131" name="Picture 1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5338B4A-0641-4394-8D23-2A03BE73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132" name="Picture 1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7D5CBCB-DD3C-4F88-B090-456A381B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133" name="Picture 1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0827E39-9178-4B9C-9B8E-E2398784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134" name="Picture 1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27D9929-0BF0-4594-98DA-3840CFE6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135" name="Picture 1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57DE8CD-39D5-4C59-8B2A-9EAFD663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136" name="Picture 1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DBCE3B8-F931-4596-BD2C-4D4F0EE0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137" name="Picture 1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F012832-429C-46C7-8F35-A46E059E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138" name="Picture 1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C8FD9AD-2489-4A9B-9E49-E224ECC9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139" name="Picture 1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5EA1289-6FF0-46A4-AA78-3D59A79F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140" name="Picture 1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5AADCC0-87E9-480A-BBF3-0C25EFE4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141" name="Picture 1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D699A87-812E-47E0-A629-D56B8B8C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142" name="Picture 1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4401AC1-1DD7-4E2E-9A36-521DD55B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143" name="Picture 1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66460A2-8986-486A-96E2-D18202F1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144" name="Picture 1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6958BDA-4960-42D9-A329-0DF241BF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145" name="Picture 1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1543B65-FDB9-470B-816D-D764E7DE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46" name="Picture 1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2322718-DCC0-4248-9DB5-A15A5C81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47" name="Picture 1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CD79D22-DBBC-48AC-9E3B-9BC35C1B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48" name="Picture 1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7BEC346-9924-4732-A8B0-9D41AEC4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49" name="Picture 1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51DED0E-8DF3-4B8F-A666-B59527F5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50" name="Picture 1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7A41F87-5D95-4EB3-A609-63E7EECB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151" name="Picture 1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D748642-9563-4A5F-8A50-708BE99C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152" name="Picture 1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9197E29-A7EA-4984-B3BA-331CC633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153" name="Picture 1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FC2250B-7DB3-4824-8397-D91A27B3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154" name="Picture 1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09A8638-041D-429A-A32A-04459423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155" name="Picture 1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CC20279-4CB2-4BA1-8028-555754F9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56" name="Picture 1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5048D16-9F8C-4AFD-8FCB-97F19583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57" name="Picture 1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6B4F6B9-7D75-4A2D-8035-BB2B5067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58" name="Picture 1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8B3E94-8F82-4307-8258-C6CDF9BB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159" name="Picture 1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82348DD-0311-416F-BBD6-07D6F8BA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</xdr:row>
      <xdr:rowOff>76200</xdr:rowOff>
    </xdr:from>
    <xdr:to>
      <xdr:col>2</xdr:col>
      <xdr:colOff>190500</xdr:colOff>
      <xdr:row>2</xdr:row>
      <xdr:rowOff>76200</xdr:rowOff>
    </xdr:to>
    <xdr:pic>
      <xdr:nvPicPr>
        <xdr:cNvPr id="160" name="Picture 1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F3A1F5E-F501-46B1-82C4-E1BE6F57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1" name="Picture 1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51214EF-BC52-4B8E-8D8B-89FAEA93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62" name="Picture 1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6A69A26-041F-41D0-896A-65557B3A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305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63" name="Picture 1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312EA24-2D82-4D09-9C82-8B29AFBC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305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64" name="Picture 1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9AC3506-8777-493D-85A1-7DBAEF20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305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65" name="Picture 1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B5D9389-FA97-46A1-A9BC-078A3B5C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305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66" name="Picture 1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B31C81D-17A2-455D-9718-943AA470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95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67" name="Picture 1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2D48901-EB83-42B2-B239-A5B05DCC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95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68" name="Picture 1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74C019-D220-44F2-82AC-C877788CE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305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69" name="Picture 1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95BACF8-54F1-4269-AA4D-64462F0D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305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70" name="Picture 1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FCF7913-5AD6-45D0-AFC2-E3F770A0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305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171" name="Picture 1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DF97446-33E9-4E18-A0C7-306713F2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305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72" name="Picture 1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A0F9665-5608-413D-9A50-1402567D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95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73" name="Picture 1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DD2CEE5-EA7A-4855-A71F-934F713A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95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74" name="Picture 1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4E8588-E372-4EA0-87B5-840A0624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95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175" name="Picture 1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6BCA420-A7E2-412C-B506-57D2CE5D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95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FADD8F1-C489-4D1D-B657-035C36CF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98B584F-5341-4631-8D68-D42F4BCD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6F65AB2-6592-456B-B798-523E7AC1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8D4F1EE-3A30-4961-A79A-B6456543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BCFD329-94F8-42FF-99EE-FD5850D0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72AC03B-6825-4B53-850B-D1395B3A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A4905EE-1582-4DCC-9EAE-D6D90CA1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052E3FC-DB1A-4BD5-8937-A106B294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FAF53F3-A9F7-4773-8678-17009EFD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74EB424-9826-4E58-BDB6-738CE90B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CFA01AE-79A7-4557-8CB5-8CABFCF6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5195E49-051F-4C79-ABBD-27D19A0C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0A04FBD-ABD0-4F54-828C-D5208712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D72BB1B-2074-4AD4-8081-902BABC8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A8673E1-7086-46B0-ABEF-32259894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AF5C321-9DA8-42E1-9561-C74145A1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9BDF1E8-8963-45B9-BE40-2701D5A9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19" name="Picture 1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AB67853-49D2-4BB8-B216-E9FE9091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E285DE6-E019-4214-9526-D0899B25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3E2E5ED-5A00-442A-B577-B0525A9E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2A4DC34-547F-463D-A1FF-22D9133D1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EA111C5-3EE4-4AC2-8D89-4169E4AE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73E24E1-5830-4298-A9E8-2193C287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76200</xdr:rowOff>
    </xdr:from>
    <xdr:ext cx="190500" cy="190500"/>
    <xdr:pic>
      <xdr:nvPicPr>
        <xdr:cNvPr id="2" name="Picture 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605E20F-620E-4CD5-B663-0359FA03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3" name="Picture 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1910366-2B0B-40D8-B340-35942BC8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4" name="Picture 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D86466A-044C-410E-B8DF-883F68C6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5" name="Picture 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E6B3F97-E757-474B-BD2E-0580B059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276225</xdr:colOff>
      <xdr:row>0</xdr:row>
      <xdr:rowOff>66675</xdr:rowOff>
    </xdr:from>
    <xdr:to>
      <xdr:col>1</xdr:col>
      <xdr:colOff>466725</xdr:colOff>
      <xdr:row>1</xdr:row>
      <xdr:rowOff>66675</xdr:rowOff>
    </xdr:to>
    <xdr:pic>
      <xdr:nvPicPr>
        <xdr:cNvPr id="6" name="Picture 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A6F7B1D-5441-4326-AB88-28D6EBF9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7" name="Picture 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5C6EE6A-5EFD-46D2-8787-805DE91F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8" name="Picture 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8C8EC3B-B9CD-442A-A7BA-99B6D57B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9" name="Picture 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5BF4CAD-134A-4891-AAF0-FCBBA0F3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0" name="Picture 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B545384-C9B9-40CD-A33F-39BEAE71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1" name="Picture 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3C1E30C-E127-4E24-92A4-869F3FE7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66675</xdr:rowOff>
    </xdr:from>
    <xdr:ext cx="190500" cy="190500"/>
    <xdr:pic>
      <xdr:nvPicPr>
        <xdr:cNvPr id="12" name="Picture 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AAC1A2D-EEF4-4A04-96FA-D2CF7E1E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90500" cy="190500"/>
    <xdr:pic>
      <xdr:nvPicPr>
        <xdr:cNvPr id="13" name="Picture 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93D34A8-CFE4-44D2-82CA-677D3C32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4" name="Picture 1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F347CB9-CAA8-4808-B8DE-40AC2F1A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5" name="Picture 1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EBEF928-E827-4BC3-A955-1888C38C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6" name="Picture 1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3628ED3-372A-4FD1-BC7C-7B47AD2F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7" name="Picture 1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C8409D4-2B44-42C3-82F3-A2452DC0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76200</xdr:rowOff>
    </xdr:from>
    <xdr:ext cx="190500" cy="190500"/>
    <xdr:pic>
      <xdr:nvPicPr>
        <xdr:cNvPr id="18" name="Picture 1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C3C36C5-0692-4A2C-900D-C153A46E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0" name="Picture 1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18214B3-E95B-4E02-82B9-9B3B9A23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</xdr:row>
      <xdr:rowOff>66675</xdr:rowOff>
    </xdr:from>
    <xdr:ext cx="190500" cy="190500"/>
    <xdr:pic>
      <xdr:nvPicPr>
        <xdr:cNvPr id="21" name="Picture 2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65E8DB1-AAF0-4C69-A875-F4B85F6AE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2" name="Picture 2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AA58C6A-C7DD-4F77-A4F6-D4B7C57F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3" name="Picture 2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C5E4455-31D0-4D13-A70C-FDCB11B5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4" name="Picture 2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25C704C-F95D-4908-85C6-5A018C12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3</xdr:row>
      <xdr:rowOff>66675</xdr:rowOff>
    </xdr:from>
    <xdr:ext cx="190500" cy="190500"/>
    <xdr:pic>
      <xdr:nvPicPr>
        <xdr:cNvPr id="25" name="Picture 2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4B93798-3B41-4302-B1C5-6FB631E3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6" name="Picture 2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8C765F0-21C6-46A5-ADAD-DD3C5CAD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4</xdr:row>
      <xdr:rowOff>66675</xdr:rowOff>
    </xdr:from>
    <xdr:ext cx="190500" cy="190500"/>
    <xdr:pic>
      <xdr:nvPicPr>
        <xdr:cNvPr id="27" name="Picture 2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908A9C1-A746-4A6F-AE31-79DCC6B4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28" name="Picture 2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FF712AA-55B8-4CB5-945C-8CA32A58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29" name="Picture 2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AC970BD-5BF6-41BB-B81C-655B7711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0" name="Picture 2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34DF03F-2E55-4C60-BA02-41DE10A2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5</xdr:row>
      <xdr:rowOff>66675</xdr:rowOff>
    </xdr:from>
    <xdr:ext cx="190500" cy="190500"/>
    <xdr:pic>
      <xdr:nvPicPr>
        <xdr:cNvPr id="31" name="Picture 3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BCCF804-D11F-45D9-816A-83946977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2" name="Picture 3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F354FE3-8BF4-4206-8B18-C19A9A5A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3" name="Picture 3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A3D1DC6-954A-45DA-8FB2-59944FB9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4" name="Picture 3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6340980-7F4A-4845-B6B4-2F4F6F24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6</xdr:row>
      <xdr:rowOff>66675</xdr:rowOff>
    </xdr:from>
    <xdr:ext cx="190500" cy="190500"/>
    <xdr:pic>
      <xdr:nvPicPr>
        <xdr:cNvPr id="35" name="Picture 3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1BA82F2-876A-447B-9CAD-FC185DA9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6" name="Picture 3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F9FF9AB-B2F0-4B9B-9D95-DD66199B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7" name="Picture 3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B86046C-DB1A-41C6-BF53-96A8A453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8" name="Picture 3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4D71790-5AAE-47C0-B612-F5083E5A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7</xdr:row>
      <xdr:rowOff>66675</xdr:rowOff>
    </xdr:from>
    <xdr:ext cx="190500" cy="190500"/>
    <xdr:pic>
      <xdr:nvPicPr>
        <xdr:cNvPr id="39" name="Picture 3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1C209C3-8CDB-4141-8F10-F5FAC08E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0" name="Picture 3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3047308-8FA4-42C0-A790-47CFCDFE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1" name="Picture 4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8829CEF-C9AC-4700-B564-189FA238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2" name="Picture 4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0583E3E-F4F0-461D-89BA-9F311F7B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8</xdr:row>
      <xdr:rowOff>66675</xdr:rowOff>
    </xdr:from>
    <xdr:ext cx="190500" cy="190500"/>
    <xdr:pic>
      <xdr:nvPicPr>
        <xdr:cNvPr id="43" name="Picture 4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A7DAF88-B3CB-482C-BEDB-C6E4D64F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4" name="Picture 4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EB5BAF1-CF59-4E5E-8544-50069D8D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5" name="Picture 4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52D8EF0-896C-4850-81FB-EE3EA020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6" name="Picture 4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B3E346E-9584-46AC-AE12-3179B55B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9</xdr:row>
      <xdr:rowOff>66675</xdr:rowOff>
    </xdr:from>
    <xdr:ext cx="190500" cy="190500"/>
    <xdr:pic>
      <xdr:nvPicPr>
        <xdr:cNvPr id="47" name="Picture 4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0BBA86C-DA3E-42BA-BD5A-4ABE1F66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8" name="Picture 4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73B5B5B-5557-4B72-8490-97391BB8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49" name="Picture 4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8088837-F46B-4FD3-B032-93CA2E7B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0" name="Picture 4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434BFF6-8912-4B07-9AC8-0443471F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10</xdr:row>
      <xdr:rowOff>66675</xdr:rowOff>
    </xdr:from>
    <xdr:ext cx="190500" cy="190500"/>
    <xdr:pic>
      <xdr:nvPicPr>
        <xdr:cNvPr id="51" name="Picture 5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8900A7A-B7D0-4B27-B09E-98BF9AC9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2" name="Picture 5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C893BE6-1575-4B19-BFFB-4924BDB1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3" name="Picture 5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A825FBF-5FF2-4F99-BB41-9197421B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4" name="Picture 5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C239007-A465-4366-B598-27316522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</xdr:row>
      <xdr:rowOff>66675</xdr:rowOff>
    </xdr:from>
    <xdr:ext cx="190500" cy="190500"/>
    <xdr:pic>
      <xdr:nvPicPr>
        <xdr:cNvPr id="55" name="Picture 5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3D87F0F-3D7A-475B-9CA6-D3628B37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6" name="Picture 5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1C48ADB-16F0-48C2-BB37-573A082E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7" name="Picture 5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FD63C64-DE0A-4CE9-BD9D-5C91F10C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8" name="Picture 5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ADB2E0E-8E34-4B35-9F09-C61EB925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12</xdr:row>
      <xdr:rowOff>66675</xdr:rowOff>
    </xdr:from>
    <xdr:ext cx="190500" cy="190500"/>
    <xdr:pic>
      <xdr:nvPicPr>
        <xdr:cNvPr id="59" name="Picture 5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1B894ED-EE9A-4E23-BA0D-7C66562A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0" name="Picture 5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94E4566-455A-4DC4-AC41-DBD9C5257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1" name="Picture 6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DE28185-C9E6-4165-8CB1-5CA02B3F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2" name="Picture 6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9FA15AE-18C9-49AA-B1C7-5D303F73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13</xdr:row>
      <xdr:rowOff>66675</xdr:rowOff>
    </xdr:from>
    <xdr:ext cx="190500" cy="190500"/>
    <xdr:pic>
      <xdr:nvPicPr>
        <xdr:cNvPr id="63" name="Picture 6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32550E8-FDCF-4698-8809-6CED17D2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4" name="Picture 6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11A8DDE-8899-4C38-85A3-15CBB271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5" name="Picture 6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1BF4412-DC7B-4E1E-A43A-9E5C1DC5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6" name="Picture 6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EC5C2931-50A6-41A6-9C76-905981AC2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14</xdr:row>
      <xdr:rowOff>66675</xdr:rowOff>
    </xdr:from>
    <xdr:ext cx="190500" cy="190500"/>
    <xdr:pic>
      <xdr:nvPicPr>
        <xdr:cNvPr id="67" name="Picture 6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B6C38C5-260A-44A2-B358-81DCA2E2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68" name="Picture 6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83DEB89-B2A1-4119-BE29-C1F1BC7E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69" name="Picture 6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B819070C-1F46-4089-B3E4-2D5A790D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0" name="Picture 6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0C7EA79-23BB-4EE9-B9B8-EAB87DBD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15</xdr:row>
      <xdr:rowOff>66675</xdr:rowOff>
    </xdr:from>
    <xdr:ext cx="190500" cy="190500"/>
    <xdr:pic>
      <xdr:nvPicPr>
        <xdr:cNvPr id="71" name="Picture 7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16997F7-ADCF-4468-9D7D-C420525A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2" name="Picture 7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C40326-2220-4A8A-A266-055F02D6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3" name="Picture 7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227C2CD-8FC0-4DF0-82FC-F9A885F3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4" name="Picture 7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8FCA366-6365-4C7D-A8AD-7B5A0C0C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16</xdr:row>
      <xdr:rowOff>66675</xdr:rowOff>
    </xdr:from>
    <xdr:ext cx="190500" cy="190500"/>
    <xdr:pic>
      <xdr:nvPicPr>
        <xdr:cNvPr id="75" name="Picture 7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6146396-A0D5-4E3E-AFA9-A1742F68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6" name="Picture 7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7BE31A1-21CE-4ACE-BCBB-5021BF9A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7" name="Picture 7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E67BF4D-24B9-4673-B5F7-EB9BF236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8" name="Picture 7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FE7EF37-A775-4FF0-8620-AB5F643A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17</xdr:row>
      <xdr:rowOff>66675</xdr:rowOff>
    </xdr:from>
    <xdr:ext cx="190500" cy="190500"/>
    <xdr:pic>
      <xdr:nvPicPr>
        <xdr:cNvPr id="79" name="Picture 7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21769F6-2434-4314-A662-F329F575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0" name="Picture 7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8E2684A-B085-47E6-9C0E-BD150BEC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1" name="Picture 8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FC41649-B6B0-4501-81FA-2DA5D6AD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2" name="Picture 8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77ED059-2954-46BF-9620-2BDE05FC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18</xdr:row>
      <xdr:rowOff>66675</xdr:rowOff>
    </xdr:from>
    <xdr:ext cx="190500" cy="190500"/>
    <xdr:pic>
      <xdr:nvPicPr>
        <xdr:cNvPr id="83" name="Picture 8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6DE03F7-96C4-406D-BB85-C61306D7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4" name="Picture 8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6D15B13-4603-4575-848D-1331453F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5" name="Picture 8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FCAB633-5F29-4553-B13B-C2B7D705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6" name="Picture 8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CC43867-46F9-46B9-9AD0-04B7B694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19</xdr:row>
      <xdr:rowOff>66675</xdr:rowOff>
    </xdr:from>
    <xdr:ext cx="190500" cy="190500"/>
    <xdr:pic>
      <xdr:nvPicPr>
        <xdr:cNvPr id="87" name="Picture 8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DE454BB-741F-452E-B724-B65B0B5F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88" name="Picture 8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483F9622-9936-4208-8BEE-EC08E6632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89" name="Picture 8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F451FE01-A5C8-4EAA-93A6-6C180575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90" name="Picture 8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3B23067-9187-424E-BBF0-04C54F0A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20</xdr:row>
      <xdr:rowOff>66675</xdr:rowOff>
    </xdr:from>
    <xdr:ext cx="190500" cy="190500"/>
    <xdr:pic>
      <xdr:nvPicPr>
        <xdr:cNvPr id="91" name="Picture 9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8AE6AAD-0AB2-43B9-9A24-47EC669C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2" name="Picture 9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2ECAE8A-CD30-40AA-885E-1E7B6F1E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3" name="Picture 9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A08B48E-69C9-4CC8-9649-2E7AC26E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4" name="Picture 9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7279913A-68E4-46F5-B653-DA60EDA9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21</xdr:row>
      <xdr:rowOff>66675</xdr:rowOff>
    </xdr:from>
    <xdr:ext cx="190500" cy="190500"/>
    <xdr:pic>
      <xdr:nvPicPr>
        <xdr:cNvPr id="95" name="Picture 9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196154A-EAFE-4C09-9A6E-02BD987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6" name="Picture 9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CCD82CD-E6C3-4FE3-87C3-F89DAD7B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7" name="Picture 9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11B9A1BF-E2F4-47F8-8E8E-0BEAE88D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8" name="Picture 9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A06088A-F42B-460B-968A-F8A4D2A7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22</xdr:row>
      <xdr:rowOff>66675</xdr:rowOff>
    </xdr:from>
    <xdr:ext cx="190500" cy="190500"/>
    <xdr:pic>
      <xdr:nvPicPr>
        <xdr:cNvPr id="99" name="Picture 9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9BF005C3-3094-4A07-BCCB-95FE265E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0" name="Picture 9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E58CFD5-5C75-4F86-80CB-6945D839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1" name="Picture 10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831EF318-C21D-4892-BB95-37561BB4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2" name="Picture 10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385D1EA9-E4DB-4F84-9B2E-C1B905C0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23</xdr:row>
      <xdr:rowOff>66675</xdr:rowOff>
    </xdr:from>
    <xdr:ext cx="190500" cy="190500"/>
    <xdr:pic>
      <xdr:nvPicPr>
        <xdr:cNvPr id="103" name="Picture 10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1936432-0619-444E-A534-5CE84413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4" name="Picture 103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D352E1C-6D07-483A-8D29-479E3488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5" name="Picture 104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2B5537BA-B94F-4E77-AE7C-8B6ADC7B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6" name="Picture 105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7A884B3-777E-4A54-8AB7-E00BD9F5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24</xdr:row>
      <xdr:rowOff>66675</xdr:rowOff>
    </xdr:from>
    <xdr:ext cx="190500" cy="190500"/>
    <xdr:pic>
      <xdr:nvPicPr>
        <xdr:cNvPr id="107" name="Picture 106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60889CBA-3091-4F09-AFAE-B8F5FE5FD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8" name="Picture 107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CBB043C1-5297-4EF4-8089-8E17E09B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09" name="Picture 108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58EEFA30-D7CF-4AFB-9E59-E5BAFEE9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10" name="Picture 109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039FDBEA-CA33-4F58-ADAF-DD583DDB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25</xdr:row>
      <xdr:rowOff>66675</xdr:rowOff>
    </xdr:from>
    <xdr:ext cx="190500" cy="190500"/>
    <xdr:pic>
      <xdr:nvPicPr>
        <xdr:cNvPr id="111" name="Picture 110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A5EC78DF-5415-4537-A2B8-F45423C4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57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2" name="Picture 111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AEF742A-E097-4F70-8231-22395EF9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26</xdr:row>
      <xdr:rowOff>66675</xdr:rowOff>
    </xdr:from>
    <xdr:ext cx="190500" cy="190500"/>
    <xdr:pic>
      <xdr:nvPicPr>
        <xdr:cNvPr id="113" name="Picture 112" descr="http://yorkshire.acisconnect.com/WebResource.axd?d=2w1YgXGrF6GYKLG9nzmRWfzsTuThDiXByowjIfKjjc61XEyuu7JkGA1dJinUjnft6LzJqjt3U8Ox0Ky3xzTPRaMZxVIXfRqCD4TjhRY7ukbTIAOYr3GmtJQZRqXbH3Rq0&amp;t=636256279320000000">
          <a:extLst>
            <a:ext uri="{FF2B5EF4-FFF2-40B4-BE49-F238E27FC236}">
              <a16:creationId xmlns:a16="http://schemas.microsoft.com/office/drawing/2014/main" id="{D0F03E3E-071A-4641-B931-8A0A624D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" sqref="C1:C20"/>
    </sheetView>
  </sheetViews>
  <sheetFormatPr defaultRowHeight="15" x14ac:dyDescent="0.25"/>
  <cols>
    <col min="1" max="2" width="9.140625" style="4"/>
  </cols>
  <sheetData>
    <row r="1" spans="1:3" x14ac:dyDescent="0.25">
      <c r="A1" s="3" t="s">
        <v>333</v>
      </c>
      <c r="B1" s="3" t="s">
        <v>1</v>
      </c>
      <c r="C1" t="s">
        <v>336</v>
      </c>
    </row>
    <row r="2" spans="1:3" x14ac:dyDescent="0.25">
      <c r="A2" s="4" t="s">
        <v>320</v>
      </c>
      <c r="B2" s="4" t="s">
        <v>337</v>
      </c>
      <c r="C2" t="str">
        <f>"INSERT INTO [Route] VALUES('"&amp;A2&amp;"')"</f>
        <v>INSERT INTO [Route] VALUES('K1')</v>
      </c>
    </row>
    <row r="3" spans="1:3" x14ac:dyDescent="0.25">
      <c r="A3" s="4" t="s">
        <v>321</v>
      </c>
      <c r="B3" s="4" t="s">
        <v>338</v>
      </c>
      <c r="C3" s="9" t="str">
        <f t="shared" ref="C3:C19" si="0">"INSERT INTO [Route] VALUES('"&amp;A3&amp;"')"</f>
        <v>INSERT INTO [Route] VALUES('K2')</v>
      </c>
    </row>
    <row r="4" spans="1:3" x14ac:dyDescent="0.25">
      <c r="A4" s="4" t="s">
        <v>322</v>
      </c>
      <c r="B4" s="4" t="s">
        <v>339</v>
      </c>
      <c r="C4" s="9" t="str">
        <f t="shared" si="0"/>
        <v>INSERT INTO [Route] VALUES('K3')</v>
      </c>
    </row>
    <row r="5" spans="1:3" x14ac:dyDescent="0.25">
      <c r="A5" s="4" t="s">
        <v>323</v>
      </c>
      <c r="B5" s="4" t="s">
        <v>340</v>
      </c>
      <c r="C5" s="9" t="str">
        <f t="shared" si="0"/>
        <v>INSERT INTO [Route] VALUES('K5')</v>
      </c>
    </row>
    <row r="6" spans="1:3" x14ac:dyDescent="0.25">
      <c r="A6" s="4" t="s">
        <v>324</v>
      </c>
      <c r="B6" s="4" t="s">
        <v>341</v>
      </c>
      <c r="C6" s="9" t="str">
        <f t="shared" si="0"/>
        <v>INSERT INTO [Route] VALUES('K6')</v>
      </c>
    </row>
    <row r="7" spans="1:3" x14ac:dyDescent="0.25">
      <c r="A7" s="4" t="s">
        <v>325</v>
      </c>
      <c r="B7" s="4" t="s">
        <v>342</v>
      </c>
      <c r="C7" s="9" t="str">
        <f t="shared" si="0"/>
        <v>INSERT INTO [Route] VALUES('K7')</v>
      </c>
    </row>
    <row r="8" spans="1:3" x14ac:dyDescent="0.25">
      <c r="A8" s="4" t="s">
        <v>326</v>
      </c>
      <c r="B8" s="4" t="s">
        <v>343</v>
      </c>
      <c r="C8" s="9" t="str">
        <f t="shared" si="0"/>
        <v>INSERT INTO [Route] VALUES('K8')</v>
      </c>
    </row>
    <row r="9" spans="1:3" x14ac:dyDescent="0.25">
      <c r="A9" s="4" t="s">
        <v>327</v>
      </c>
      <c r="B9" s="4" t="s">
        <v>344</v>
      </c>
      <c r="C9" s="9" t="str">
        <f t="shared" si="0"/>
        <v>INSERT INTO [Route] VALUES('K9')</v>
      </c>
    </row>
    <row r="10" spans="1:3" x14ac:dyDescent="0.25">
      <c r="A10" s="4" t="s">
        <v>328</v>
      </c>
      <c r="B10" s="4" t="s">
        <v>345</v>
      </c>
      <c r="C10" s="9" t="str">
        <f t="shared" si="0"/>
        <v>INSERT INTO [Route] VALUES('K10')</v>
      </c>
    </row>
    <row r="11" spans="1:3" x14ac:dyDescent="0.25">
      <c r="A11" s="4" t="s">
        <v>329</v>
      </c>
      <c r="B11" s="4" t="s">
        <v>346</v>
      </c>
      <c r="C11" s="9" t="str">
        <f t="shared" si="0"/>
        <v>INSERT INTO [Route] VALUES('K11')</v>
      </c>
    </row>
    <row r="12" spans="1:3" x14ac:dyDescent="0.25">
      <c r="A12" s="4" t="s">
        <v>330</v>
      </c>
      <c r="B12" s="4" t="s">
        <v>347</v>
      </c>
      <c r="C12" s="9" t="str">
        <f t="shared" si="0"/>
        <v>INSERT INTO [Route] VALUES('B1')</v>
      </c>
    </row>
    <row r="13" spans="1:3" x14ac:dyDescent="0.25">
      <c r="A13" s="4" t="s">
        <v>331</v>
      </c>
      <c r="B13" s="4" t="s">
        <v>348</v>
      </c>
      <c r="C13" s="9" t="str">
        <f t="shared" si="0"/>
        <v>INSERT INTO [Route] VALUES('B2')</v>
      </c>
    </row>
    <row r="14" spans="1:3" x14ac:dyDescent="0.25">
      <c r="A14" s="4" t="s">
        <v>332</v>
      </c>
      <c r="B14" s="4" t="s">
        <v>349</v>
      </c>
      <c r="C14" s="9" t="str">
        <f t="shared" si="0"/>
        <v>INSERT INTO [Route] VALUES('B3')</v>
      </c>
    </row>
    <row r="15" spans="1:3" x14ac:dyDescent="0.25">
      <c r="A15" s="4" t="s">
        <v>334</v>
      </c>
      <c r="B15" s="4" t="s">
        <v>350</v>
      </c>
      <c r="C15" s="9" t="str">
        <f t="shared" si="0"/>
        <v>INSERT INTO [Route] VALUES('62/66')</v>
      </c>
    </row>
    <row r="16" spans="1:3" x14ac:dyDescent="0.25">
      <c r="A16" s="4" t="s">
        <v>335</v>
      </c>
      <c r="B16" s="4" t="s">
        <v>351</v>
      </c>
      <c r="C16" s="9" t="str">
        <f t="shared" si="0"/>
        <v>INSERT INTO [Route] VALUES('696/697')</v>
      </c>
    </row>
    <row r="17" spans="1:3" x14ac:dyDescent="0.25">
      <c r="A17" s="4">
        <v>698</v>
      </c>
      <c r="B17" s="4" t="s">
        <v>352</v>
      </c>
      <c r="C17" s="9" t="str">
        <f t="shared" si="0"/>
        <v>INSERT INTO [Route] VALUES('698')</v>
      </c>
    </row>
    <row r="18" spans="1:3" x14ac:dyDescent="0.25">
      <c r="A18" s="4">
        <v>760</v>
      </c>
      <c r="B18" s="4" t="s">
        <v>353</v>
      </c>
      <c r="C18" s="9" t="str">
        <f t="shared" si="0"/>
        <v>INSERT INTO [Route] VALUES('760')</v>
      </c>
    </row>
    <row r="19" spans="1:3" x14ac:dyDescent="0.25">
      <c r="A19" s="4">
        <v>662</v>
      </c>
      <c r="B19" s="4" t="s">
        <v>354</v>
      </c>
      <c r="C19" s="9" t="str">
        <f t="shared" si="0"/>
        <v>INSERT INTO [Route] VALUES('662')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1"/>
  <sheetViews>
    <sheetView workbookViewId="0">
      <selection activeCell="M2" sqref="M2:M31"/>
    </sheetView>
  </sheetViews>
  <sheetFormatPr defaultRowHeight="15" x14ac:dyDescent="0.25"/>
  <cols>
    <col min="5" max="5" width="17.7109375" bestFit="1" customWidth="1"/>
    <col min="6" max="6" width="9.140625" style="5"/>
    <col min="7" max="7" width="14.28515625" bestFit="1" customWidth="1"/>
    <col min="8" max="8" width="1.85546875" style="9" bestFit="1" customWidth="1"/>
    <col min="9" max="9" width="14.42578125" bestFit="1" customWidth="1"/>
    <col min="10" max="10" width="1.85546875" bestFit="1" customWidth="1"/>
  </cols>
  <sheetData>
    <row r="1" spans="1:14" s="1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" t="s">
        <v>305</v>
      </c>
      <c r="G1" s="1" t="s">
        <v>306</v>
      </c>
      <c r="I1" s="1" t="s">
        <v>307</v>
      </c>
      <c r="L1" s="1" t="s">
        <v>309</v>
      </c>
      <c r="M1" s="5" t="str">
        <f>INDEX(Routes!A2:B19,MATCH(N1,Routes!A2:A19,0),2)</f>
        <v>4</v>
      </c>
      <c r="N1" s="5" t="s">
        <v>323</v>
      </c>
    </row>
    <row r="2" spans="1:14" x14ac:dyDescent="0.25">
      <c r="A2" s="9">
        <v>1</v>
      </c>
      <c r="B2" s="9">
        <v>1</v>
      </c>
      <c r="C2" s="4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5">
        <v>27</v>
      </c>
      <c r="G2" s="5">
        <v>27</v>
      </c>
      <c r="H2" s="5">
        <v>1</v>
      </c>
      <c r="I2" s="5">
        <v>27</v>
      </c>
      <c r="J2" s="5">
        <v>1</v>
      </c>
      <c r="L2" s="9"/>
      <c r="M2" s="9" t="str">
        <f>"INSERT INTO RouteStops (RouteId,Variation,Sequence,NaptanId,BoardingStage,BoardingstageSequence,AlightingStage,AlightingStageSequence) VALUES ("&amp;$M$1&amp;","&amp;B2&amp;","&amp;A2&amp;","&amp;D2&amp;","&amp;G2&amp;","&amp;H2&amp;","&amp;I2&amp;","&amp;J2&amp;")"</f>
        <v>INSERT INTO RouteStops (RouteId,Variation,Sequence,NaptanId,BoardingStage,BoardingstageSequence,AlightingStage,AlightingStageSequence) VALUES (4,1,1,51,27,1,27,1)</v>
      </c>
    </row>
    <row r="3" spans="1:14" x14ac:dyDescent="0.25">
      <c r="A3" s="9">
        <v>2</v>
      </c>
      <c r="B3" s="9">
        <v>1</v>
      </c>
      <c r="C3" s="9">
        <v>45021176</v>
      </c>
      <c r="D3" s="9">
        <f>INDEX(Naptans!$A:$C,MATCH(C3,Naptans!$A:$A,0),2)</f>
        <v>60</v>
      </c>
      <c r="E3" s="9" t="str">
        <f>INDEX(Naptans!$A:$C,MATCH(C3,Naptans!$A:$A,0),3)</f>
        <v xml:space="preserve"> Wellington Road</v>
      </c>
      <c r="F3" s="5">
        <v>26</v>
      </c>
      <c r="G3" s="5">
        <v>26</v>
      </c>
      <c r="H3" s="5">
        <v>2</v>
      </c>
      <c r="I3" s="5">
        <v>26</v>
      </c>
      <c r="J3" s="5">
        <v>2</v>
      </c>
      <c r="M3" s="9" t="str">
        <f t="shared" ref="M3:M31" si="0">"INSERT INTO RouteStops (RouteId,Variation,Sequence,NaptanId,BoardingStage,BoardingstageSequence,AlightingStage,AlightingStageSequence) VALUES ("&amp;$M$1&amp;","&amp;B3&amp;","&amp;A3&amp;","&amp;D3&amp;","&amp;G3&amp;","&amp;H3&amp;","&amp;I3&amp;","&amp;J3&amp;")"</f>
        <v>INSERT INTO RouteStops (RouteId,Variation,Sequence,NaptanId,BoardingStage,BoardingstageSequence,AlightingStage,AlightingStageSequence) VALUES (4,1,2,60,26,2,26,2)</v>
      </c>
    </row>
    <row r="4" spans="1:14" x14ac:dyDescent="0.25">
      <c r="A4" s="9">
        <v>3</v>
      </c>
      <c r="B4" s="9">
        <v>1</v>
      </c>
      <c r="C4" s="9">
        <v>45021178</v>
      </c>
      <c r="D4" s="9">
        <f>INDEX(Naptans!$A:$C,MATCH(C4,Naptans!$A:$A,0),2)</f>
        <v>61</v>
      </c>
      <c r="E4" s="9" t="str">
        <f>INDEX(Naptans!$A:$C,MATCH(C4,Naptans!$A:$A,0),3)</f>
        <v xml:space="preserve"> Parkwood Rise</v>
      </c>
      <c r="G4" s="9">
        <v>26</v>
      </c>
      <c r="H4" s="9">
        <v>2</v>
      </c>
      <c r="I4" s="9">
        <v>25</v>
      </c>
      <c r="J4" s="9">
        <v>3</v>
      </c>
      <c r="M4" s="9" t="str">
        <f t="shared" si="0"/>
        <v>INSERT INTO RouteStops (RouteId,Variation,Sequence,NaptanId,BoardingStage,BoardingstageSequence,AlightingStage,AlightingStageSequence) VALUES (4,1,3,61,26,2,25,3)</v>
      </c>
    </row>
    <row r="5" spans="1:14" x14ac:dyDescent="0.25">
      <c r="A5" s="9">
        <v>4</v>
      </c>
      <c r="B5" s="9">
        <v>1</v>
      </c>
      <c r="C5" s="9">
        <v>45029317</v>
      </c>
      <c r="D5" s="9">
        <f>INDEX(Naptans!$A:$C,MATCH(C5,Naptans!$A:$A,0),2)</f>
        <v>62</v>
      </c>
      <c r="E5" s="9" t="str">
        <f>INDEX(Naptans!$A:$C,MATCH(C5,Naptans!$A:$A,0),3)</f>
        <v xml:space="preserve"> Parkwood Rise</v>
      </c>
      <c r="F5" s="5">
        <v>25</v>
      </c>
      <c r="G5" s="5">
        <v>25</v>
      </c>
      <c r="H5" s="5">
        <v>3</v>
      </c>
      <c r="I5" s="5">
        <v>25</v>
      </c>
      <c r="J5" s="5">
        <v>3</v>
      </c>
      <c r="M5" s="9" t="str">
        <f t="shared" si="0"/>
        <v>INSERT INTO RouteStops (RouteId,Variation,Sequence,NaptanId,BoardingStage,BoardingstageSequence,AlightingStage,AlightingStageSequence) VALUES (4,1,4,62,25,3,25,3)</v>
      </c>
    </row>
    <row r="6" spans="1:14" x14ac:dyDescent="0.25">
      <c r="A6" s="9">
        <v>5</v>
      </c>
      <c r="B6" s="9">
        <v>1</v>
      </c>
      <c r="C6" s="9">
        <v>45022574</v>
      </c>
      <c r="D6" s="9">
        <f>INDEX(Naptans!$A:$C,MATCH(C6,Naptans!$A:$A,0),2)</f>
        <v>63</v>
      </c>
      <c r="E6" s="9" t="str">
        <f>INDEX(Naptans!$A:$C,MATCH(C6,Naptans!$A:$A,0),3)</f>
        <v xml:space="preserve"> Parkwood Rise</v>
      </c>
      <c r="F6" s="5">
        <v>25</v>
      </c>
      <c r="G6" s="5">
        <v>25</v>
      </c>
      <c r="H6" s="5">
        <v>3</v>
      </c>
      <c r="I6" s="5">
        <v>25</v>
      </c>
      <c r="J6" s="5">
        <v>3</v>
      </c>
      <c r="M6" s="9" t="str">
        <f t="shared" si="0"/>
        <v>INSERT INTO RouteStops (RouteId,Variation,Sequence,NaptanId,BoardingStage,BoardingstageSequence,AlightingStage,AlightingStageSequence) VALUES (4,1,5,63,25,3,25,3)</v>
      </c>
    </row>
    <row r="7" spans="1:14" x14ac:dyDescent="0.25">
      <c r="A7" s="9">
        <v>6</v>
      </c>
      <c r="B7" s="9">
        <v>1</v>
      </c>
      <c r="C7" s="9">
        <v>45025538</v>
      </c>
      <c r="D7" s="9">
        <f>INDEX(Naptans!$A:$C,MATCH(C7,Naptans!$A:$A,0),2)</f>
        <v>64</v>
      </c>
      <c r="E7" s="9" t="str">
        <f>INDEX(Naptans!$A:$C,MATCH(C7,Naptans!$A:$A,0),3)</f>
        <v xml:space="preserve"> Glenhurst Avenue</v>
      </c>
      <c r="G7" s="5">
        <v>25</v>
      </c>
      <c r="H7" s="5">
        <v>3</v>
      </c>
      <c r="I7" s="5">
        <v>24</v>
      </c>
      <c r="J7" s="5">
        <v>4</v>
      </c>
      <c r="M7" s="9" t="str">
        <f t="shared" si="0"/>
        <v>INSERT INTO RouteStops (RouteId,Variation,Sequence,NaptanId,BoardingStage,BoardingstageSequence,AlightingStage,AlightingStageSequence) VALUES (4,1,6,64,25,3,24,4)</v>
      </c>
    </row>
    <row r="8" spans="1:14" x14ac:dyDescent="0.25">
      <c r="A8" s="9">
        <v>7</v>
      </c>
      <c r="B8" s="9">
        <v>1</v>
      </c>
      <c r="C8" s="9">
        <v>45025577</v>
      </c>
      <c r="D8" s="9">
        <f>INDEX(Naptans!$A:$C,MATCH(C8,Naptans!$A:$A,0),2)</f>
        <v>65</v>
      </c>
      <c r="E8" s="9" t="str">
        <f>INDEX(Naptans!$A:$C,MATCH(C8,Naptans!$A:$A,0),3)</f>
        <v xml:space="preserve"> Glen Lee Lane</v>
      </c>
      <c r="F8" s="5">
        <v>24</v>
      </c>
      <c r="G8" s="5">
        <v>24</v>
      </c>
      <c r="H8" s="5">
        <v>4</v>
      </c>
      <c r="I8" s="5">
        <v>24</v>
      </c>
      <c r="J8" s="5">
        <v>4</v>
      </c>
      <c r="M8" s="9" t="str">
        <f t="shared" si="0"/>
        <v>INSERT INTO RouteStops (RouteId,Variation,Sequence,NaptanId,BoardingStage,BoardingstageSequence,AlightingStage,AlightingStageSequence) VALUES (4,1,7,65,24,4,24,4)</v>
      </c>
    </row>
    <row r="9" spans="1:14" x14ac:dyDescent="0.25">
      <c r="A9" s="9">
        <v>8</v>
      </c>
      <c r="B9" s="9">
        <v>1</v>
      </c>
      <c r="C9" s="9">
        <v>45025187</v>
      </c>
      <c r="D9" s="9">
        <f>INDEX(Naptans!$A:$C,MATCH(C9,Naptans!$A:$A,0),2)</f>
        <v>66</v>
      </c>
      <c r="E9" s="9" t="str">
        <f>INDEX(Naptans!$A:$C,MATCH(C9,Naptans!$A:$A,0),3)</f>
        <v xml:space="preserve"> Alder Avenue</v>
      </c>
      <c r="G9" s="5">
        <v>24</v>
      </c>
      <c r="H9" s="5">
        <v>4</v>
      </c>
      <c r="I9" s="5">
        <v>22</v>
      </c>
      <c r="J9" s="5">
        <v>5</v>
      </c>
      <c r="M9" s="9" t="str">
        <f t="shared" si="0"/>
        <v>INSERT INTO RouteStops (RouteId,Variation,Sequence,NaptanId,BoardingStage,BoardingstageSequence,AlightingStage,AlightingStageSequence) VALUES (4,1,8,66,24,4,22,5)</v>
      </c>
    </row>
    <row r="10" spans="1:14" x14ac:dyDescent="0.25">
      <c r="A10" s="9">
        <v>9</v>
      </c>
      <c r="B10" s="9">
        <v>1</v>
      </c>
      <c r="C10" s="9">
        <v>45051513</v>
      </c>
      <c r="D10" s="9">
        <f>INDEX(Naptans!$A:$C,MATCH(C10,Naptans!$A:$A,0),2)</f>
        <v>67</v>
      </c>
      <c r="E10" s="9" t="str">
        <f>INDEX(Naptans!$A:$C,MATCH(C10,Naptans!$A:$A,0),3)</f>
        <v xml:space="preserve"> Cherry Tree Rise</v>
      </c>
      <c r="G10" s="5">
        <v>24</v>
      </c>
      <c r="H10" s="5">
        <v>4</v>
      </c>
      <c r="I10" s="5">
        <v>22</v>
      </c>
      <c r="J10" s="5">
        <v>5</v>
      </c>
      <c r="M10" s="9" t="str">
        <f t="shared" si="0"/>
        <v>INSERT INTO RouteStops (RouteId,Variation,Sequence,NaptanId,BoardingStage,BoardingstageSequence,AlightingStage,AlightingStageSequence) VALUES (4,1,9,67,24,4,22,5)</v>
      </c>
    </row>
    <row r="11" spans="1:14" x14ac:dyDescent="0.25">
      <c r="A11" s="9">
        <v>10</v>
      </c>
      <c r="B11" s="9">
        <v>1</v>
      </c>
      <c r="C11" s="9">
        <v>45051514</v>
      </c>
      <c r="D11" s="9">
        <f>INDEX(Naptans!$A:$C,MATCH(C11,Naptans!$A:$A,0),2)</f>
        <v>68</v>
      </c>
      <c r="E11" s="9" t="str">
        <f>INDEX(Naptans!$A:$C,MATCH(C11,Naptans!$A:$A,0),3)</f>
        <v xml:space="preserve"> Spring Avenue</v>
      </c>
      <c r="G11" s="5">
        <v>24</v>
      </c>
      <c r="H11" s="5">
        <v>4</v>
      </c>
      <c r="I11" s="5">
        <v>22</v>
      </c>
      <c r="J11" s="5">
        <v>5</v>
      </c>
      <c r="M11" s="9" t="str">
        <f t="shared" si="0"/>
        <v>INSERT INTO RouteStops (RouteId,Variation,Sequence,NaptanId,BoardingStage,BoardingstageSequence,AlightingStage,AlightingStageSequence) VALUES (4,1,10,68,24,4,22,5)</v>
      </c>
    </row>
    <row r="12" spans="1:14" x14ac:dyDescent="0.25">
      <c r="A12" s="9">
        <v>11</v>
      </c>
      <c r="B12" s="9">
        <v>1</v>
      </c>
      <c r="C12" s="9">
        <v>45051515</v>
      </c>
      <c r="D12" s="9">
        <f>INDEX(Naptans!$A:$C,MATCH(C12,Naptans!$A:$A,0),2)</f>
        <v>69</v>
      </c>
      <c r="E12" s="9" t="str">
        <f>INDEX(Naptans!$A:$C,MATCH(C12,Naptans!$A:$A,0),3)</f>
        <v xml:space="preserve"> Spring Place</v>
      </c>
      <c r="G12" s="5">
        <v>24</v>
      </c>
      <c r="H12" s="5">
        <v>4</v>
      </c>
      <c r="I12" s="5">
        <v>22</v>
      </c>
      <c r="J12" s="5">
        <v>5</v>
      </c>
      <c r="M12" s="9" t="str">
        <f t="shared" si="0"/>
        <v>INSERT INTO RouteStops (RouteId,Variation,Sequence,NaptanId,BoardingStage,BoardingstageSequence,AlightingStage,AlightingStageSequence) VALUES (4,1,11,69,24,4,22,5)</v>
      </c>
    </row>
    <row r="13" spans="1:14" x14ac:dyDescent="0.25">
      <c r="A13" s="9">
        <v>12</v>
      </c>
      <c r="B13" s="9">
        <v>1</v>
      </c>
      <c r="C13" s="9">
        <v>45025539</v>
      </c>
      <c r="D13" s="9">
        <f>INDEX(Naptans!$A:$C,MATCH(C13,Naptans!$A:$A,0),2)</f>
        <v>70</v>
      </c>
      <c r="E13" s="9" t="str">
        <f>INDEX(Naptans!$A:$C,MATCH(C13,Naptans!$A:$A,0),3)</f>
        <v xml:space="preserve"> Moss Carr Road</v>
      </c>
      <c r="F13" s="5">
        <v>22</v>
      </c>
      <c r="G13" s="5">
        <v>22</v>
      </c>
      <c r="H13" s="5">
        <v>5</v>
      </c>
      <c r="I13" s="5">
        <v>22</v>
      </c>
      <c r="J13" s="5">
        <v>5</v>
      </c>
      <c r="M13" s="9" t="str">
        <f t="shared" si="0"/>
        <v>INSERT INTO RouteStops (RouteId,Variation,Sequence,NaptanId,BoardingStage,BoardingstageSequence,AlightingStage,AlightingStageSequence) VALUES (4,1,12,70,22,5,22,5)</v>
      </c>
    </row>
    <row r="14" spans="1:14" x14ac:dyDescent="0.25">
      <c r="A14" s="9">
        <v>13</v>
      </c>
      <c r="B14" s="9">
        <v>1</v>
      </c>
      <c r="C14" s="9">
        <v>45025537</v>
      </c>
      <c r="D14" s="9">
        <f>INDEX(Naptans!$A:$C,MATCH(C14,Naptans!$A:$A,0),2)</f>
        <v>71</v>
      </c>
      <c r="E14" s="9" t="str">
        <f>INDEX(Naptans!$A:$C,MATCH(C14,Naptans!$A:$A,0),3)</f>
        <v xml:space="preserve"> Sunnydale Grove</v>
      </c>
      <c r="G14" s="5">
        <v>22</v>
      </c>
      <c r="H14" s="5">
        <v>5</v>
      </c>
      <c r="I14" s="5">
        <v>21</v>
      </c>
      <c r="J14" s="5">
        <v>6</v>
      </c>
      <c r="M14" s="9" t="str">
        <f t="shared" si="0"/>
        <v>INSERT INTO RouteStops (RouteId,Variation,Sequence,NaptanId,BoardingStage,BoardingstageSequence,AlightingStage,AlightingStageSequence) VALUES (4,1,13,71,22,5,21,6)</v>
      </c>
    </row>
    <row r="15" spans="1:14" x14ac:dyDescent="0.25">
      <c r="A15" s="9">
        <v>14</v>
      </c>
      <c r="B15" s="9">
        <v>1</v>
      </c>
      <c r="C15" s="9">
        <v>45021186</v>
      </c>
      <c r="D15" s="9">
        <f>INDEX(Naptans!$A:$C,MATCH(C15,Naptans!$A:$A,0),2)</f>
        <v>72</v>
      </c>
      <c r="E15" s="9" t="str">
        <f>INDEX(Naptans!$A:$C,MATCH(C15,Naptans!$A:$A,0),3)</f>
        <v xml:space="preserve"> Bank Top Way</v>
      </c>
      <c r="F15" s="5">
        <v>21</v>
      </c>
      <c r="G15" s="5">
        <v>21</v>
      </c>
      <c r="H15" s="5">
        <v>6</v>
      </c>
      <c r="I15" s="5">
        <v>21</v>
      </c>
      <c r="J15" s="5">
        <v>6</v>
      </c>
      <c r="M15" s="9" t="str">
        <f t="shared" si="0"/>
        <v>INSERT INTO RouteStops (RouteId,Variation,Sequence,NaptanId,BoardingStage,BoardingstageSequence,AlightingStage,AlightingStageSequence) VALUES (4,1,14,72,21,6,21,6)</v>
      </c>
    </row>
    <row r="16" spans="1:14" s="9" customFormat="1" x14ac:dyDescent="0.25">
      <c r="F16" s="5"/>
      <c r="G16" s="5"/>
      <c r="H16" s="5"/>
      <c r="I16" s="5"/>
    </row>
    <row r="17" spans="1:13" x14ac:dyDescent="0.25">
      <c r="A17" s="9">
        <v>1</v>
      </c>
      <c r="B17" s="9">
        <v>2</v>
      </c>
      <c r="C17" s="9">
        <v>45021186</v>
      </c>
      <c r="D17" s="9">
        <f>INDEX(Naptans!$A:$C,MATCH(C17,Naptans!$A:$A,0),2)</f>
        <v>72</v>
      </c>
      <c r="E17" s="9" t="str">
        <f>INDEX(Naptans!$A:$C,MATCH(C17,Naptans!$A:$A,0),3)</f>
        <v xml:space="preserve"> Bank Top Way</v>
      </c>
      <c r="F17" s="5">
        <v>21</v>
      </c>
      <c r="G17" s="5">
        <v>21</v>
      </c>
      <c r="H17" s="5">
        <v>6</v>
      </c>
      <c r="I17" s="5">
        <v>21</v>
      </c>
      <c r="J17" s="5">
        <v>6</v>
      </c>
      <c r="M17" s="9" t="str">
        <f t="shared" si="0"/>
        <v>INSERT INTO RouteStops (RouteId,Variation,Sequence,NaptanId,BoardingStage,BoardingstageSequence,AlightingStage,AlightingStageSequence) VALUES (4,2,1,72,21,6,21,6)</v>
      </c>
    </row>
    <row r="18" spans="1:13" x14ac:dyDescent="0.25">
      <c r="A18" s="9">
        <v>2</v>
      </c>
      <c r="B18" s="9">
        <v>2</v>
      </c>
      <c r="C18" s="9">
        <v>45021185</v>
      </c>
      <c r="D18" s="9">
        <f>INDEX(Naptans!$A:$C,MATCH(C18,Naptans!$A:$A,0),2)</f>
        <v>73</v>
      </c>
      <c r="E18" s="9" t="str">
        <f>INDEX(Naptans!$A:$C,MATCH(C18,Naptans!$A:$A,0),3)</f>
        <v xml:space="preserve"> Sunnydale Grove</v>
      </c>
      <c r="G18" s="5">
        <v>21</v>
      </c>
      <c r="H18" s="5">
        <v>6</v>
      </c>
      <c r="I18" s="5">
        <v>22</v>
      </c>
      <c r="J18" s="5">
        <v>5</v>
      </c>
      <c r="M18" s="9" t="str">
        <f t="shared" si="0"/>
        <v>INSERT INTO RouteStops (RouteId,Variation,Sequence,NaptanId,BoardingStage,BoardingstageSequence,AlightingStage,AlightingStageSequence) VALUES (4,2,2,73,21,6,22,5)</v>
      </c>
    </row>
    <row r="19" spans="1:13" x14ac:dyDescent="0.25">
      <c r="A19" s="9">
        <v>3</v>
      </c>
      <c r="B19" s="9">
        <v>2</v>
      </c>
      <c r="C19" s="9">
        <v>45021184</v>
      </c>
      <c r="D19" s="9">
        <f>INDEX(Naptans!$A:$C,MATCH(C19,Naptans!$A:$A,0),2)</f>
        <v>74</v>
      </c>
      <c r="E19" s="9" t="str">
        <f>INDEX(Naptans!$A:$C,MATCH(C19,Naptans!$A:$A,0),3)</f>
        <v xml:space="preserve"> Moss Carr Road</v>
      </c>
      <c r="F19" s="5">
        <v>22</v>
      </c>
      <c r="G19" s="5">
        <v>22</v>
      </c>
      <c r="H19" s="5">
        <v>5</v>
      </c>
      <c r="I19" s="5">
        <v>22</v>
      </c>
      <c r="J19" s="5">
        <v>5</v>
      </c>
      <c r="M19" s="9" t="str">
        <f t="shared" si="0"/>
        <v>INSERT INTO RouteStops (RouteId,Variation,Sequence,NaptanId,BoardingStage,BoardingstageSequence,AlightingStage,AlightingStageSequence) VALUES (4,2,3,74,22,5,22,5)</v>
      </c>
    </row>
    <row r="20" spans="1:13" x14ac:dyDescent="0.25">
      <c r="A20" s="9">
        <v>4</v>
      </c>
      <c r="B20" s="9">
        <v>2</v>
      </c>
      <c r="C20" s="9">
        <v>45025190</v>
      </c>
      <c r="D20" s="9">
        <f>INDEX(Naptans!$A:$C,MATCH(C20,Naptans!$A:$A,0),2)</f>
        <v>75</v>
      </c>
      <c r="E20" s="9" t="str">
        <f>INDEX(Naptans!$A:$C,MATCH(C20,Naptans!$A:$A,0),3)</f>
        <v xml:space="preserve"> Sping Place</v>
      </c>
      <c r="G20" s="5">
        <v>22</v>
      </c>
      <c r="H20" s="5">
        <v>5</v>
      </c>
      <c r="I20" s="5">
        <v>24</v>
      </c>
      <c r="J20" s="5">
        <v>4</v>
      </c>
      <c r="M20" s="9" t="str">
        <f t="shared" si="0"/>
        <v>INSERT INTO RouteStops (RouteId,Variation,Sequence,NaptanId,BoardingStage,BoardingstageSequence,AlightingStage,AlightingStageSequence) VALUES (4,2,4,75,22,5,24,4)</v>
      </c>
    </row>
    <row r="21" spans="1:13" x14ac:dyDescent="0.25">
      <c r="A21" s="9">
        <v>5</v>
      </c>
      <c r="B21" s="9">
        <v>2</v>
      </c>
      <c r="C21" s="9">
        <v>45025189</v>
      </c>
      <c r="D21" s="9">
        <f>INDEX(Naptans!$A:$C,MATCH(C21,Naptans!$A:$A,0),2)</f>
        <v>76</v>
      </c>
      <c r="E21" s="9" t="str">
        <f>INDEX(Naptans!$A:$C,MATCH(C21,Naptans!$A:$A,0),3)</f>
        <v xml:space="preserve"> Dale View Close</v>
      </c>
      <c r="G21" s="5">
        <v>22</v>
      </c>
      <c r="H21" s="5">
        <v>5</v>
      </c>
      <c r="I21" s="5">
        <v>24</v>
      </c>
      <c r="J21" s="5">
        <v>4</v>
      </c>
      <c r="M21" s="9" t="str">
        <f t="shared" si="0"/>
        <v>INSERT INTO RouteStops (RouteId,Variation,Sequence,NaptanId,BoardingStage,BoardingstageSequence,AlightingStage,AlightingStageSequence) VALUES (4,2,5,76,22,5,24,4)</v>
      </c>
    </row>
    <row r="22" spans="1:13" x14ac:dyDescent="0.25">
      <c r="A22" s="9">
        <v>6</v>
      </c>
      <c r="B22" s="9">
        <v>2</v>
      </c>
      <c r="C22" s="9">
        <v>45025188</v>
      </c>
      <c r="D22" s="9">
        <f>INDEX(Naptans!$A:$C,MATCH(C22,Naptans!$A:$A,0),2)</f>
        <v>77</v>
      </c>
      <c r="E22" s="9" t="str">
        <f>INDEX(Naptans!$A:$C,MATCH(C22,Naptans!$A:$A,0),3)</f>
        <v xml:space="preserve"> Aspen Close</v>
      </c>
      <c r="G22" s="5">
        <v>22</v>
      </c>
      <c r="H22" s="5">
        <v>5</v>
      </c>
      <c r="I22" s="5">
        <v>24</v>
      </c>
      <c r="J22" s="5">
        <v>4</v>
      </c>
      <c r="M22" s="9" t="str">
        <f t="shared" si="0"/>
        <v>INSERT INTO RouteStops (RouteId,Variation,Sequence,NaptanId,BoardingStage,BoardingstageSequence,AlightingStage,AlightingStageSequence) VALUES (4,2,6,77,22,5,24,4)</v>
      </c>
    </row>
    <row r="23" spans="1:13" x14ac:dyDescent="0.25">
      <c r="A23" s="9">
        <v>7</v>
      </c>
      <c r="B23" s="9">
        <v>2</v>
      </c>
      <c r="C23" s="9">
        <v>45051512</v>
      </c>
      <c r="D23" s="9">
        <f>INDEX(Naptans!$A:$C,MATCH(C23,Naptans!$A:$A,0),2)</f>
        <v>78</v>
      </c>
      <c r="E23" s="9" t="str">
        <f>INDEX(Naptans!$A:$C,MATCH(C23,Naptans!$A:$A,0),3)</f>
        <v xml:space="preserve"> Alder Avenue</v>
      </c>
      <c r="G23" s="5">
        <v>22</v>
      </c>
      <c r="H23" s="5">
        <v>5</v>
      </c>
      <c r="I23" s="5">
        <v>24</v>
      </c>
      <c r="J23" s="5">
        <v>4</v>
      </c>
      <c r="M23" s="9" t="str">
        <f t="shared" si="0"/>
        <v>INSERT INTO RouteStops (RouteId,Variation,Sequence,NaptanId,BoardingStage,BoardingstageSequence,AlightingStage,AlightingStageSequence) VALUES (4,2,7,78,22,5,24,4)</v>
      </c>
    </row>
    <row r="24" spans="1:13" x14ac:dyDescent="0.25">
      <c r="A24" s="9">
        <v>8</v>
      </c>
      <c r="B24" s="9">
        <v>2</v>
      </c>
      <c r="C24" s="9">
        <v>45021183</v>
      </c>
      <c r="D24" s="9">
        <f>INDEX(Naptans!$A:$C,MATCH(C24,Naptans!$A:$A,0),2)</f>
        <v>79</v>
      </c>
      <c r="E24" s="9" t="str">
        <f>INDEX(Naptans!$A:$C,MATCH(C24,Naptans!$A:$A,0),3)</f>
        <v xml:space="preserve"> Glen Lee Lane</v>
      </c>
      <c r="F24" s="5">
        <v>24</v>
      </c>
      <c r="G24" s="5">
        <v>24</v>
      </c>
      <c r="H24" s="5">
        <v>4</v>
      </c>
      <c r="I24" s="5">
        <v>24</v>
      </c>
      <c r="J24" s="5">
        <v>4</v>
      </c>
      <c r="M24" s="9" t="str">
        <f t="shared" si="0"/>
        <v>INSERT INTO RouteStops (RouteId,Variation,Sequence,NaptanId,BoardingStage,BoardingstageSequence,AlightingStage,AlightingStageSequence) VALUES (4,2,8,79,24,4,24,4)</v>
      </c>
    </row>
    <row r="25" spans="1:13" x14ac:dyDescent="0.25">
      <c r="A25" s="9">
        <v>9</v>
      </c>
      <c r="B25" s="9">
        <v>2</v>
      </c>
      <c r="C25" s="9">
        <v>45021182</v>
      </c>
      <c r="D25" s="9">
        <f>INDEX(Naptans!$A:$C,MATCH(C25,Naptans!$A:$A,0),2)</f>
        <v>80</v>
      </c>
      <c r="E25" s="9" t="str">
        <f>INDEX(Naptans!$A:$C,MATCH(C25,Naptans!$A:$A,0),3)</f>
        <v xml:space="preserve"> Glenhurst Avenue</v>
      </c>
      <c r="G25" s="5">
        <v>24</v>
      </c>
      <c r="H25" s="5">
        <v>4</v>
      </c>
      <c r="I25" s="5">
        <v>25</v>
      </c>
      <c r="J25" s="5">
        <v>3</v>
      </c>
      <c r="M25" s="9" t="str">
        <f t="shared" si="0"/>
        <v>INSERT INTO RouteStops (RouteId,Variation,Sequence,NaptanId,BoardingStage,BoardingstageSequence,AlightingStage,AlightingStageSequence) VALUES (4,2,9,80,24,4,25,3)</v>
      </c>
    </row>
    <row r="26" spans="1:13" x14ac:dyDescent="0.25">
      <c r="A26" s="9">
        <v>10</v>
      </c>
      <c r="B26" s="9">
        <v>2</v>
      </c>
      <c r="C26" s="9">
        <v>45022573</v>
      </c>
      <c r="D26" s="9">
        <f>INDEX(Naptans!$A:$C,MATCH(C26,Naptans!$A:$A,0),2)</f>
        <v>81</v>
      </c>
      <c r="E26" s="9" t="str">
        <f>INDEX(Naptans!$A:$C,MATCH(C26,Naptans!$A:$A,0),3)</f>
        <v xml:space="preserve"> Parkwood Rise</v>
      </c>
      <c r="F26" s="5">
        <v>25</v>
      </c>
      <c r="G26" s="5">
        <v>25</v>
      </c>
      <c r="H26" s="5">
        <v>3</v>
      </c>
      <c r="I26" s="5">
        <v>25</v>
      </c>
      <c r="J26" s="5">
        <v>3</v>
      </c>
      <c r="M26" s="9" t="str">
        <f t="shared" si="0"/>
        <v>INSERT INTO RouteStops (RouteId,Variation,Sequence,NaptanId,BoardingStage,BoardingstageSequence,AlightingStage,AlightingStageSequence) VALUES (4,2,10,81,25,3,25,3)</v>
      </c>
    </row>
    <row r="27" spans="1:13" x14ac:dyDescent="0.25">
      <c r="A27" s="9">
        <v>11</v>
      </c>
      <c r="B27" s="9">
        <v>2</v>
      </c>
      <c r="C27" s="9">
        <v>45022572</v>
      </c>
      <c r="D27" s="9">
        <f>INDEX(Naptans!$A:$C,MATCH(C27,Naptans!$A:$A,0),2)</f>
        <v>82</v>
      </c>
      <c r="E27" s="9" t="str">
        <f>INDEX(Naptans!$A:$C,MATCH(C27,Naptans!$A:$A,0),3)</f>
        <v xml:space="preserve"> Broom Street</v>
      </c>
      <c r="F27" s="5">
        <v>25</v>
      </c>
      <c r="G27" s="5">
        <v>25</v>
      </c>
      <c r="H27" s="5">
        <v>3</v>
      </c>
      <c r="I27" s="5">
        <v>25</v>
      </c>
      <c r="J27" s="5">
        <v>3</v>
      </c>
      <c r="M27" s="9" t="str">
        <f t="shared" si="0"/>
        <v>INSERT INTO RouteStops (RouteId,Variation,Sequence,NaptanId,BoardingStage,BoardingstageSequence,AlightingStage,AlightingStageSequence) VALUES (4,2,11,82,25,3,25,3)</v>
      </c>
    </row>
    <row r="28" spans="1:13" x14ac:dyDescent="0.25">
      <c r="A28" s="9">
        <v>12</v>
      </c>
      <c r="B28" s="9">
        <v>2</v>
      </c>
      <c r="C28" s="9">
        <v>45029318</v>
      </c>
      <c r="D28" s="9">
        <f>INDEX(Naptans!$A:$C,MATCH(C28,Naptans!$A:$A,0),2)</f>
        <v>83</v>
      </c>
      <c r="E28" s="9" t="str">
        <f>INDEX(Naptans!$A:$C,MATCH(C28,Naptans!$A:$A,0),3)</f>
        <v xml:space="preserve"> Parkwood Rise</v>
      </c>
      <c r="F28" s="5">
        <v>25</v>
      </c>
      <c r="G28" s="5">
        <v>25</v>
      </c>
      <c r="H28" s="5">
        <v>3</v>
      </c>
      <c r="I28" s="5">
        <v>25</v>
      </c>
      <c r="J28" s="5">
        <v>3</v>
      </c>
      <c r="M28" s="9" t="str">
        <f t="shared" si="0"/>
        <v>INSERT INTO RouteStops (RouteId,Variation,Sequence,NaptanId,BoardingStage,BoardingstageSequence,AlightingStage,AlightingStageSequence) VALUES (4,2,12,83,25,3,25,3)</v>
      </c>
    </row>
    <row r="29" spans="1:13" x14ac:dyDescent="0.25">
      <c r="A29" s="9">
        <v>13</v>
      </c>
      <c r="B29" s="9">
        <v>2</v>
      </c>
      <c r="C29" s="9">
        <v>45021179</v>
      </c>
      <c r="D29" s="9">
        <f>INDEX(Naptans!$A:$C,MATCH(C29,Naptans!$A:$A,0),2)</f>
        <v>84</v>
      </c>
      <c r="E29" s="9" t="str">
        <f>INDEX(Naptans!$A:$C,MATCH(C29,Naptans!$A:$A,0),3)</f>
        <v xml:space="preserve"> Parkwood Street</v>
      </c>
      <c r="F29" s="5">
        <v>26</v>
      </c>
      <c r="G29" s="5">
        <v>26</v>
      </c>
      <c r="H29" s="5">
        <v>2</v>
      </c>
      <c r="I29" s="5">
        <v>26</v>
      </c>
      <c r="J29" s="5">
        <v>2</v>
      </c>
      <c r="M29" s="9" t="str">
        <f t="shared" si="0"/>
        <v>INSERT INTO RouteStops (RouteId,Variation,Sequence,NaptanId,BoardingStage,BoardingstageSequence,AlightingStage,AlightingStageSequence) VALUES (4,2,13,84,26,2,26,2)</v>
      </c>
    </row>
    <row r="30" spans="1:13" x14ac:dyDescent="0.25">
      <c r="A30" s="9">
        <v>14</v>
      </c>
      <c r="B30" s="9">
        <v>2</v>
      </c>
      <c r="C30" s="9">
        <v>45021177</v>
      </c>
      <c r="D30" s="9">
        <f>INDEX(Naptans!$A:$C,MATCH(C30,Naptans!$A:$A,0),2)</f>
        <v>85</v>
      </c>
      <c r="E30" s="9" t="str">
        <f>INDEX(Naptans!$A:$C,MATCH(C30,Naptans!$A:$A,0),3)</f>
        <v xml:space="preserve"> East Parade</v>
      </c>
      <c r="G30" s="5">
        <v>26</v>
      </c>
      <c r="H30" s="5">
        <v>2</v>
      </c>
      <c r="I30" s="5">
        <v>27</v>
      </c>
      <c r="J30" s="5">
        <v>1</v>
      </c>
      <c r="M30" s="9" t="str">
        <f t="shared" si="0"/>
        <v>INSERT INTO RouteStops (RouteId,Variation,Sequence,NaptanId,BoardingStage,BoardingstageSequence,AlightingStage,AlightingStageSequence) VALUES (4,2,14,85,26,2,27,1)</v>
      </c>
    </row>
    <row r="31" spans="1:13" x14ac:dyDescent="0.25">
      <c r="A31" s="9">
        <v>15</v>
      </c>
      <c r="B31" s="9">
        <v>2</v>
      </c>
      <c r="C31" s="9">
        <v>45026807</v>
      </c>
      <c r="D31" s="9">
        <f>INDEX(Naptans!$A:$C,MATCH(C31,Naptans!$A:$A,0),2)</f>
        <v>51</v>
      </c>
      <c r="E31" s="9" t="str">
        <f>INDEX(Naptans!$A:$C,MATCH(C31,Naptans!$A:$A,0),3)</f>
        <v>Keighley Bus Stn</v>
      </c>
      <c r="F31" s="5">
        <v>27</v>
      </c>
      <c r="G31" s="5">
        <v>27</v>
      </c>
      <c r="H31" s="5">
        <v>1</v>
      </c>
      <c r="I31" s="5">
        <v>27</v>
      </c>
      <c r="J31" s="5">
        <v>1</v>
      </c>
      <c r="M31" s="9" t="str">
        <f t="shared" si="0"/>
        <v>INSERT INTO RouteStops (RouteId,Variation,Sequence,NaptanId,BoardingStage,BoardingstageSequence,AlightingStage,AlightingStageSequence) VALUES (4,2,15,51,27,1,27,1)</v>
      </c>
    </row>
  </sheetData>
  <conditionalFormatting sqref="C2">
    <cfRule type="duplicateValues" dxfId="24" priority="1"/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2:N40"/>
  <sheetViews>
    <sheetView workbookViewId="0">
      <selection activeCell="A8" sqref="A8:B8"/>
    </sheetView>
  </sheetViews>
  <sheetFormatPr defaultColWidth="9.28515625" defaultRowHeight="15" x14ac:dyDescent="0.25"/>
  <cols>
    <col min="1" max="1" width="11" style="9" customWidth="1"/>
    <col min="2" max="2" width="12" style="9" bestFit="1" customWidth="1"/>
    <col min="3" max="16384" width="9.28515625" style="9"/>
  </cols>
  <sheetData>
    <row r="2" spans="1:10" x14ac:dyDescent="0.25">
      <c r="A2" s="9" t="s">
        <v>311</v>
      </c>
      <c r="B2" s="9">
        <v>1500249600000</v>
      </c>
      <c r="D2" s="24" t="s">
        <v>317</v>
      </c>
      <c r="E2" s="9">
        <v>27</v>
      </c>
      <c r="F2" s="9">
        <v>26</v>
      </c>
      <c r="G2" s="9">
        <v>25</v>
      </c>
      <c r="H2" s="9">
        <v>24</v>
      </c>
      <c r="I2" s="9">
        <v>22</v>
      </c>
      <c r="J2" s="9">
        <v>21</v>
      </c>
    </row>
    <row r="3" spans="1:10" x14ac:dyDescent="0.25">
      <c r="A3" s="9" t="s">
        <v>309</v>
      </c>
      <c r="B3" s="9">
        <v>4</v>
      </c>
      <c r="D3" s="9">
        <v>27</v>
      </c>
      <c r="E3" s="9">
        <v>110</v>
      </c>
    </row>
    <row r="4" spans="1:10" x14ac:dyDescent="0.25">
      <c r="A4" s="9" t="s">
        <v>365</v>
      </c>
      <c r="B4" s="9">
        <v>1</v>
      </c>
      <c r="D4" s="9">
        <v>26</v>
      </c>
      <c r="E4" s="9">
        <v>110</v>
      </c>
      <c r="F4" s="9">
        <v>110</v>
      </c>
    </row>
    <row r="5" spans="1:10" x14ac:dyDescent="0.25">
      <c r="A5" s="9" t="s">
        <v>364</v>
      </c>
      <c r="B5" s="9">
        <v>2</v>
      </c>
      <c r="D5" s="9">
        <v>25</v>
      </c>
      <c r="E5" s="9">
        <v>160</v>
      </c>
      <c r="F5" s="9">
        <v>110</v>
      </c>
      <c r="G5" s="9">
        <v>110</v>
      </c>
    </row>
    <row r="6" spans="1:10" x14ac:dyDescent="0.25">
      <c r="A6" s="9" t="s">
        <v>363</v>
      </c>
      <c r="B6" s="9">
        <v>3</v>
      </c>
      <c r="D6" s="9">
        <v>24</v>
      </c>
      <c r="E6" s="9">
        <v>160</v>
      </c>
      <c r="F6" s="9">
        <v>160</v>
      </c>
      <c r="G6" s="9">
        <v>110</v>
      </c>
      <c r="H6" s="9">
        <v>110</v>
      </c>
    </row>
    <row r="7" spans="1:10" x14ac:dyDescent="0.25">
      <c r="D7" s="9">
        <v>22</v>
      </c>
      <c r="E7" s="9">
        <v>200</v>
      </c>
      <c r="F7" s="9">
        <v>160</v>
      </c>
      <c r="G7" s="9">
        <v>160</v>
      </c>
      <c r="H7" s="9">
        <v>110</v>
      </c>
      <c r="I7" s="9">
        <v>110</v>
      </c>
    </row>
    <row r="8" spans="1:10" x14ac:dyDescent="0.25">
      <c r="A8" s="29" t="s">
        <v>382</v>
      </c>
      <c r="B8" s="29">
        <v>0.9</v>
      </c>
      <c r="D8" s="9">
        <v>21</v>
      </c>
      <c r="E8" s="9">
        <v>200</v>
      </c>
      <c r="F8" s="9">
        <v>200</v>
      </c>
      <c r="G8" s="9">
        <v>160</v>
      </c>
      <c r="H8" s="9">
        <v>160</v>
      </c>
      <c r="I8" s="9">
        <v>110</v>
      </c>
      <c r="J8" s="9">
        <v>110</v>
      </c>
    </row>
    <row r="10" spans="1:10" x14ac:dyDescent="0.25">
      <c r="D10" s="24" t="s">
        <v>318</v>
      </c>
    </row>
    <row r="11" spans="1:10" x14ac:dyDescent="0.25">
      <c r="D11" s="9">
        <v>27</v>
      </c>
      <c r="E11" s="9">
        <v>200</v>
      </c>
    </row>
    <row r="12" spans="1:10" x14ac:dyDescent="0.25">
      <c r="D12" s="9">
        <v>26</v>
      </c>
      <c r="E12" s="9">
        <v>200</v>
      </c>
      <c r="F12" s="9">
        <v>200</v>
      </c>
    </row>
    <row r="13" spans="1:10" x14ac:dyDescent="0.25">
      <c r="D13" s="9">
        <v>25</v>
      </c>
      <c r="E13" s="9">
        <v>250</v>
      </c>
      <c r="F13" s="9">
        <v>200</v>
      </c>
      <c r="G13" s="9">
        <v>200</v>
      </c>
    </row>
    <row r="14" spans="1:10" x14ac:dyDescent="0.25">
      <c r="D14" s="9">
        <v>24</v>
      </c>
      <c r="E14" s="9">
        <v>250</v>
      </c>
      <c r="F14" s="9">
        <v>250</v>
      </c>
      <c r="G14" s="9">
        <v>200</v>
      </c>
      <c r="H14" s="9">
        <v>200</v>
      </c>
    </row>
    <row r="15" spans="1:10" x14ac:dyDescent="0.25">
      <c r="D15" s="9">
        <v>22</v>
      </c>
      <c r="E15" s="9">
        <v>300</v>
      </c>
      <c r="F15" s="9">
        <v>250</v>
      </c>
      <c r="G15" s="9">
        <v>250</v>
      </c>
      <c r="H15" s="9">
        <v>200</v>
      </c>
      <c r="I15" s="9">
        <v>200</v>
      </c>
    </row>
    <row r="16" spans="1:10" x14ac:dyDescent="0.25">
      <c r="D16" s="9">
        <v>21</v>
      </c>
      <c r="E16" s="9">
        <v>300</v>
      </c>
      <c r="F16" s="9">
        <v>300</v>
      </c>
      <c r="G16" s="9">
        <v>250</v>
      </c>
      <c r="H16" s="9">
        <v>250</v>
      </c>
      <c r="I16" s="9">
        <v>200</v>
      </c>
      <c r="J16" s="9">
        <v>200</v>
      </c>
    </row>
    <row r="18" spans="4:14" x14ac:dyDescent="0.25">
      <c r="D18" s="24" t="s">
        <v>319</v>
      </c>
    </row>
    <row r="19" spans="4:14" x14ac:dyDescent="0.25">
      <c r="D19" s="9">
        <v>27</v>
      </c>
      <c r="E19" s="9" t="s">
        <v>316</v>
      </c>
    </row>
    <row r="20" spans="4:14" x14ac:dyDescent="0.25">
      <c r="D20" s="9">
        <v>26</v>
      </c>
      <c r="E20" s="9" t="s">
        <v>316</v>
      </c>
      <c r="F20" s="9" t="s">
        <v>316</v>
      </c>
    </row>
    <row r="21" spans="4:14" x14ac:dyDescent="0.25">
      <c r="D21" s="9">
        <v>25</v>
      </c>
      <c r="E21" s="9" t="s">
        <v>316</v>
      </c>
      <c r="F21" s="9" t="s">
        <v>316</v>
      </c>
      <c r="G21" s="9" t="s">
        <v>316</v>
      </c>
    </row>
    <row r="22" spans="4:14" x14ac:dyDescent="0.25">
      <c r="D22" s="9">
        <v>24</v>
      </c>
      <c r="E22" s="9" t="s">
        <v>316</v>
      </c>
      <c r="F22" s="9" t="s">
        <v>316</v>
      </c>
      <c r="G22" s="9" t="s">
        <v>316</v>
      </c>
      <c r="H22" s="9" t="s">
        <v>316</v>
      </c>
    </row>
    <row r="23" spans="4:14" x14ac:dyDescent="0.25">
      <c r="D23" s="9">
        <v>22</v>
      </c>
      <c r="E23" s="9" t="s">
        <v>316</v>
      </c>
      <c r="F23" s="9" t="s">
        <v>316</v>
      </c>
      <c r="G23" s="9" t="s">
        <v>316</v>
      </c>
      <c r="H23" s="9" t="s">
        <v>316</v>
      </c>
      <c r="I23" s="9" t="s">
        <v>316</v>
      </c>
    </row>
    <row r="24" spans="4:14" x14ac:dyDescent="0.25">
      <c r="D24" s="9">
        <v>21</v>
      </c>
      <c r="E24" s="9" t="s">
        <v>316</v>
      </c>
      <c r="F24" s="9" t="s">
        <v>316</v>
      </c>
      <c r="G24" s="9" t="s">
        <v>316</v>
      </c>
      <c r="H24" s="9" t="s">
        <v>316</v>
      </c>
      <c r="I24" s="9" t="s">
        <v>316</v>
      </c>
      <c r="J24" s="9" t="s">
        <v>316</v>
      </c>
    </row>
    <row r="26" spans="4:14" x14ac:dyDescent="0.25">
      <c r="D26" s="24" t="s">
        <v>314</v>
      </c>
    </row>
    <row r="27" spans="4:14" x14ac:dyDescent="0.25">
      <c r="D27" s="9">
        <v>27</v>
      </c>
      <c r="E27" s="9" t="str">
        <f>IF(E3,"INSERT INTO Fares (Created,RouteId,Stage1,Stage2,Single,[Return]) VALUES ("&amp;$B$2&amp;","&amp;$B$3&amp;","&amp;E$2&amp;","&amp;$D3&amp;","&amp;((E3/100)*$B$8)&amp;","&amp;((E11/100)*$B$8)&amp;");INSERT INTO Fares (Created,RouteId,Stage2,Stage1,Single,[Return]) VALUES ("&amp;$B$2&amp;","&amp;$B$3&amp;","&amp;E$2&amp;","&amp;$D3&amp;","&amp;((E3/100)*$B$8)&amp;","&amp;((E11/100)*$B$8)&amp;")","")</f>
        <v>INSERT INTO Fares (Created,RouteId,Stage1,Stage2,Single,[Return]) VALUES (1500249600000,4,27,27,0.99,1.8);INSERT INTO Fares (Created,RouteId,Stage2,Stage1,Single,[Return]) VALUES (1500249600000,4,27,27,0.99,1.8)</v>
      </c>
      <c r="F27" s="29" t="str">
        <f t="shared" ref="F27:J27" si="0">IF(F3,"INSERT INTO Fares (Created,RouteId,Stage1,Stage2,Single,[Return]) VALUES ("&amp;$B$2&amp;","&amp;$B$3&amp;","&amp;F$2&amp;","&amp;$D3&amp;","&amp;((F3/100)*$B$8)&amp;","&amp;((F11/100)*$B$8)&amp;");INSERT INTO Fares (Created,RouteId,Stage2,Stage1,Single,[Return]) VALUES ("&amp;$B$2&amp;","&amp;$B$3&amp;","&amp;F$2&amp;","&amp;$D3&amp;","&amp;((F3/100)*$B$8)&amp;","&amp;((F11/100)*$B$8)&amp;")","")</f>
        <v/>
      </c>
      <c r="G27" s="29" t="str">
        <f t="shared" si="0"/>
        <v/>
      </c>
      <c r="H27" s="29" t="str">
        <f t="shared" si="0"/>
        <v/>
      </c>
      <c r="I27" s="29" t="str">
        <f t="shared" si="0"/>
        <v/>
      </c>
      <c r="J27" s="29" t="str">
        <f t="shared" si="0"/>
        <v/>
      </c>
      <c r="K27" s="9" t="str">
        <f t="shared" ref="K27:N27" si="1">IF(K3,"INSERT INTO Fares (Created,RouteId,Stage1,Stage2,Single,Return) VALUES ("&amp;$B$2&amp;","&amp;$B$3&amp;","&amp;K$2&amp;","&amp;$D$3&amp;","&amp;K3&amp;","&amp;K11&amp;")","")</f>
        <v/>
      </c>
      <c r="L27" s="9" t="str">
        <f t="shared" si="1"/>
        <v/>
      </c>
      <c r="M27" s="9" t="str">
        <f t="shared" si="1"/>
        <v/>
      </c>
      <c r="N27" s="9" t="str">
        <f t="shared" si="1"/>
        <v/>
      </c>
    </row>
    <row r="28" spans="4:14" x14ac:dyDescent="0.25">
      <c r="D28" s="9">
        <v>26</v>
      </c>
      <c r="E28" s="29" t="str">
        <f t="shared" ref="E28:J32" si="2">IF(E4,"INSERT INTO Fares (Created,RouteId,Stage1,Stage2,Single,[Return]) VALUES ("&amp;$B$2&amp;","&amp;$B$3&amp;","&amp;E$2&amp;","&amp;$D4&amp;","&amp;((E4/100)*$B$8)&amp;","&amp;((E12/100)*$B$8)&amp;");INSERT INTO Fares (Created,RouteId,Stage2,Stage1,Single,[Return]) VALUES ("&amp;$B$2&amp;","&amp;$B$3&amp;","&amp;E$2&amp;","&amp;$D4&amp;","&amp;((E4/100)*$B$8)&amp;","&amp;((E12/100)*$B$8)&amp;")","")</f>
        <v>INSERT INTO Fares (Created,RouteId,Stage1,Stage2,Single,[Return]) VALUES (1500249600000,4,27,26,0.99,1.8);INSERT INTO Fares (Created,RouteId,Stage2,Stage1,Single,[Return]) VALUES (1500249600000,4,27,26,0.99,1.8)</v>
      </c>
      <c r="F28" s="29" t="str">
        <f t="shared" si="2"/>
        <v>INSERT INTO Fares (Created,RouteId,Stage1,Stage2,Single,[Return]) VALUES (1500249600000,4,26,26,0.99,1.8);INSERT INTO Fares (Created,RouteId,Stage2,Stage1,Single,[Return]) VALUES (1500249600000,4,26,26,0.99,1.8)</v>
      </c>
      <c r="G28" s="29" t="str">
        <f t="shared" si="2"/>
        <v/>
      </c>
      <c r="H28" s="29" t="str">
        <f t="shared" si="2"/>
        <v/>
      </c>
      <c r="I28" s="29" t="str">
        <f t="shared" si="2"/>
        <v/>
      </c>
      <c r="J28" s="29" t="str">
        <f t="shared" si="2"/>
        <v/>
      </c>
      <c r="K28" s="9" t="str">
        <f t="shared" ref="K28:N28" si="3">IF(K4,"INSERT INTO Fares (Created,RouteId,Stage1,Stage2,Single,Return) VALUES ("&amp;$B$2&amp;","&amp;$B$3&amp;","&amp;K$2&amp;","&amp;$D$3&amp;","&amp;K4&amp;","&amp;K12&amp;")","")</f>
        <v/>
      </c>
      <c r="L28" s="9" t="str">
        <f t="shared" si="3"/>
        <v/>
      </c>
      <c r="M28" s="9" t="str">
        <f t="shared" si="3"/>
        <v/>
      </c>
      <c r="N28" s="9" t="str">
        <f t="shared" si="3"/>
        <v/>
      </c>
    </row>
    <row r="29" spans="4:14" x14ac:dyDescent="0.25">
      <c r="D29" s="9">
        <v>25</v>
      </c>
      <c r="E29" s="29" t="str">
        <f t="shared" si="2"/>
        <v>INSERT INTO Fares (Created,RouteId,Stage1,Stage2,Single,[Return]) VALUES (1500249600000,4,27,25,1.44,2.25);INSERT INTO Fares (Created,RouteId,Stage2,Stage1,Single,[Return]) VALUES (1500249600000,4,27,25,1.44,2.25)</v>
      </c>
      <c r="F29" s="29" t="str">
        <f t="shared" si="2"/>
        <v>INSERT INTO Fares (Created,RouteId,Stage1,Stage2,Single,[Return]) VALUES (1500249600000,4,26,25,0.99,1.8);INSERT INTO Fares (Created,RouteId,Stage2,Stage1,Single,[Return]) VALUES (1500249600000,4,26,25,0.99,1.8)</v>
      </c>
      <c r="G29" s="29" t="str">
        <f t="shared" si="2"/>
        <v>INSERT INTO Fares (Created,RouteId,Stage1,Stage2,Single,[Return]) VALUES (1500249600000,4,25,25,0.99,1.8);INSERT INTO Fares (Created,RouteId,Stage2,Stage1,Single,[Return]) VALUES (1500249600000,4,25,25,0.99,1.8)</v>
      </c>
      <c r="H29" s="29" t="str">
        <f t="shared" si="2"/>
        <v/>
      </c>
      <c r="I29" s="29" t="str">
        <f t="shared" si="2"/>
        <v/>
      </c>
      <c r="J29" s="29" t="str">
        <f t="shared" si="2"/>
        <v/>
      </c>
      <c r="K29" s="9" t="str">
        <f t="shared" ref="K29:N29" si="4">IF(K5,"INSERT INTO Fares (Created,RouteId,Stage1,Stage2,Single,Return) VALUES ("&amp;$B$2&amp;","&amp;$B$3&amp;","&amp;K$2&amp;","&amp;$D$3&amp;","&amp;K5&amp;","&amp;K13&amp;")","")</f>
        <v/>
      </c>
      <c r="L29" s="9" t="str">
        <f t="shared" si="4"/>
        <v/>
      </c>
      <c r="M29" s="9" t="str">
        <f t="shared" si="4"/>
        <v/>
      </c>
      <c r="N29" s="9" t="str">
        <f t="shared" si="4"/>
        <v/>
      </c>
    </row>
    <row r="30" spans="4:14" x14ac:dyDescent="0.25">
      <c r="D30" s="9">
        <v>24</v>
      </c>
      <c r="E30" s="29" t="str">
        <f t="shared" si="2"/>
        <v>INSERT INTO Fares (Created,RouteId,Stage1,Stage2,Single,[Return]) VALUES (1500249600000,4,27,24,1.44,2.25);INSERT INTO Fares (Created,RouteId,Stage2,Stage1,Single,[Return]) VALUES (1500249600000,4,27,24,1.44,2.25)</v>
      </c>
      <c r="F30" s="29" t="str">
        <f t="shared" si="2"/>
        <v>INSERT INTO Fares (Created,RouteId,Stage1,Stage2,Single,[Return]) VALUES (1500249600000,4,26,24,1.44,2.25);INSERT INTO Fares (Created,RouteId,Stage2,Stage1,Single,[Return]) VALUES (1500249600000,4,26,24,1.44,2.25)</v>
      </c>
      <c r="G30" s="29" t="str">
        <f t="shared" si="2"/>
        <v>INSERT INTO Fares (Created,RouteId,Stage1,Stage2,Single,[Return]) VALUES (1500249600000,4,25,24,0.99,1.8);INSERT INTO Fares (Created,RouteId,Stage2,Stage1,Single,[Return]) VALUES (1500249600000,4,25,24,0.99,1.8)</v>
      </c>
      <c r="H30" s="29" t="str">
        <f t="shared" si="2"/>
        <v>INSERT INTO Fares (Created,RouteId,Stage1,Stage2,Single,[Return]) VALUES (1500249600000,4,24,24,0.99,1.8);INSERT INTO Fares (Created,RouteId,Stage2,Stage1,Single,[Return]) VALUES (1500249600000,4,24,24,0.99,1.8)</v>
      </c>
      <c r="I30" s="29" t="str">
        <f t="shared" si="2"/>
        <v/>
      </c>
      <c r="J30" s="29" t="str">
        <f t="shared" si="2"/>
        <v/>
      </c>
      <c r="K30" s="9" t="str">
        <f t="shared" ref="K30:N30" si="5">IF(K6,"INSERT INTO Fares (Created,RouteId,Stage1,Stage2,Single,Return) VALUES ("&amp;$B$2&amp;","&amp;$B$3&amp;","&amp;K$2&amp;","&amp;$D$3&amp;","&amp;K6&amp;","&amp;K14&amp;")","")</f>
        <v/>
      </c>
      <c r="L30" s="9" t="str">
        <f t="shared" si="5"/>
        <v/>
      </c>
      <c r="M30" s="9" t="str">
        <f t="shared" si="5"/>
        <v/>
      </c>
      <c r="N30" s="9" t="str">
        <f t="shared" si="5"/>
        <v/>
      </c>
    </row>
    <row r="31" spans="4:14" x14ac:dyDescent="0.25">
      <c r="D31" s="9">
        <v>22</v>
      </c>
      <c r="E31" s="29" t="str">
        <f t="shared" si="2"/>
        <v>INSERT INTO Fares (Created,RouteId,Stage1,Stage2,Single,[Return]) VALUES (1500249600000,4,27,22,1.8,2.7);INSERT INTO Fares (Created,RouteId,Stage2,Stage1,Single,[Return]) VALUES (1500249600000,4,27,22,1.8,2.7)</v>
      </c>
      <c r="F31" s="29" t="str">
        <f t="shared" si="2"/>
        <v>INSERT INTO Fares (Created,RouteId,Stage1,Stage2,Single,[Return]) VALUES (1500249600000,4,26,22,1.44,2.25);INSERT INTO Fares (Created,RouteId,Stage2,Stage1,Single,[Return]) VALUES (1500249600000,4,26,22,1.44,2.25)</v>
      </c>
      <c r="G31" s="29" t="str">
        <f t="shared" si="2"/>
        <v>INSERT INTO Fares (Created,RouteId,Stage1,Stage2,Single,[Return]) VALUES (1500249600000,4,25,22,1.44,2.25);INSERT INTO Fares (Created,RouteId,Stage2,Stage1,Single,[Return]) VALUES (1500249600000,4,25,22,1.44,2.25)</v>
      </c>
      <c r="H31" s="29" t="str">
        <f t="shared" si="2"/>
        <v>INSERT INTO Fares (Created,RouteId,Stage1,Stage2,Single,[Return]) VALUES (1500249600000,4,24,22,0.99,1.8);INSERT INTO Fares (Created,RouteId,Stage2,Stage1,Single,[Return]) VALUES (1500249600000,4,24,22,0.99,1.8)</v>
      </c>
      <c r="I31" s="29" t="str">
        <f t="shared" si="2"/>
        <v>INSERT INTO Fares (Created,RouteId,Stage1,Stage2,Single,[Return]) VALUES (1500249600000,4,22,22,0.99,1.8);INSERT INTO Fares (Created,RouteId,Stage2,Stage1,Single,[Return]) VALUES (1500249600000,4,22,22,0.99,1.8)</v>
      </c>
      <c r="J31" s="29" t="str">
        <f t="shared" si="2"/>
        <v/>
      </c>
      <c r="K31" s="9" t="str">
        <f t="shared" ref="K31:N31" si="6">IF(K7,"INSERT INTO Fares (Created,RouteId,Stage1,Stage2,Single,Return) VALUES ("&amp;$B$2&amp;","&amp;$B$3&amp;","&amp;K$2&amp;","&amp;$D$3&amp;","&amp;K7&amp;","&amp;K15&amp;")","")</f>
        <v/>
      </c>
      <c r="L31" s="9" t="str">
        <f t="shared" si="6"/>
        <v/>
      </c>
      <c r="M31" s="9" t="str">
        <f t="shared" si="6"/>
        <v/>
      </c>
      <c r="N31" s="9" t="str">
        <f t="shared" si="6"/>
        <v/>
      </c>
    </row>
    <row r="32" spans="4:14" x14ac:dyDescent="0.25">
      <c r="D32" s="9">
        <v>21</v>
      </c>
      <c r="E32" s="29" t="str">
        <f t="shared" si="2"/>
        <v>INSERT INTO Fares (Created,RouteId,Stage1,Stage2,Single,[Return]) VALUES (1500249600000,4,27,21,1.8,2.7);INSERT INTO Fares (Created,RouteId,Stage2,Stage1,Single,[Return]) VALUES (1500249600000,4,27,21,1.8,2.7)</v>
      </c>
      <c r="F32" s="29" t="str">
        <f t="shared" si="2"/>
        <v>INSERT INTO Fares (Created,RouteId,Stage1,Stage2,Single,[Return]) VALUES (1500249600000,4,26,21,1.8,2.7);INSERT INTO Fares (Created,RouteId,Stage2,Stage1,Single,[Return]) VALUES (1500249600000,4,26,21,1.8,2.7)</v>
      </c>
      <c r="G32" s="29" t="str">
        <f t="shared" si="2"/>
        <v>INSERT INTO Fares (Created,RouteId,Stage1,Stage2,Single,[Return]) VALUES (1500249600000,4,25,21,1.44,2.25);INSERT INTO Fares (Created,RouteId,Stage2,Stage1,Single,[Return]) VALUES (1500249600000,4,25,21,1.44,2.25)</v>
      </c>
      <c r="H32" s="29" t="str">
        <f t="shared" si="2"/>
        <v>INSERT INTO Fares (Created,RouteId,Stage1,Stage2,Single,[Return]) VALUES (1500249600000,4,24,21,1.44,2.25);INSERT INTO Fares (Created,RouteId,Stage2,Stage1,Single,[Return]) VALUES (1500249600000,4,24,21,1.44,2.25)</v>
      </c>
      <c r="I32" s="29" t="str">
        <f t="shared" si="2"/>
        <v>INSERT INTO Fares (Created,RouteId,Stage1,Stage2,Single,[Return]) VALUES (1500249600000,4,22,21,0.99,1.8);INSERT INTO Fares (Created,RouteId,Stage2,Stage1,Single,[Return]) VALUES (1500249600000,4,22,21,0.99,1.8)</v>
      </c>
      <c r="J32" s="29" t="str">
        <f t="shared" si="2"/>
        <v>INSERT INTO Fares (Created,RouteId,Stage1,Stage2,Single,[Return]) VALUES (1500249600000,4,21,21,0.99,1.8);INSERT INTO Fares (Created,RouteId,Stage2,Stage1,Single,[Return]) VALUES (1500249600000,4,21,21,0.99,1.8)</v>
      </c>
      <c r="K32" s="9" t="str">
        <f t="shared" ref="K32:N32" si="7">IF(K8,"INSERT INTO Fares (Created,RouteId,Stage1,Stage2,Single,Return) VALUES ("&amp;$B$2&amp;","&amp;$B$3&amp;","&amp;K$2&amp;","&amp;$D$3&amp;","&amp;K8&amp;","&amp;K16&amp;")","")</f>
        <v/>
      </c>
      <c r="L32" s="9" t="str">
        <f t="shared" si="7"/>
        <v/>
      </c>
      <c r="M32" s="9" t="str">
        <f t="shared" si="7"/>
        <v/>
      </c>
      <c r="N32" s="9" t="str">
        <f t="shared" si="7"/>
        <v/>
      </c>
    </row>
    <row r="34" spans="4:14" x14ac:dyDescent="0.25">
      <c r="D34" s="24" t="s">
        <v>315</v>
      </c>
    </row>
    <row r="35" spans="4:14" x14ac:dyDescent="0.25">
      <c r="D35" s="9">
        <v>27</v>
      </c>
      <c r="E35" s="9" t="str">
        <f>IF($D3=-1,"",IF(ISBLANK(E19),"","INSERT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("&amp;$B$4&amp;","&amp;$B$3&amp;","&amp;E$2&amp;","&amp;$D3&amp;");"))&amp;IF(ISNUMBER(SEARCH("KZone",E19)),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"")&amp;IF(ISNUMBER(SEARCH("Bradford",E19)),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(1,4,27,27);INSERT INTO FareCapStages (FareCapId,RouteId,Stage2,Stage1) VALUES (1,4,27,27);INSERT INTO FareCapStages (FareCapId,RouteId,Stage1,Stage2) VALUES (2,4,27,27);INSERT INTO FareCapStages (FareCapId,RouteId,Stage2,Stage1) VALUES (2,4,27,27);</v>
      </c>
      <c r="F35" s="9" t="str">
        <f t="shared" ref="F35:J35" si="8">IF($D3=-1,"",IF(ISBLANK(F19),"","INSERT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("&amp;$B$4&amp;","&amp;$B$3&amp;","&amp;F$2&amp;","&amp;$D3&amp;");"))&amp;IF(ISNUMBER(SEARCH("KZone",F19)),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"")&amp;IF(ISNUMBER(SEARCH("Bradford",F19)),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35" s="9" t="str">
        <f t="shared" si="8"/>
        <v/>
      </c>
      <c r="H35" s="9" t="str">
        <f t="shared" si="8"/>
        <v/>
      </c>
      <c r="I35" s="9" t="str">
        <f t="shared" si="8"/>
        <v/>
      </c>
      <c r="J35" s="9" t="str">
        <f t="shared" si="8"/>
        <v/>
      </c>
      <c r="K35" s="9" t="str">
        <f t="shared" ref="K35:N35" si="9">IF(ISNUMBER(SEARCH("KZone",K19)), "INSERT INTO FareCapStages (FareCapId,Stage1,Stage2) VALUES ("&amp;$B$4&amp;","&amp;K$2&amp;","&amp;$D3&amp;")", "")</f>
        <v/>
      </c>
      <c r="L35" s="9" t="str">
        <f t="shared" si="9"/>
        <v/>
      </c>
      <c r="M35" s="9" t="str">
        <f t="shared" si="9"/>
        <v/>
      </c>
      <c r="N35" s="9" t="str">
        <f t="shared" si="9"/>
        <v/>
      </c>
    </row>
    <row r="36" spans="4:14" x14ac:dyDescent="0.25">
      <c r="D36" s="9">
        <v>26</v>
      </c>
      <c r="E36" s="9" t="str">
        <f t="shared" ref="E36:J40" si="10">IF($D4=-1,"",IF(ISBLANK(E20),"","INSERT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("&amp;$B$4&amp;","&amp;$B$3&amp;","&amp;E$2&amp;","&amp;$D4&amp;");"))&amp;IF(ISNUMBER(SEARCH("KZone",E20)),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"")&amp;IF(ISNUMBER(SEARCH("Bradford",E20)),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(1,4,27,26);INSERT INTO FareCapStages (FareCapId,RouteId,Stage2,Stage1) VALUES (1,4,27,26);INSERT INTO FareCapStages (FareCapId,RouteId,Stage1,Stage2) VALUES (2,4,27,26);INSERT INTO FareCapStages (FareCapId,RouteId,Stage2,Stage1) VALUES (2,4,27,26);</v>
      </c>
      <c r="F36" s="9" t="str">
        <f t="shared" si="10"/>
        <v>INSERT INTO FareCapStages (FareCapId,RouteId,Stage1,Stage2) VALUES (1,4,26,26);INSERT INTO FareCapStages (FareCapId,RouteId,Stage2,Stage1) VALUES (1,4,26,26);INSERT INTO FareCapStages (FareCapId,RouteId,Stage1,Stage2) VALUES (2,4,26,26);INSERT INTO FareCapStages (FareCapId,RouteId,Stage2,Stage1) VALUES (2,4,26,26);</v>
      </c>
      <c r="G36" s="9" t="str">
        <f t="shared" si="10"/>
        <v/>
      </c>
      <c r="H36" s="9" t="str">
        <f t="shared" si="10"/>
        <v/>
      </c>
      <c r="I36" s="9" t="str">
        <f t="shared" si="10"/>
        <v/>
      </c>
      <c r="J36" s="9" t="str">
        <f t="shared" si="10"/>
        <v/>
      </c>
      <c r="K36" s="9" t="str">
        <f t="shared" ref="K36:N36" si="11">IF(ISNUMBER(SEARCH("KZone",K20)), "INSERT INTO FareCapStages (FareCapId,Stage1,Stage2) VALUES ("&amp;$B$4&amp;","&amp;K$2&amp;","&amp;$D4&amp;")", "")</f>
        <v/>
      </c>
      <c r="L36" s="9" t="str">
        <f t="shared" si="11"/>
        <v/>
      </c>
      <c r="M36" s="9" t="str">
        <f t="shared" si="11"/>
        <v/>
      </c>
      <c r="N36" s="9" t="str">
        <f t="shared" si="11"/>
        <v/>
      </c>
    </row>
    <row r="37" spans="4:14" x14ac:dyDescent="0.25">
      <c r="D37" s="9">
        <v>25</v>
      </c>
      <c r="E37" s="9" t="str">
        <f t="shared" si="10"/>
        <v>INSERT INTO FareCapStages (FareCapId,RouteId,Stage1,Stage2) VALUES (1,4,27,25);INSERT INTO FareCapStages (FareCapId,RouteId,Stage2,Stage1) VALUES (1,4,27,25);INSERT INTO FareCapStages (FareCapId,RouteId,Stage1,Stage2) VALUES (2,4,27,25);INSERT INTO FareCapStages (FareCapId,RouteId,Stage2,Stage1) VALUES (2,4,27,25);</v>
      </c>
      <c r="F37" s="9" t="str">
        <f t="shared" si="10"/>
        <v>INSERT INTO FareCapStages (FareCapId,RouteId,Stage1,Stage2) VALUES (1,4,26,25);INSERT INTO FareCapStages (FareCapId,RouteId,Stage2,Stage1) VALUES (1,4,26,25);INSERT INTO FareCapStages (FareCapId,RouteId,Stage1,Stage2) VALUES (2,4,26,25);INSERT INTO FareCapStages (FareCapId,RouteId,Stage2,Stage1) VALUES (2,4,26,25);</v>
      </c>
      <c r="G37" s="9" t="str">
        <f t="shared" si="10"/>
        <v>INSERT INTO FareCapStages (FareCapId,RouteId,Stage1,Stage2) VALUES (1,4,25,25);INSERT INTO FareCapStages (FareCapId,RouteId,Stage2,Stage1) VALUES (1,4,25,25);INSERT INTO FareCapStages (FareCapId,RouteId,Stage1,Stage2) VALUES (2,4,25,25);INSERT INTO FareCapStages (FareCapId,RouteId,Stage2,Stage1) VALUES (2,4,25,25);</v>
      </c>
      <c r="H37" s="9" t="str">
        <f t="shared" si="10"/>
        <v/>
      </c>
      <c r="I37" s="9" t="str">
        <f t="shared" si="10"/>
        <v/>
      </c>
      <c r="J37" s="9" t="str">
        <f t="shared" si="10"/>
        <v/>
      </c>
      <c r="K37" s="9" t="str">
        <f t="shared" ref="K37:N37" si="12">IF(ISNUMBER(SEARCH("KZone",K21)), "INSERT INTO FareCapStages (FareCapId,Stage1,Stage2) VALUES ("&amp;$B$4&amp;","&amp;K$2&amp;","&amp;$D5&amp;")", "")</f>
        <v/>
      </c>
      <c r="L37" s="9" t="str">
        <f t="shared" si="12"/>
        <v/>
      </c>
      <c r="M37" s="9" t="str">
        <f t="shared" si="12"/>
        <v/>
      </c>
      <c r="N37" s="9" t="str">
        <f t="shared" si="12"/>
        <v/>
      </c>
    </row>
    <row r="38" spans="4:14" x14ac:dyDescent="0.25">
      <c r="D38" s="9">
        <v>24</v>
      </c>
      <c r="E38" s="9" t="str">
        <f t="shared" si="10"/>
        <v>INSERT INTO FareCapStages (FareCapId,RouteId,Stage1,Stage2) VALUES (1,4,27,24);INSERT INTO FareCapStages (FareCapId,RouteId,Stage2,Stage1) VALUES (1,4,27,24);INSERT INTO FareCapStages (FareCapId,RouteId,Stage1,Stage2) VALUES (2,4,27,24);INSERT INTO FareCapStages (FareCapId,RouteId,Stage2,Stage1) VALUES (2,4,27,24);</v>
      </c>
      <c r="F38" s="9" t="str">
        <f t="shared" si="10"/>
        <v>INSERT INTO FareCapStages (FareCapId,RouteId,Stage1,Stage2) VALUES (1,4,26,24);INSERT INTO FareCapStages (FareCapId,RouteId,Stage2,Stage1) VALUES (1,4,26,24);INSERT INTO FareCapStages (FareCapId,RouteId,Stage1,Stage2) VALUES (2,4,26,24);INSERT INTO FareCapStages (FareCapId,RouteId,Stage2,Stage1) VALUES (2,4,26,24);</v>
      </c>
      <c r="G38" s="9" t="str">
        <f t="shared" si="10"/>
        <v>INSERT INTO FareCapStages (FareCapId,RouteId,Stage1,Stage2) VALUES (1,4,25,24);INSERT INTO FareCapStages (FareCapId,RouteId,Stage2,Stage1) VALUES (1,4,25,24);INSERT INTO FareCapStages (FareCapId,RouteId,Stage1,Stage2) VALUES (2,4,25,24);INSERT INTO FareCapStages (FareCapId,RouteId,Stage2,Stage1) VALUES (2,4,25,24);</v>
      </c>
      <c r="H38" s="9" t="str">
        <f t="shared" si="10"/>
        <v>INSERT INTO FareCapStages (FareCapId,RouteId,Stage1,Stage2) VALUES (1,4,24,24);INSERT INTO FareCapStages (FareCapId,RouteId,Stage2,Stage1) VALUES (1,4,24,24);INSERT INTO FareCapStages (FareCapId,RouteId,Stage1,Stage2) VALUES (2,4,24,24);INSERT INTO FareCapStages (FareCapId,RouteId,Stage2,Stage1) VALUES (2,4,24,24);</v>
      </c>
      <c r="I38" s="9" t="str">
        <f t="shared" si="10"/>
        <v/>
      </c>
      <c r="J38" s="9" t="str">
        <f t="shared" si="10"/>
        <v/>
      </c>
      <c r="K38" s="9" t="str">
        <f t="shared" ref="K38:N38" si="13">IF(ISNUMBER(SEARCH("KZone",K22)), "INSERT INTO FareCapStages (FareCapId,Stage1,Stage2) VALUES ("&amp;$B$4&amp;","&amp;K$2&amp;","&amp;$D6&amp;")", "")</f>
        <v/>
      </c>
      <c r="L38" s="9" t="str">
        <f t="shared" si="13"/>
        <v/>
      </c>
      <c r="M38" s="9" t="str">
        <f t="shared" si="13"/>
        <v/>
      </c>
      <c r="N38" s="9" t="str">
        <f t="shared" si="13"/>
        <v/>
      </c>
    </row>
    <row r="39" spans="4:14" x14ac:dyDescent="0.25">
      <c r="D39" s="9">
        <v>22</v>
      </c>
      <c r="E39" s="9" t="str">
        <f t="shared" si="10"/>
        <v>INSERT INTO FareCapStages (FareCapId,RouteId,Stage1,Stage2) VALUES (1,4,27,22);INSERT INTO FareCapStages (FareCapId,RouteId,Stage2,Stage1) VALUES (1,4,27,22);INSERT INTO FareCapStages (FareCapId,RouteId,Stage1,Stage2) VALUES (2,4,27,22);INSERT INTO FareCapStages (FareCapId,RouteId,Stage2,Stage1) VALUES (2,4,27,22);</v>
      </c>
      <c r="F39" s="9" t="str">
        <f t="shared" si="10"/>
        <v>INSERT INTO FareCapStages (FareCapId,RouteId,Stage1,Stage2) VALUES (1,4,26,22);INSERT INTO FareCapStages (FareCapId,RouteId,Stage2,Stage1) VALUES (1,4,26,22);INSERT INTO FareCapStages (FareCapId,RouteId,Stage1,Stage2) VALUES (2,4,26,22);INSERT INTO FareCapStages (FareCapId,RouteId,Stage2,Stage1) VALUES (2,4,26,22);</v>
      </c>
      <c r="G39" s="9" t="str">
        <f t="shared" si="10"/>
        <v>INSERT INTO FareCapStages (FareCapId,RouteId,Stage1,Stage2) VALUES (1,4,25,22);INSERT INTO FareCapStages (FareCapId,RouteId,Stage2,Stage1) VALUES (1,4,25,22);INSERT INTO FareCapStages (FareCapId,RouteId,Stage1,Stage2) VALUES (2,4,25,22);INSERT INTO FareCapStages (FareCapId,RouteId,Stage2,Stage1) VALUES (2,4,25,22);</v>
      </c>
      <c r="H39" s="9" t="str">
        <f t="shared" si="10"/>
        <v>INSERT INTO FareCapStages (FareCapId,RouteId,Stage1,Stage2) VALUES (1,4,24,22);INSERT INTO FareCapStages (FareCapId,RouteId,Stage2,Stage1) VALUES (1,4,24,22);INSERT INTO FareCapStages (FareCapId,RouteId,Stage1,Stage2) VALUES (2,4,24,22);INSERT INTO FareCapStages (FareCapId,RouteId,Stage2,Stage1) VALUES (2,4,24,22);</v>
      </c>
      <c r="I39" s="9" t="str">
        <f t="shared" si="10"/>
        <v>INSERT INTO FareCapStages (FareCapId,RouteId,Stage1,Stage2) VALUES (1,4,22,22);INSERT INTO FareCapStages (FareCapId,RouteId,Stage2,Stage1) VALUES (1,4,22,22);INSERT INTO FareCapStages (FareCapId,RouteId,Stage1,Stage2) VALUES (2,4,22,22);INSERT INTO FareCapStages (FareCapId,RouteId,Stage2,Stage1) VALUES (2,4,22,22);</v>
      </c>
      <c r="J39" s="9" t="str">
        <f t="shared" si="10"/>
        <v/>
      </c>
      <c r="K39" s="9" t="str">
        <f t="shared" ref="K39:N39" si="14">IF(ISNUMBER(SEARCH("KZone",K23)), "INSERT INTO FareCapStages (FareCapId,Stage1,Stage2) VALUES ("&amp;$B$4&amp;","&amp;K$2&amp;","&amp;$D7&amp;")", "")</f>
        <v/>
      </c>
      <c r="L39" s="9" t="str">
        <f t="shared" si="14"/>
        <v/>
      </c>
      <c r="M39" s="9" t="str">
        <f t="shared" si="14"/>
        <v/>
      </c>
      <c r="N39" s="9" t="str">
        <f t="shared" si="14"/>
        <v/>
      </c>
    </row>
    <row r="40" spans="4:14" x14ac:dyDescent="0.25">
      <c r="D40" s="9">
        <v>21</v>
      </c>
      <c r="E40" s="9" t="str">
        <f t="shared" si="10"/>
        <v>INSERT INTO FareCapStages (FareCapId,RouteId,Stage1,Stage2) VALUES (1,4,27,21);INSERT INTO FareCapStages (FareCapId,RouteId,Stage2,Stage1) VALUES (1,4,27,21);INSERT INTO FareCapStages (FareCapId,RouteId,Stage1,Stage2) VALUES (2,4,27,21);INSERT INTO FareCapStages (FareCapId,RouteId,Stage2,Stage1) VALUES (2,4,27,21);</v>
      </c>
      <c r="F40" s="9" t="str">
        <f t="shared" si="10"/>
        <v>INSERT INTO FareCapStages (FareCapId,RouteId,Stage1,Stage2) VALUES (1,4,26,21);INSERT INTO FareCapStages (FareCapId,RouteId,Stage2,Stage1) VALUES (1,4,26,21);INSERT INTO FareCapStages (FareCapId,RouteId,Stage1,Stage2) VALUES (2,4,26,21);INSERT INTO FareCapStages (FareCapId,RouteId,Stage2,Stage1) VALUES (2,4,26,21);</v>
      </c>
      <c r="G40" s="9" t="str">
        <f t="shared" si="10"/>
        <v>INSERT INTO FareCapStages (FareCapId,RouteId,Stage1,Stage2) VALUES (1,4,25,21);INSERT INTO FareCapStages (FareCapId,RouteId,Stage2,Stage1) VALUES (1,4,25,21);INSERT INTO FareCapStages (FareCapId,RouteId,Stage1,Stage2) VALUES (2,4,25,21);INSERT INTO FareCapStages (FareCapId,RouteId,Stage2,Stage1) VALUES (2,4,25,21);</v>
      </c>
      <c r="H40" s="9" t="str">
        <f t="shared" si="10"/>
        <v>INSERT INTO FareCapStages (FareCapId,RouteId,Stage1,Stage2) VALUES (1,4,24,21);INSERT INTO FareCapStages (FareCapId,RouteId,Stage2,Stage1) VALUES (1,4,24,21);INSERT INTO FareCapStages (FareCapId,RouteId,Stage1,Stage2) VALUES (2,4,24,21);INSERT INTO FareCapStages (FareCapId,RouteId,Stage2,Stage1) VALUES (2,4,24,21);</v>
      </c>
      <c r="I40" s="9" t="str">
        <f t="shared" si="10"/>
        <v>INSERT INTO FareCapStages (FareCapId,RouteId,Stage1,Stage2) VALUES (1,4,22,21);INSERT INTO FareCapStages (FareCapId,RouteId,Stage2,Stage1) VALUES (1,4,22,21);INSERT INTO FareCapStages (FareCapId,RouteId,Stage1,Stage2) VALUES (2,4,22,21);INSERT INTO FareCapStages (FareCapId,RouteId,Stage2,Stage1) VALUES (2,4,22,21);</v>
      </c>
      <c r="J40" s="9" t="str">
        <f t="shared" si="10"/>
        <v>INSERT INTO FareCapStages (FareCapId,RouteId,Stage1,Stage2) VALUES (1,4,21,21);INSERT INTO FareCapStages (FareCapId,RouteId,Stage2,Stage1) VALUES (1,4,21,21);INSERT INTO FareCapStages (FareCapId,RouteId,Stage1,Stage2) VALUES (2,4,21,21);INSERT INTO FareCapStages (FareCapId,RouteId,Stage2,Stage1) VALUES (2,4,21,21);</v>
      </c>
      <c r="K40" s="9" t="str">
        <f t="shared" ref="K40:N40" si="15">IF(ISNUMBER(SEARCH("KZone",K24)), "INSERT INTO FareCapStages (FareCapId,Stage1,Stage2) VALUES ("&amp;$B$4&amp;","&amp;K$2&amp;","&amp;$D8&amp;")", "")</f>
        <v/>
      </c>
      <c r="L40" s="9" t="str">
        <f t="shared" si="15"/>
        <v/>
      </c>
      <c r="M40" s="9" t="str">
        <f t="shared" si="15"/>
        <v/>
      </c>
      <c r="N40" s="9" t="str">
        <f t="shared" si="15"/>
        <v/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6"/>
  <sheetViews>
    <sheetView workbookViewId="0">
      <selection activeCell="M2" sqref="M2:M26"/>
    </sheetView>
  </sheetViews>
  <sheetFormatPr defaultRowHeight="15" x14ac:dyDescent="0.25"/>
  <cols>
    <col min="5" max="5" width="20.7109375" bestFit="1" customWidth="1"/>
    <col min="6" max="6" width="9.140625" style="5"/>
    <col min="7" max="7" width="14.28515625" bestFit="1" customWidth="1"/>
    <col min="8" max="8" width="1.85546875" style="9" bestFit="1" customWidth="1"/>
    <col min="9" max="9" width="14.42578125" bestFit="1" customWidth="1"/>
    <col min="10" max="10" width="1.85546875" bestFit="1" customWidth="1"/>
  </cols>
  <sheetData>
    <row r="1" spans="1:14" s="1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" t="s">
        <v>305</v>
      </c>
      <c r="G1" s="1" t="s">
        <v>306</v>
      </c>
      <c r="I1" s="1" t="s">
        <v>307</v>
      </c>
      <c r="L1" s="1" t="s">
        <v>309</v>
      </c>
      <c r="M1" s="5" t="str">
        <f>INDEX(Routes!A2:B19,MATCH(N1,Routes!A2:A19,0),2)</f>
        <v>5</v>
      </c>
      <c r="N1" s="5" t="s">
        <v>324</v>
      </c>
    </row>
    <row r="2" spans="1:14" s="9" customFormat="1" x14ac:dyDescent="0.25">
      <c r="A2" s="9">
        <v>1</v>
      </c>
      <c r="B2" s="9">
        <v>1</v>
      </c>
      <c r="C2" s="4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5">
        <v>27</v>
      </c>
      <c r="G2" s="5">
        <v>27</v>
      </c>
      <c r="H2" s="5">
        <v>1</v>
      </c>
      <c r="I2" s="5">
        <v>27</v>
      </c>
      <c r="J2" s="5">
        <v>1</v>
      </c>
      <c r="M2" s="9" t="str">
        <f>"INSERT INTO RouteStops (RouteId,Variation,Sequence,NaptanId,BoardingStage,BoardingstageSequence,AlightingStage,AlightingStageSequence) VALUES ("&amp;$M$1&amp;","&amp;B2&amp;","&amp;A2&amp;","&amp;D2&amp;","&amp;G2&amp;","&amp;H2&amp;","&amp;I2&amp;","&amp;J2&amp;")"</f>
        <v>INSERT INTO RouteStops (RouteId,Variation,Sequence,NaptanId,BoardingStage,BoardingstageSequence,AlightingStage,AlightingStageSequence) VALUES (5,1,1,51,27,1,27,1)</v>
      </c>
    </row>
    <row r="3" spans="1:14" x14ac:dyDescent="0.25">
      <c r="A3" s="9">
        <v>2</v>
      </c>
      <c r="B3" s="9">
        <v>1</v>
      </c>
      <c r="C3" s="9">
        <v>45024422</v>
      </c>
      <c r="D3" s="9">
        <f>INDEX(Naptans!$A:$C,MATCH(C3,Naptans!$A:$A,0),2)</f>
        <v>35</v>
      </c>
      <c r="E3" s="9" t="str">
        <f>INDEX(Naptans!$A:$C,MATCH(C3,Naptans!$A:$A,0),3)</f>
        <v xml:space="preserve"> North Street N5</v>
      </c>
      <c r="G3" s="9">
        <v>27</v>
      </c>
      <c r="H3" s="9">
        <v>1</v>
      </c>
      <c r="I3" s="9">
        <v>28</v>
      </c>
      <c r="J3" s="9">
        <v>2</v>
      </c>
      <c r="M3" s="9" t="str">
        <f t="shared" ref="M3:M26" si="0">"INSERT INTO RouteStops (RouteId,Variation,Sequence,NaptanId,BoardingStage,BoardingstageSequence,AlightingStage,AlightingStageSequence) VALUES ("&amp;$M$1&amp;","&amp;B3&amp;","&amp;A3&amp;","&amp;D3&amp;","&amp;G3&amp;","&amp;H3&amp;","&amp;I3&amp;","&amp;J3&amp;")"</f>
        <v>INSERT INTO RouteStops (RouteId,Variation,Sequence,NaptanId,BoardingStage,BoardingstageSequence,AlightingStage,AlightingStageSequence) VALUES (5,1,2,35,27,1,28,2)</v>
      </c>
    </row>
    <row r="4" spans="1:14" x14ac:dyDescent="0.25">
      <c r="A4" s="9">
        <v>3</v>
      </c>
      <c r="B4" s="9">
        <v>1</v>
      </c>
      <c r="C4" s="9">
        <v>45021873</v>
      </c>
      <c r="D4" s="9">
        <f>INDEX(Naptans!$A:$C,MATCH(C4,Naptans!$A:$A,0),2)</f>
        <v>86</v>
      </c>
      <c r="E4" s="9" t="str">
        <f>INDEX(Naptans!$A:$C,MATCH(C4,Naptans!$A:$A,0),3)</f>
        <v xml:space="preserve"> Aireworth Street</v>
      </c>
      <c r="F4" s="5">
        <v>28</v>
      </c>
      <c r="G4" s="5">
        <v>28</v>
      </c>
      <c r="H4" s="5">
        <v>2</v>
      </c>
      <c r="I4" s="5">
        <v>28</v>
      </c>
      <c r="J4" s="5">
        <v>2</v>
      </c>
      <c r="M4" s="9" t="str">
        <f t="shared" si="0"/>
        <v>INSERT INTO RouteStops (RouteId,Variation,Sequence,NaptanId,BoardingStage,BoardingstageSequence,AlightingStage,AlightingStageSequence) VALUES (5,1,3,86,28,2,28,2)</v>
      </c>
    </row>
    <row r="5" spans="1:14" x14ac:dyDescent="0.25">
      <c r="A5" s="9">
        <v>4</v>
      </c>
      <c r="B5" s="9">
        <v>1</v>
      </c>
      <c r="C5" s="9">
        <v>45021871</v>
      </c>
      <c r="D5" s="9">
        <f>INDEX(Naptans!$A:$C,MATCH(C5,Naptans!$A:$A,0),2)</f>
        <v>87</v>
      </c>
      <c r="E5" s="9" t="str">
        <f>INDEX(Naptans!$A:$C,MATCH(C5,Naptans!$A:$A,0),3)</f>
        <v xml:space="preserve"> Rydal Street</v>
      </c>
      <c r="G5" s="5">
        <v>28</v>
      </c>
      <c r="H5" s="5">
        <v>2</v>
      </c>
      <c r="I5" s="5">
        <v>29</v>
      </c>
      <c r="J5" s="5">
        <v>3</v>
      </c>
      <c r="M5" s="9" t="str">
        <f t="shared" si="0"/>
        <v>INSERT INTO RouteStops (RouteId,Variation,Sequence,NaptanId,BoardingStage,BoardingstageSequence,AlightingStage,AlightingStageSequence) VALUES (5,1,4,87,28,2,29,3)</v>
      </c>
    </row>
    <row r="6" spans="1:14" x14ac:dyDescent="0.25">
      <c r="A6" s="9">
        <v>5</v>
      </c>
      <c r="B6" s="9">
        <v>1</v>
      </c>
      <c r="C6" s="9">
        <v>45021875</v>
      </c>
      <c r="D6" s="9">
        <f>INDEX(Naptans!$A:$C,MATCH(C6,Naptans!$A:$A,0),2)</f>
        <v>88</v>
      </c>
      <c r="E6" s="9" t="str">
        <f>INDEX(Naptans!$A:$C,MATCH(C6,Naptans!$A:$A,0),3)</f>
        <v xml:space="preserve"> Oakworth Road</v>
      </c>
      <c r="F6" s="5">
        <v>29</v>
      </c>
      <c r="G6" s="5">
        <v>29</v>
      </c>
      <c r="H6" s="5">
        <v>3</v>
      </c>
      <c r="I6" s="5">
        <v>29</v>
      </c>
      <c r="J6" s="5">
        <v>3</v>
      </c>
      <c r="M6" s="9" t="str">
        <f t="shared" si="0"/>
        <v>INSERT INTO RouteStops (RouteId,Variation,Sequence,NaptanId,BoardingStage,BoardingstageSequence,AlightingStage,AlightingStageSequence) VALUES (5,1,5,88,29,3,29,3)</v>
      </c>
    </row>
    <row r="7" spans="1:14" x14ac:dyDescent="0.25">
      <c r="A7" s="9">
        <v>6</v>
      </c>
      <c r="B7" s="9">
        <v>1</v>
      </c>
      <c r="C7" s="9">
        <v>45021876</v>
      </c>
      <c r="D7" s="9">
        <f>INDEX(Naptans!$A:$C,MATCH(C7,Naptans!$A:$A,0),2)</f>
        <v>89</v>
      </c>
      <c r="E7" s="9" t="str">
        <f>INDEX(Naptans!$A:$C,MATCH(C7,Naptans!$A:$A,0),3)</f>
        <v xml:space="preserve"> Arncliffe Road</v>
      </c>
      <c r="G7" s="5">
        <v>29</v>
      </c>
      <c r="H7" s="5">
        <v>3</v>
      </c>
      <c r="I7" s="5">
        <v>30</v>
      </c>
      <c r="J7" s="5">
        <v>4</v>
      </c>
      <c r="M7" s="9" t="str">
        <f t="shared" si="0"/>
        <v>INSERT INTO RouteStops (RouteId,Variation,Sequence,NaptanId,BoardingStage,BoardingstageSequence,AlightingStage,AlightingStageSequence) VALUES (5,1,6,89,29,3,30,4)</v>
      </c>
    </row>
    <row r="8" spans="1:14" x14ac:dyDescent="0.25">
      <c r="A8" s="9">
        <v>7</v>
      </c>
      <c r="B8" s="9">
        <v>1</v>
      </c>
      <c r="C8" s="9">
        <v>45021878</v>
      </c>
      <c r="D8" s="9">
        <f>INDEX(Naptans!$A:$C,MATCH(C8,Naptans!$A:$A,0),2)</f>
        <v>90</v>
      </c>
      <c r="E8" s="9" t="str">
        <f>INDEX(Naptans!$A:$C,MATCH(C8,Naptans!$A:$A,0),3)</f>
        <v xml:space="preserve"> Westfell Lane</v>
      </c>
      <c r="F8" s="5">
        <v>30</v>
      </c>
      <c r="G8" s="5">
        <v>30</v>
      </c>
      <c r="H8" s="5">
        <v>4</v>
      </c>
      <c r="I8" s="5">
        <v>30</v>
      </c>
      <c r="J8" s="5">
        <v>4</v>
      </c>
      <c r="M8" s="9" t="str">
        <f t="shared" si="0"/>
        <v>INSERT INTO RouteStops (RouteId,Variation,Sequence,NaptanId,BoardingStage,BoardingstageSequence,AlightingStage,AlightingStageSequence) VALUES (5,1,7,90,30,4,30,4)</v>
      </c>
    </row>
    <row r="9" spans="1:14" x14ac:dyDescent="0.25">
      <c r="A9" s="9">
        <v>8</v>
      </c>
      <c r="B9" s="9">
        <v>1</v>
      </c>
      <c r="C9" s="9">
        <v>45025562</v>
      </c>
      <c r="D9" s="9">
        <f>INDEX(Naptans!$A:$C,MATCH(C9,Naptans!$A:$A,0),2)</f>
        <v>91</v>
      </c>
      <c r="E9" s="9" t="str">
        <f>INDEX(Naptans!$A:$C,MATCH(C9,Naptans!$A:$A,0),3)</f>
        <v xml:space="preserve"> Nile Street</v>
      </c>
      <c r="F9" s="5">
        <v>31</v>
      </c>
      <c r="G9" s="5">
        <v>31</v>
      </c>
      <c r="H9" s="5">
        <v>5</v>
      </c>
      <c r="I9" s="5">
        <v>31</v>
      </c>
      <c r="J9" s="5">
        <v>5</v>
      </c>
      <c r="M9" s="9" t="str">
        <f t="shared" si="0"/>
        <v>INSERT INTO RouteStops (RouteId,Variation,Sequence,NaptanId,BoardingStage,BoardingstageSequence,AlightingStage,AlightingStageSequence) VALUES (5,1,8,91,31,5,31,5)</v>
      </c>
    </row>
    <row r="10" spans="1:14" x14ac:dyDescent="0.25">
      <c r="A10" s="9">
        <v>9</v>
      </c>
      <c r="B10" s="9">
        <v>1</v>
      </c>
      <c r="C10" s="9">
        <v>45021886</v>
      </c>
      <c r="D10" s="9">
        <f>INDEX(Naptans!$A:$C,MATCH(C10,Naptans!$A:$A,0),2)</f>
        <v>92</v>
      </c>
      <c r="E10" s="9" t="str">
        <f>INDEX(Naptans!$A:$C,MATCH(C10,Naptans!$A:$A,0),3)</f>
        <v xml:space="preserve"> Westburn Avenue</v>
      </c>
      <c r="F10" s="5">
        <v>31</v>
      </c>
      <c r="G10" s="5">
        <v>31</v>
      </c>
      <c r="H10" s="5">
        <v>5</v>
      </c>
      <c r="I10" s="5">
        <v>31</v>
      </c>
      <c r="J10" s="5">
        <v>5</v>
      </c>
      <c r="M10" s="9" t="str">
        <f t="shared" si="0"/>
        <v>INSERT INTO RouteStops (RouteId,Variation,Sequence,NaptanId,BoardingStage,BoardingstageSequence,AlightingStage,AlightingStageSequence) VALUES (5,1,9,92,31,5,31,5)</v>
      </c>
    </row>
    <row r="11" spans="1:14" x14ac:dyDescent="0.25">
      <c r="A11" s="9">
        <v>10</v>
      </c>
      <c r="B11" s="9">
        <v>1</v>
      </c>
      <c r="C11" s="9">
        <v>45021885</v>
      </c>
      <c r="D11" s="9">
        <f>INDEX(Naptans!$A:$C,MATCH(C11,Naptans!$A:$A,0),2)</f>
        <v>93</v>
      </c>
      <c r="E11" s="9" t="str">
        <f>INDEX(Naptans!$A:$C,MATCH(C11,Naptans!$A:$A,0),3)</f>
        <v xml:space="preserve"> Prospect Mount</v>
      </c>
      <c r="F11" s="5">
        <v>31</v>
      </c>
      <c r="G11" s="5">
        <v>31</v>
      </c>
      <c r="H11" s="5">
        <v>5</v>
      </c>
      <c r="I11" s="5">
        <v>31</v>
      </c>
      <c r="J11" s="5">
        <v>5</v>
      </c>
      <c r="M11" s="9" t="str">
        <f t="shared" si="0"/>
        <v>INSERT INTO RouteStops (RouteId,Variation,Sequence,NaptanId,BoardingStage,BoardingstageSequence,AlightingStage,AlightingStageSequence) VALUES (5,1,10,93,31,5,31,5)</v>
      </c>
    </row>
    <row r="12" spans="1:14" x14ac:dyDescent="0.25">
      <c r="A12" s="9">
        <v>11</v>
      </c>
      <c r="B12" s="9">
        <v>1</v>
      </c>
      <c r="C12" s="9">
        <v>45021887</v>
      </c>
      <c r="D12" s="9">
        <f>INDEX(Naptans!$A:$C,MATCH(C12,Naptans!$A:$A,0),2)</f>
        <v>94</v>
      </c>
      <c r="E12" s="9" t="str">
        <f>INDEX(Naptans!$A:$C,MATCH(C12,Naptans!$A:$A,0),3)</f>
        <v xml:space="preserve"> Wheat Head Crescent</v>
      </c>
      <c r="F12" s="5">
        <v>31</v>
      </c>
      <c r="G12" s="5">
        <v>31</v>
      </c>
      <c r="H12" s="5">
        <v>5</v>
      </c>
      <c r="I12" s="5">
        <v>31</v>
      </c>
      <c r="J12" s="5">
        <v>5</v>
      </c>
      <c r="M12" s="9" t="str">
        <f t="shared" si="0"/>
        <v>INSERT INTO RouteStops (RouteId,Variation,Sequence,NaptanId,BoardingStage,BoardingstageSequence,AlightingStage,AlightingStageSequence) VALUES (5,1,11,94,31,5,31,5)</v>
      </c>
    </row>
    <row r="13" spans="1:14" x14ac:dyDescent="0.25">
      <c r="A13" s="9">
        <v>12</v>
      </c>
      <c r="B13" s="9">
        <v>1</v>
      </c>
      <c r="C13" s="9">
        <v>45024885</v>
      </c>
      <c r="D13" s="9">
        <f>INDEX(Naptans!$A:$C,MATCH(C13,Naptans!$A:$A,0),2)</f>
        <v>95</v>
      </c>
      <c r="E13" s="9" t="str">
        <f>INDEX(Naptans!$A:$C,MATCH(C13,Naptans!$A:$A,0),3)</f>
        <v xml:space="preserve"> Wheat Head Crescent</v>
      </c>
      <c r="F13" s="5">
        <v>31</v>
      </c>
      <c r="G13" s="5">
        <v>31</v>
      </c>
      <c r="H13" s="5">
        <v>5</v>
      </c>
      <c r="I13" s="5">
        <v>31</v>
      </c>
      <c r="J13" s="5">
        <v>5</v>
      </c>
      <c r="M13" s="9" t="str">
        <f t="shared" si="0"/>
        <v>INSERT INTO RouteStops (RouteId,Variation,Sequence,NaptanId,BoardingStage,BoardingstageSequence,AlightingStage,AlightingStageSequence) VALUES (5,1,12,95,31,5,31,5)</v>
      </c>
    </row>
    <row r="14" spans="1:14" x14ac:dyDescent="0.25">
      <c r="A14" s="9">
        <v>13</v>
      </c>
      <c r="B14" s="9">
        <v>1</v>
      </c>
      <c r="C14" s="9">
        <v>45021888</v>
      </c>
      <c r="D14" s="9">
        <f>INDEX(Naptans!$A:$C,MATCH(C14,Naptans!$A:$A,0),2)</f>
        <v>96</v>
      </c>
      <c r="E14" s="9" t="str">
        <f>INDEX(Naptans!$A:$C,MATCH(C14,Naptans!$A:$A,0),3)</f>
        <v xml:space="preserve"> Fell Lane</v>
      </c>
      <c r="F14" s="5">
        <v>31</v>
      </c>
      <c r="G14" s="5">
        <v>31</v>
      </c>
      <c r="H14" s="5">
        <v>5</v>
      </c>
      <c r="I14" s="5">
        <v>31</v>
      </c>
      <c r="J14" s="5">
        <v>5</v>
      </c>
      <c r="M14" s="9" t="str">
        <f t="shared" si="0"/>
        <v>INSERT INTO RouteStops (RouteId,Variation,Sequence,NaptanId,BoardingStage,BoardingstageSequence,AlightingStage,AlightingStageSequence) VALUES (5,1,13,96,31,5,31,5)</v>
      </c>
    </row>
    <row r="15" spans="1:14" x14ac:dyDescent="0.25">
      <c r="A15" s="9">
        <v>14</v>
      </c>
      <c r="B15" s="9">
        <v>1</v>
      </c>
      <c r="C15" s="9">
        <v>45021884</v>
      </c>
      <c r="D15" s="9">
        <f>INDEX(Naptans!$A:$C,MATCH(C15,Naptans!$A:$A,0),2)</f>
        <v>97</v>
      </c>
      <c r="E15" s="9" t="str">
        <f>INDEX(Naptans!$A:$C,MATCH(C15,Naptans!$A:$A,0),3)</f>
        <v xml:space="preserve"> Wheathead Drive</v>
      </c>
      <c r="F15" s="5">
        <v>31</v>
      </c>
      <c r="G15" s="5">
        <v>31</v>
      </c>
      <c r="H15" s="5">
        <v>4</v>
      </c>
      <c r="I15" s="5">
        <v>31</v>
      </c>
      <c r="J15" s="5">
        <v>4</v>
      </c>
      <c r="M15" s="9" t="str">
        <f t="shared" si="0"/>
        <v>INSERT INTO RouteStops (RouteId,Variation,Sequence,NaptanId,BoardingStage,BoardingstageSequence,AlightingStage,AlightingStageSequence) VALUES (5,1,14,97,31,4,31,4)</v>
      </c>
    </row>
    <row r="16" spans="1:14" x14ac:dyDescent="0.25">
      <c r="A16" s="9">
        <v>15</v>
      </c>
      <c r="B16" s="9">
        <v>1</v>
      </c>
      <c r="C16" s="9">
        <v>45021883</v>
      </c>
      <c r="D16" s="9">
        <f>INDEX(Naptans!$A:$C,MATCH(C16,Naptans!$A:$A,0),2)</f>
        <v>98</v>
      </c>
      <c r="E16" s="9" t="str">
        <f>INDEX(Naptans!$A:$C,MATCH(C16,Naptans!$A:$A,0),3)</f>
        <v xml:space="preserve"> Fell Lane</v>
      </c>
      <c r="F16" s="5">
        <v>31</v>
      </c>
      <c r="G16" s="5">
        <v>31</v>
      </c>
      <c r="H16" s="5">
        <v>4</v>
      </c>
      <c r="I16" s="5">
        <v>31</v>
      </c>
      <c r="J16" s="5">
        <v>4</v>
      </c>
      <c r="M16" s="9" t="str">
        <f t="shared" si="0"/>
        <v>INSERT INTO RouteStops (RouteId,Variation,Sequence,NaptanId,BoardingStage,BoardingstageSequence,AlightingStage,AlightingStageSequence) VALUES (5,1,15,98,31,4,31,4)</v>
      </c>
    </row>
    <row r="17" spans="1:13" x14ac:dyDescent="0.25">
      <c r="A17" s="9">
        <v>16</v>
      </c>
      <c r="B17" s="9">
        <v>1</v>
      </c>
      <c r="C17" s="9">
        <v>45021882</v>
      </c>
      <c r="D17" s="9">
        <f>INDEX(Naptans!$A:$C,MATCH(C17,Naptans!$A:$A,0),2)</f>
        <v>99</v>
      </c>
      <c r="E17" s="9" t="str">
        <f>INDEX(Naptans!$A:$C,MATCH(C17,Naptans!$A:$A,0),3)</f>
        <v xml:space="preserve"> Prospect Mount</v>
      </c>
      <c r="F17" s="5">
        <v>31</v>
      </c>
      <c r="G17" s="5">
        <v>31</v>
      </c>
      <c r="H17" s="5">
        <v>4</v>
      </c>
      <c r="I17" s="5">
        <v>31</v>
      </c>
      <c r="J17" s="5">
        <v>4</v>
      </c>
      <c r="M17" s="9" t="str">
        <f t="shared" si="0"/>
        <v>INSERT INTO RouteStops (RouteId,Variation,Sequence,NaptanId,BoardingStage,BoardingstageSequence,AlightingStage,AlightingStageSequence) VALUES (5,1,16,99,31,4,31,4)</v>
      </c>
    </row>
    <row r="18" spans="1:13" x14ac:dyDescent="0.25">
      <c r="A18" s="9">
        <v>17</v>
      </c>
      <c r="B18" s="9">
        <v>1</v>
      </c>
      <c r="C18" s="9">
        <v>45021881</v>
      </c>
      <c r="D18" s="9">
        <f>INDEX(Naptans!$A:$C,MATCH(C18,Naptans!$A:$A,0),2)</f>
        <v>100</v>
      </c>
      <c r="E18" s="9" t="str">
        <f>INDEX(Naptans!$A:$C,MATCH(C18,Naptans!$A:$A,0),3)</f>
        <v xml:space="preserve"> Rose Meadows</v>
      </c>
      <c r="F18" s="5">
        <v>31</v>
      </c>
      <c r="G18" s="5">
        <v>31</v>
      </c>
      <c r="H18" s="5">
        <v>4</v>
      </c>
      <c r="I18" s="5">
        <v>31</v>
      </c>
      <c r="J18" s="5">
        <v>4</v>
      </c>
      <c r="M18" s="9" t="str">
        <f t="shared" si="0"/>
        <v>INSERT INTO RouteStops (RouteId,Variation,Sequence,NaptanId,BoardingStage,BoardingstageSequence,AlightingStage,AlightingStageSequence) VALUES (5,1,17,100,31,4,31,4)</v>
      </c>
    </row>
    <row r="19" spans="1:13" x14ac:dyDescent="0.25">
      <c r="A19" s="9">
        <v>18</v>
      </c>
      <c r="B19" s="9">
        <v>1</v>
      </c>
      <c r="C19" s="9">
        <v>45021880</v>
      </c>
      <c r="D19" s="9">
        <f>INDEX(Naptans!$A:$C,MATCH(C19,Naptans!$A:$A,0),2)</f>
        <v>101</v>
      </c>
      <c r="E19" s="9" t="str">
        <f>INDEX(Naptans!$A:$C,MATCH(C19,Naptans!$A:$A,0),3)</f>
        <v xml:space="preserve"> Nile Street</v>
      </c>
      <c r="F19" s="5">
        <v>31</v>
      </c>
      <c r="G19" s="5">
        <v>31</v>
      </c>
      <c r="H19" s="5">
        <v>4</v>
      </c>
      <c r="I19" s="5">
        <v>31</v>
      </c>
      <c r="J19" s="5">
        <v>4</v>
      </c>
      <c r="M19" s="9" t="str">
        <f t="shared" si="0"/>
        <v>INSERT INTO RouteStops (RouteId,Variation,Sequence,NaptanId,BoardingStage,BoardingstageSequence,AlightingStage,AlightingStageSequence) VALUES (5,1,18,101,31,4,31,4)</v>
      </c>
    </row>
    <row r="20" spans="1:13" x14ac:dyDescent="0.25">
      <c r="A20" s="9">
        <v>19</v>
      </c>
      <c r="B20" s="9">
        <v>2</v>
      </c>
      <c r="C20" s="9">
        <v>45021879</v>
      </c>
      <c r="D20" s="9">
        <f>INDEX(Naptans!$A:$C,MATCH(C20,Naptans!$A:$A,0),2)</f>
        <v>102</v>
      </c>
      <c r="E20" s="9" t="str">
        <f>INDEX(Naptans!$A:$C,MATCH(C20,Naptans!$A:$A,0),3)</f>
        <v xml:space="preserve"> Holmewood Road</v>
      </c>
      <c r="F20" s="5">
        <v>30</v>
      </c>
      <c r="G20" s="5">
        <v>30</v>
      </c>
      <c r="H20" s="5">
        <v>4</v>
      </c>
      <c r="I20" s="5">
        <v>30</v>
      </c>
      <c r="J20" s="5">
        <v>4</v>
      </c>
      <c r="M20" s="9" t="str">
        <f t="shared" si="0"/>
        <v>INSERT INTO RouteStops (RouteId,Variation,Sequence,NaptanId,BoardingStage,BoardingstageSequence,AlightingStage,AlightingStageSequence) VALUES (5,2,19,102,30,4,30,4)</v>
      </c>
    </row>
    <row r="21" spans="1:13" x14ac:dyDescent="0.25">
      <c r="A21" s="9">
        <v>20</v>
      </c>
      <c r="B21" s="9">
        <v>2</v>
      </c>
      <c r="C21" s="9">
        <v>45021877</v>
      </c>
      <c r="D21" s="9">
        <f>INDEX(Naptans!$A:$C,MATCH(C21,Naptans!$A:$A,0),2)</f>
        <v>103</v>
      </c>
      <c r="E21" s="9" t="str">
        <f>INDEX(Naptans!$A:$C,MATCH(C21,Naptans!$A:$A,0),3)</f>
        <v xml:space="preserve"> Arncliffe Road</v>
      </c>
      <c r="G21" s="5">
        <v>30</v>
      </c>
      <c r="H21" s="5">
        <v>4</v>
      </c>
      <c r="I21" s="5">
        <v>29</v>
      </c>
      <c r="J21" s="5">
        <v>3</v>
      </c>
      <c r="M21" s="9" t="str">
        <f t="shared" si="0"/>
        <v>INSERT INTO RouteStops (RouteId,Variation,Sequence,NaptanId,BoardingStage,BoardingstageSequence,AlightingStage,AlightingStageSequence) VALUES (5,2,20,103,30,4,29,3)</v>
      </c>
    </row>
    <row r="22" spans="1:13" x14ac:dyDescent="0.25">
      <c r="A22" s="9">
        <v>21</v>
      </c>
      <c r="B22" s="9">
        <v>2</v>
      </c>
      <c r="C22" s="9">
        <v>45021870</v>
      </c>
      <c r="D22" s="9">
        <f>INDEX(Naptans!$A:$C,MATCH(C22,Naptans!$A:$A,0),2)</f>
        <v>104</v>
      </c>
      <c r="E22" s="9" t="str">
        <f>INDEX(Naptans!$A:$C,MATCH(C22,Naptans!$A:$A,0),3)</f>
        <v xml:space="preserve"> Nashville Road</v>
      </c>
      <c r="F22" s="5">
        <v>29</v>
      </c>
      <c r="G22" s="5">
        <v>29</v>
      </c>
      <c r="H22" s="5">
        <v>3</v>
      </c>
      <c r="I22" s="5">
        <v>29</v>
      </c>
      <c r="J22" s="5">
        <v>3</v>
      </c>
      <c r="M22" s="9" t="str">
        <f t="shared" si="0"/>
        <v>INSERT INTO RouteStops (RouteId,Variation,Sequence,NaptanId,BoardingStage,BoardingstageSequence,AlightingStage,AlightingStageSequence) VALUES (5,2,21,104,29,3,29,3)</v>
      </c>
    </row>
    <row r="23" spans="1:13" x14ac:dyDescent="0.25">
      <c r="A23" s="9">
        <v>22</v>
      </c>
      <c r="B23" s="9">
        <v>2</v>
      </c>
      <c r="C23" s="9">
        <v>45021872</v>
      </c>
      <c r="D23" s="9">
        <f>INDEX(Naptans!$A:$C,MATCH(C23,Naptans!$A:$A,0),2)</f>
        <v>105</v>
      </c>
      <c r="E23" s="9" t="str">
        <f>INDEX(Naptans!$A:$C,MATCH(C23,Naptans!$A:$A,0),3)</f>
        <v xml:space="preserve"> Aireworth Street</v>
      </c>
      <c r="G23" s="5">
        <v>29</v>
      </c>
      <c r="H23" s="5">
        <v>3</v>
      </c>
      <c r="I23" s="5">
        <v>28</v>
      </c>
      <c r="J23" s="5">
        <v>2</v>
      </c>
      <c r="M23" s="9" t="str">
        <f t="shared" si="0"/>
        <v>INSERT INTO RouteStops (RouteId,Variation,Sequence,NaptanId,BoardingStage,BoardingstageSequence,AlightingStage,AlightingStageSequence) VALUES (5,2,22,105,29,3,28,2)</v>
      </c>
    </row>
    <row r="24" spans="1:13" x14ac:dyDescent="0.25">
      <c r="A24" s="9">
        <v>23</v>
      </c>
      <c r="B24" s="9">
        <v>2</v>
      </c>
      <c r="C24" s="9">
        <v>45021874</v>
      </c>
      <c r="D24" s="9">
        <f>INDEX(Naptans!$A:$C,MATCH(C24,Naptans!$A:$A,0),2)</f>
        <v>106</v>
      </c>
      <c r="E24" s="9" t="str">
        <f>INDEX(Naptans!$A:$C,MATCH(C24,Naptans!$A:$A,0),3)</f>
        <v xml:space="preserve"> West Lane</v>
      </c>
      <c r="F24" s="5">
        <v>28</v>
      </c>
      <c r="G24" s="5">
        <v>28</v>
      </c>
      <c r="H24" s="5">
        <v>2</v>
      </c>
      <c r="I24" s="5">
        <v>28</v>
      </c>
      <c r="J24" s="5">
        <v>2</v>
      </c>
      <c r="M24" s="9" t="str">
        <f t="shared" si="0"/>
        <v>INSERT INTO RouteStops (RouteId,Variation,Sequence,NaptanId,BoardingStage,BoardingstageSequence,AlightingStage,AlightingStageSequence) VALUES (5,2,23,106,28,2,28,2)</v>
      </c>
    </row>
    <row r="25" spans="1:13" x14ac:dyDescent="0.25">
      <c r="A25" s="9">
        <v>24</v>
      </c>
      <c r="B25" s="9">
        <v>2</v>
      </c>
      <c r="C25" s="9">
        <v>45023130</v>
      </c>
      <c r="D25" s="9">
        <f>INDEX(Naptans!$A:$C,MATCH(C25,Naptans!$A:$A,0),2)</f>
        <v>34</v>
      </c>
      <c r="E25" s="9" t="str">
        <f>INDEX(Naptans!$A:$C,MATCH(C25,Naptans!$A:$A,0),3)</f>
        <v xml:space="preserve"> North Street N1</v>
      </c>
      <c r="G25" s="5">
        <v>28</v>
      </c>
      <c r="H25" s="5">
        <v>2</v>
      </c>
      <c r="I25" s="5">
        <v>27</v>
      </c>
      <c r="J25" s="5">
        <v>1</v>
      </c>
      <c r="M25" s="9" t="str">
        <f t="shared" si="0"/>
        <v>INSERT INTO RouteStops (RouteId,Variation,Sequence,NaptanId,BoardingStage,BoardingstageSequence,AlightingStage,AlightingStageSequence) VALUES (5,2,24,34,28,2,27,1)</v>
      </c>
    </row>
    <row r="26" spans="1:13" x14ac:dyDescent="0.25">
      <c r="A26" s="9">
        <v>25</v>
      </c>
      <c r="B26" s="9">
        <v>2</v>
      </c>
      <c r="C26" s="9">
        <v>45026807</v>
      </c>
      <c r="D26" s="9">
        <f>INDEX(Naptans!$A:$C,MATCH(C26,Naptans!$A:$A,0),2)</f>
        <v>51</v>
      </c>
      <c r="E26" s="9" t="str">
        <f>INDEX(Naptans!$A:$C,MATCH(C26,Naptans!$A:$A,0),3)</f>
        <v>Keighley Bus Stn</v>
      </c>
      <c r="F26" s="5">
        <v>27</v>
      </c>
      <c r="G26" s="5">
        <v>27</v>
      </c>
      <c r="H26" s="5">
        <v>1</v>
      </c>
      <c r="I26" s="5">
        <v>27</v>
      </c>
      <c r="J26" s="5">
        <v>1</v>
      </c>
      <c r="M26" s="9" t="str">
        <f t="shared" si="0"/>
        <v>INSERT INTO RouteStops (RouteId,Variation,Sequence,NaptanId,BoardingStage,BoardingstageSequence,AlightingStage,AlightingStageSequence) VALUES (5,2,25,51,27,1,27,1)</v>
      </c>
    </row>
  </sheetData>
  <conditionalFormatting sqref="C2">
    <cfRule type="duplicateValues" dxfId="23" priority="2"/>
  </conditionalFormatting>
  <conditionalFormatting sqref="C2">
    <cfRule type="duplicateValues" dxfId="22" priority="1"/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2:O65"/>
  <sheetViews>
    <sheetView workbookViewId="0">
      <selection activeCell="A8" sqref="A8:B8"/>
    </sheetView>
  </sheetViews>
  <sheetFormatPr defaultColWidth="9.28515625" defaultRowHeight="15" x14ac:dyDescent="0.25"/>
  <cols>
    <col min="1" max="1" width="11" style="9" customWidth="1"/>
    <col min="2" max="2" width="12" style="9" bestFit="1" customWidth="1"/>
    <col min="3" max="16384" width="9.28515625" style="9"/>
  </cols>
  <sheetData>
    <row r="2" spans="1:15" x14ac:dyDescent="0.25">
      <c r="A2" s="9" t="s">
        <v>311</v>
      </c>
      <c r="B2" s="9">
        <v>1500249600000</v>
      </c>
      <c r="D2" s="24" t="s">
        <v>317</v>
      </c>
      <c r="E2" s="9">
        <v>27</v>
      </c>
      <c r="F2" s="9">
        <v>28</v>
      </c>
      <c r="G2" s="9">
        <v>129</v>
      </c>
      <c r="H2" s="9">
        <v>29</v>
      </c>
      <c r="I2" s="9">
        <v>30</v>
      </c>
      <c r="J2" s="9">
        <v>31</v>
      </c>
      <c r="K2" s="9">
        <v>131</v>
      </c>
      <c r="L2" s="9">
        <v>130</v>
      </c>
      <c r="M2" s="9">
        <v>229</v>
      </c>
      <c r="N2" s="9">
        <v>128</v>
      </c>
      <c r="O2" s="9">
        <v>127</v>
      </c>
    </row>
    <row r="3" spans="1:15" x14ac:dyDescent="0.25">
      <c r="A3" s="9" t="s">
        <v>309</v>
      </c>
      <c r="B3" s="9">
        <v>5</v>
      </c>
      <c r="D3" s="9">
        <v>27</v>
      </c>
      <c r="E3" s="9">
        <v>110</v>
      </c>
    </row>
    <row r="4" spans="1:15" x14ac:dyDescent="0.25">
      <c r="A4" s="9" t="s">
        <v>365</v>
      </c>
      <c r="B4" s="9">
        <v>1</v>
      </c>
      <c r="D4" s="9">
        <v>28</v>
      </c>
      <c r="E4" s="9">
        <v>110</v>
      </c>
      <c r="F4" s="9">
        <v>110</v>
      </c>
    </row>
    <row r="5" spans="1:15" x14ac:dyDescent="0.25">
      <c r="A5" s="9" t="s">
        <v>364</v>
      </c>
      <c r="B5" s="9">
        <v>2</v>
      </c>
      <c r="D5" s="9">
        <v>129</v>
      </c>
      <c r="E5" s="9">
        <v>160</v>
      </c>
      <c r="F5" s="9">
        <v>110</v>
      </c>
      <c r="G5" s="9">
        <v>110</v>
      </c>
    </row>
    <row r="6" spans="1:15" x14ac:dyDescent="0.25">
      <c r="A6" s="9" t="s">
        <v>363</v>
      </c>
      <c r="B6" s="9">
        <v>3</v>
      </c>
      <c r="D6" s="9">
        <v>29</v>
      </c>
      <c r="E6" s="9">
        <v>160</v>
      </c>
      <c r="F6" s="9">
        <v>110</v>
      </c>
      <c r="G6" s="9">
        <v>110</v>
      </c>
      <c r="H6" s="9">
        <v>110</v>
      </c>
    </row>
    <row r="7" spans="1:15" x14ac:dyDescent="0.25">
      <c r="D7" s="9">
        <v>30</v>
      </c>
      <c r="E7" s="9">
        <v>160</v>
      </c>
      <c r="F7" s="9">
        <v>160</v>
      </c>
      <c r="G7" s="9">
        <v>110</v>
      </c>
      <c r="H7" s="9">
        <v>110</v>
      </c>
      <c r="I7" s="9">
        <v>110</v>
      </c>
    </row>
    <row r="8" spans="1:15" x14ac:dyDescent="0.25">
      <c r="A8" s="29" t="s">
        <v>382</v>
      </c>
      <c r="B8" s="29">
        <v>0.9</v>
      </c>
      <c r="D8" s="9">
        <v>31</v>
      </c>
      <c r="E8" s="9">
        <v>200</v>
      </c>
      <c r="F8" s="9">
        <v>160</v>
      </c>
      <c r="G8" s="9">
        <v>160</v>
      </c>
      <c r="H8" s="9">
        <v>160</v>
      </c>
      <c r="I8" s="9">
        <v>110</v>
      </c>
      <c r="J8" s="9">
        <v>110</v>
      </c>
    </row>
    <row r="9" spans="1:15" x14ac:dyDescent="0.25">
      <c r="D9" s="9">
        <v>131</v>
      </c>
      <c r="E9" s="9">
        <v>200</v>
      </c>
      <c r="F9" s="9">
        <v>160</v>
      </c>
      <c r="G9" s="9">
        <v>160</v>
      </c>
      <c r="H9" s="9">
        <v>160</v>
      </c>
      <c r="I9" s="9">
        <v>110</v>
      </c>
      <c r="J9" s="9">
        <v>110</v>
      </c>
      <c r="K9" s="9">
        <v>110</v>
      </c>
    </row>
    <row r="10" spans="1:15" x14ac:dyDescent="0.25">
      <c r="D10" s="9">
        <v>130</v>
      </c>
      <c r="E10" s="9">
        <v>200</v>
      </c>
      <c r="F10" s="9">
        <v>200</v>
      </c>
      <c r="G10" s="9">
        <v>200</v>
      </c>
      <c r="H10" s="9">
        <v>200</v>
      </c>
      <c r="I10" s="9">
        <v>110</v>
      </c>
      <c r="J10" s="9">
        <v>110</v>
      </c>
      <c r="K10" s="9">
        <v>110</v>
      </c>
      <c r="L10" s="9">
        <v>110</v>
      </c>
    </row>
    <row r="11" spans="1:15" x14ac:dyDescent="0.25">
      <c r="D11" s="9">
        <v>229</v>
      </c>
      <c r="E11" s="9">
        <v>200</v>
      </c>
      <c r="F11" s="9">
        <v>200</v>
      </c>
      <c r="G11" s="9">
        <v>200</v>
      </c>
      <c r="H11" s="9">
        <v>200</v>
      </c>
      <c r="I11" s="9">
        <v>160</v>
      </c>
      <c r="J11" s="9">
        <v>160</v>
      </c>
      <c r="K11" s="9">
        <v>160</v>
      </c>
      <c r="L11" s="9">
        <v>110</v>
      </c>
      <c r="M11" s="9">
        <v>110</v>
      </c>
    </row>
    <row r="12" spans="1:15" x14ac:dyDescent="0.25">
      <c r="D12" s="9">
        <v>128</v>
      </c>
      <c r="E12" s="9">
        <v>200</v>
      </c>
      <c r="F12" s="9">
        <v>200</v>
      </c>
      <c r="G12" s="9">
        <v>200</v>
      </c>
      <c r="H12" s="9">
        <v>200</v>
      </c>
      <c r="I12" s="9">
        <v>200</v>
      </c>
      <c r="J12" s="9">
        <v>160</v>
      </c>
      <c r="K12" s="9">
        <v>160</v>
      </c>
      <c r="L12" s="9">
        <v>160</v>
      </c>
      <c r="M12" s="9">
        <v>110</v>
      </c>
      <c r="N12" s="9">
        <v>110</v>
      </c>
    </row>
    <row r="13" spans="1:15" x14ac:dyDescent="0.25">
      <c r="D13" s="9">
        <v>127</v>
      </c>
      <c r="E13" s="9">
        <v>200</v>
      </c>
      <c r="F13" s="9">
        <v>200</v>
      </c>
      <c r="G13" s="9">
        <v>200</v>
      </c>
      <c r="H13" s="9">
        <v>200</v>
      </c>
      <c r="I13" s="9">
        <v>200</v>
      </c>
      <c r="J13" s="9">
        <v>200</v>
      </c>
      <c r="K13" s="9">
        <v>200</v>
      </c>
      <c r="L13" s="9">
        <v>160</v>
      </c>
      <c r="M13" s="9">
        <v>160</v>
      </c>
      <c r="N13" s="9">
        <v>110</v>
      </c>
      <c r="O13" s="9">
        <v>110</v>
      </c>
    </row>
    <row r="15" spans="1:15" x14ac:dyDescent="0.25">
      <c r="D15" s="24" t="s">
        <v>318</v>
      </c>
    </row>
    <row r="16" spans="1:15" x14ac:dyDescent="0.25">
      <c r="D16" s="9">
        <v>27</v>
      </c>
      <c r="E16" s="9">
        <v>200</v>
      </c>
    </row>
    <row r="17" spans="4:15" x14ac:dyDescent="0.25">
      <c r="D17" s="9">
        <v>28</v>
      </c>
      <c r="E17" s="9">
        <v>200</v>
      </c>
      <c r="F17" s="9">
        <v>200</v>
      </c>
    </row>
    <row r="18" spans="4:15" x14ac:dyDescent="0.25">
      <c r="D18" s="9">
        <v>129</v>
      </c>
      <c r="E18" s="9">
        <v>250</v>
      </c>
      <c r="F18" s="9">
        <v>200</v>
      </c>
      <c r="G18" s="9">
        <v>200</v>
      </c>
    </row>
    <row r="19" spans="4:15" x14ac:dyDescent="0.25">
      <c r="D19" s="9">
        <v>29</v>
      </c>
      <c r="E19" s="9">
        <v>250</v>
      </c>
      <c r="F19" s="9">
        <v>200</v>
      </c>
      <c r="G19" s="9">
        <v>200</v>
      </c>
      <c r="H19" s="9">
        <v>200</v>
      </c>
    </row>
    <row r="20" spans="4:15" x14ac:dyDescent="0.25">
      <c r="D20" s="9">
        <v>30</v>
      </c>
      <c r="E20" s="9">
        <v>250</v>
      </c>
      <c r="F20" s="9">
        <v>250</v>
      </c>
      <c r="G20" s="9">
        <v>200</v>
      </c>
      <c r="H20" s="9">
        <v>200</v>
      </c>
      <c r="I20" s="9">
        <v>200</v>
      </c>
    </row>
    <row r="21" spans="4:15" x14ac:dyDescent="0.25">
      <c r="D21" s="9">
        <v>31</v>
      </c>
      <c r="E21" s="9">
        <v>300</v>
      </c>
      <c r="F21" s="9">
        <v>250</v>
      </c>
      <c r="G21" s="9">
        <v>250</v>
      </c>
      <c r="H21" s="9">
        <v>250</v>
      </c>
      <c r="I21" s="9">
        <v>200</v>
      </c>
      <c r="J21" s="9">
        <v>200</v>
      </c>
    </row>
    <row r="22" spans="4:15" x14ac:dyDescent="0.25">
      <c r="D22" s="9">
        <v>131</v>
      </c>
      <c r="E22" s="9">
        <v>300</v>
      </c>
      <c r="F22" s="9">
        <v>250</v>
      </c>
      <c r="G22" s="9">
        <v>250</v>
      </c>
      <c r="H22" s="9">
        <v>250</v>
      </c>
      <c r="I22" s="9">
        <v>200</v>
      </c>
      <c r="J22" s="9">
        <v>200</v>
      </c>
      <c r="K22" s="9">
        <v>200</v>
      </c>
    </row>
    <row r="23" spans="4:15" x14ac:dyDescent="0.25">
      <c r="D23" s="9">
        <v>130</v>
      </c>
      <c r="E23" s="9">
        <v>300</v>
      </c>
      <c r="F23" s="9">
        <v>300</v>
      </c>
      <c r="G23" s="9">
        <v>300</v>
      </c>
      <c r="H23" s="9">
        <v>300</v>
      </c>
      <c r="I23" s="9">
        <v>200</v>
      </c>
      <c r="J23" s="9">
        <v>200</v>
      </c>
      <c r="K23" s="9">
        <v>200</v>
      </c>
      <c r="L23" s="9">
        <v>200</v>
      </c>
    </row>
    <row r="24" spans="4:15" x14ac:dyDescent="0.25">
      <c r="D24" s="9">
        <v>229</v>
      </c>
      <c r="E24" s="9">
        <v>300</v>
      </c>
      <c r="F24" s="9">
        <v>300</v>
      </c>
      <c r="G24" s="9">
        <v>300</v>
      </c>
      <c r="H24" s="9">
        <v>300</v>
      </c>
      <c r="I24" s="9">
        <v>250</v>
      </c>
      <c r="J24" s="9">
        <v>250</v>
      </c>
      <c r="K24" s="9">
        <v>250</v>
      </c>
      <c r="L24" s="9">
        <v>200</v>
      </c>
      <c r="M24" s="9">
        <v>200</v>
      </c>
    </row>
    <row r="25" spans="4:15" x14ac:dyDescent="0.25">
      <c r="D25" s="9">
        <v>128</v>
      </c>
      <c r="E25" s="9">
        <v>300</v>
      </c>
      <c r="F25" s="9">
        <v>300</v>
      </c>
      <c r="G25" s="9">
        <v>300</v>
      </c>
      <c r="H25" s="9">
        <v>300</v>
      </c>
      <c r="I25" s="9">
        <v>300</v>
      </c>
      <c r="J25" s="9">
        <v>250</v>
      </c>
      <c r="K25" s="9">
        <v>250</v>
      </c>
      <c r="L25" s="9">
        <v>250</v>
      </c>
      <c r="M25" s="9">
        <v>200</v>
      </c>
      <c r="N25" s="9">
        <v>200</v>
      </c>
    </row>
    <row r="26" spans="4:15" x14ac:dyDescent="0.25">
      <c r="D26" s="9">
        <v>127</v>
      </c>
      <c r="E26" s="9">
        <v>300</v>
      </c>
      <c r="F26" s="9">
        <v>300</v>
      </c>
      <c r="G26" s="9">
        <v>300</v>
      </c>
      <c r="H26" s="9">
        <v>300</v>
      </c>
      <c r="I26" s="9">
        <v>300</v>
      </c>
      <c r="J26" s="9">
        <v>300</v>
      </c>
      <c r="K26" s="9">
        <v>300</v>
      </c>
      <c r="L26" s="9">
        <v>250</v>
      </c>
      <c r="M26" s="9">
        <v>250</v>
      </c>
      <c r="N26" s="9">
        <v>200</v>
      </c>
      <c r="O26" s="9">
        <v>200</v>
      </c>
    </row>
    <row r="28" spans="4:15" x14ac:dyDescent="0.25">
      <c r="D28" s="24" t="s">
        <v>319</v>
      </c>
    </row>
    <row r="29" spans="4:15" x14ac:dyDescent="0.25">
      <c r="D29" s="9">
        <v>27</v>
      </c>
      <c r="E29" s="9" t="s">
        <v>316</v>
      </c>
    </row>
    <row r="30" spans="4:15" x14ac:dyDescent="0.25">
      <c r="D30" s="9">
        <v>28</v>
      </c>
      <c r="E30" s="9" t="s">
        <v>316</v>
      </c>
      <c r="F30" s="9" t="s">
        <v>316</v>
      </c>
    </row>
    <row r="31" spans="4:15" x14ac:dyDescent="0.25">
      <c r="D31" s="9">
        <v>129</v>
      </c>
      <c r="E31" s="9" t="s">
        <v>316</v>
      </c>
      <c r="F31" s="9" t="s">
        <v>316</v>
      </c>
      <c r="G31" s="9" t="s">
        <v>316</v>
      </c>
    </row>
    <row r="32" spans="4:15" x14ac:dyDescent="0.25">
      <c r="D32" s="9">
        <v>29</v>
      </c>
      <c r="E32" s="9" t="s">
        <v>316</v>
      </c>
      <c r="F32" s="9" t="s">
        <v>316</v>
      </c>
      <c r="G32" s="9" t="s">
        <v>316</v>
      </c>
      <c r="H32" s="9" t="s">
        <v>316</v>
      </c>
    </row>
    <row r="33" spans="4:15" x14ac:dyDescent="0.25">
      <c r="D33" s="9">
        <v>30</v>
      </c>
      <c r="E33" s="9" t="s">
        <v>316</v>
      </c>
      <c r="F33" s="9" t="s">
        <v>316</v>
      </c>
      <c r="G33" s="9" t="s">
        <v>316</v>
      </c>
      <c r="H33" s="9" t="s">
        <v>316</v>
      </c>
      <c r="I33" s="9" t="s">
        <v>316</v>
      </c>
    </row>
    <row r="34" spans="4:15" x14ac:dyDescent="0.25">
      <c r="D34" s="9">
        <v>31</v>
      </c>
      <c r="E34" s="9" t="s">
        <v>316</v>
      </c>
      <c r="F34" s="9" t="s">
        <v>316</v>
      </c>
      <c r="G34" s="9" t="s">
        <v>316</v>
      </c>
      <c r="H34" s="9" t="s">
        <v>316</v>
      </c>
      <c r="I34" s="9" t="s">
        <v>316</v>
      </c>
      <c r="J34" s="9" t="s">
        <v>316</v>
      </c>
    </row>
    <row r="35" spans="4:15" x14ac:dyDescent="0.25">
      <c r="D35" s="9">
        <v>131</v>
      </c>
      <c r="E35" s="9" t="s">
        <v>316</v>
      </c>
      <c r="F35" s="9" t="s">
        <v>316</v>
      </c>
      <c r="G35" s="9" t="s">
        <v>316</v>
      </c>
      <c r="H35" s="9" t="s">
        <v>316</v>
      </c>
      <c r="I35" s="9" t="s">
        <v>316</v>
      </c>
      <c r="J35" s="9" t="s">
        <v>316</v>
      </c>
      <c r="K35" s="9" t="s">
        <v>316</v>
      </c>
    </row>
    <row r="36" spans="4:15" x14ac:dyDescent="0.25">
      <c r="D36" s="9">
        <v>130</v>
      </c>
      <c r="E36" s="9" t="s">
        <v>316</v>
      </c>
      <c r="F36" s="9" t="s">
        <v>316</v>
      </c>
      <c r="G36" s="9" t="s">
        <v>316</v>
      </c>
      <c r="H36" s="9" t="s">
        <v>316</v>
      </c>
      <c r="I36" s="9" t="s">
        <v>316</v>
      </c>
      <c r="J36" s="9" t="s">
        <v>316</v>
      </c>
      <c r="K36" s="9" t="s">
        <v>316</v>
      </c>
      <c r="L36" s="9" t="s">
        <v>316</v>
      </c>
    </row>
    <row r="37" spans="4:15" x14ac:dyDescent="0.25">
      <c r="D37" s="9">
        <v>229</v>
      </c>
      <c r="E37" s="9" t="s">
        <v>316</v>
      </c>
      <c r="F37" s="9" t="s">
        <v>316</v>
      </c>
      <c r="G37" s="9" t="s">
        <v>316</v>
      </c>
      <c r="H37" s="9" t="s">
        <v>316</v>
      </c>
      <c r="I37" s="9" t="s">
        <v>316</v>
      </c>
      <c r="J37" s="9" t="s">
        <v>316</v>
      </c>
      <c r="K37" s="9" t="s">
        <v>316</v>
      </c>
      <c r="L37" s="9" t="s">
        <v>316</v>
      </c>
      <c r="M37" s="9" t="s">
        <v>316</v>
      </c>
    </row>
    <row r="38" spans="4:15" x14ac:dyDescent="0.25">
      <c r="D38" s="9">
        <v>128</v>
      </c>
      <c r="E38" s="9" t="s">
        <v>316</v>
      </c>
      <c r="F38" s="9" t="s">
        <v>316</v>
      </c>
      <c r="G38" s="9" t="s">
        <v>316</v>
      </c>
      <c r="H38" s="9" t="s">
        <v>316</v>
      </c>
      <c r="I38" s="9" t="s">
        <v>316</v>
      </c>
      <c r="J38" s="9" t="s">
        <v>316</v>
      </c>
      <c r="K38" s="9" t="s">
        <v>316</v>
      </c>
      <c r="L38" s="9" t="s">
        <v>316</v>
      </c>
      <c r="M38" s="9" t="s">
        <v>316</v>
      </c>
      <c r="N38" s="9" t="s">
        <v>316</v>
      </c>
    </row>
    <row r="39" spans="4:15" x14ac:dyDescent="0.25">
      <c r="D39" s="9">
        <v>127</v>
      </c>
      <c r="E39" s="9" t="s">
        <v>316</v>
      </c>
      <c r="F39" s="9" t="s">
        <v>316</v>
      </c>
      <c r="G39" s="9" t="s">
        <v>316</v>
      </c>
      <c r="H39" s="9" t="s">
        <v>316</v>
      </c>
      <c r="I39" s="9" t="s">
        <v>316</v>
      </c>
      <c r="J39" s="9" t="s">
        <v>316</v>
      </c>
      <c r="K39" s="9" t="s">
        <v>316</v>
      </c>
      <c r="L39" s="9" t="s">
        <v>316</v>
      </c>
      <c r="M39" s="9" t="s">
        <v>316</v>
      </c>
      <c r="N39" s="9" t="s">
        <v>316</v>
      </c>
      <c r="O39" s="9" t="s">
        <v>316</v>
      </c>
    </row>
    <row r="41" spans="4:15" x14ac:dyDescent="0.25">
      <c r="D41" s="24" t="s">
        <v>314</v>
      </c>
    </row>
    <row r="42" spans="4:15" x14ac:dyDescent="0.25">
      <c r="D42" s="9">
        <v>27</v>
      </c>
      <c r="E42" s="9" t="str">
        <f>IF(E3,"INSERT INTO Fares (Created,RouteId,Stage1,Stage2,Single,[Return]) VALUES ("&amp;$B$2&amp;","&amp;$B$3&amp;","&amp;E$2&amp;","&amp;$D3&amp;","&amp;((E3/100)*$B$8)&amp;","&amp;((E16/100)*$B$8)&amp;");INSERT INTO Fares (Created,RouteId,Stage2,Stage1,Single,[Return]) VALUES ("&amp;$B$2&amp;","&amp;$B$3&amp;","&amp;E$2&amp;","&amp;$D3&amp;","&amp;((E3/100)*$B$8)&amp;","&amp;((E16/100)*$B$8)&amp;")","")</f>
        <v>INSERT INTO Fares (Created,RouteId,Stage1,Stage2,Single,[Return]) VALUES (1500249600000,5,27,27,0.99,1.8);INSERT INTO Fares (Created,RouteId,Stage2,Stage1,Single,[Return]) VALUES (1500249600000,5,27,27,0.99,1.8)</v>
      </c>
      <c r="F42" s="29" t="str">
        <f t="shared" ref="F42:O42" si="0">IF(F3,"INSERT INTO Fares (Created,RouteId,Stage1,Stage2,Single,[Return]) VALUES ("&amp;$B$2&amp;","&amp;$B$3&amp;","&amp;F$2&amp;","&amp;$D3&amp;","&amp;((F3/100)*$B$8)&amp;","&amp;((F16/100)*$B$8)&amp;");INSERT INTO Fares (Created,RouteId,Stage2,Stage1,Single,[Return]) VALUES ("&amp;$B$2&amp;","&amp;$B$3&amp;","&amp;F$2&amp;","&amp;$D3&amp;","&amp;((F3/100)*$B$8)&amp;","&amp;((F16/100)*$B$8)&amp;")","")</f>
        <v/>
      </c>
      <c r="G42" s="29" t="str">
        <f t="shared" si="0"/>
        <v/>
      </c>
      <c r="H42" s="29" t="str">
        <f t="shared" si="0"/>
        <v/>
      </c>
      <c r="I42" s="29" t="str">
        <f t="shared" si="0"/>
        <v/>
      </c>
      <c r="J42" s="29" t="str">
        <f t="shared" si="0"/>
        <v/>
      </c>
      <c r="K42" s="29" t="str">
        <f t="shared" si="0"/>
        <v/>
      </c>
      <c r="L42" s="29" t="str">
        <f t="shared" si="0"/>
        <v/>
      </c>
      <c r="M42" s="29" t="str">
        <f t="shared" si="0"/>
        <v/>
      </c>
      <c r="N42" s="29" t="str">
        <f t="shared" si="0"/>
        <v/>
      </c>
      <c r="O42" s="29" t="str">
        <f t="shared" si="0"/>
        <v/>
      </c>
    </row>
    <row r="43" spans="4:15" x14ac:dyDescent="0.25">
      <c r="D43" s="9">
        <v>28</v>
      </c>
      <c r="E43" s="29" t="str">
        <f t="shared" ref="E43:O52" si="1">IF(E4,"INSERT INTO Fares (Created,RouteId,Stage1,Stage2,Single,[Return]) VALUES ("&amp;$B$2&amp;","&amp;$B$3&amp;","&amp;E$2&amp;","&amp;$D4&amp;","&amp;((E4/100)*$B$8)&amp;","&amp;((E17/100)*$B$8)&amp;");INSERT INTO Fares (Created,RouteId,Stage2,Stage1,Single,[Return]) VALUES ("&amp;$B$2&amp;","&amp;$B$3&amp;","&amp;E$2&amp;","&amp;$D4&amp;","&amp;((E4/100)*$B$8)&amp;","&amp;((E17/100)*$B$8)&amp;")","")</f>
        <v>INSERT INTO Fares (Created,RouteId,Stage1,Stage2,Single,[Return]) VALUES (1500249600000,5,27,28,0.99,1.8);INSERT INTO Fares (Created,RouteId,Stage2,Stage1,Single,[Return]) VALUES (1500249600000,5,27,28,0.99,1.8)</v>
      </c>
      <c r="F43" s="29" t="str">
        <f t="shared" si="1"/>
        <v>INSERT INTO Fares (Created,RouteId,Stage1,Stage2,Single,[Return]) VALUES (1500249600000,5,28,28,0.99,1.8);INSERT INTO Fares (Created,RouteId,Stage2,Stage1,Single,[Return]) VALUES (1500249600000,5,28,28,0.99,1.8)</v>
      </c>
      <c r="G43" s="29" t="str">
        <f t="shared" si="1"/>
        <v/>
      </c>
      <c r="H43" s="29" t="str">
        <f t="shared" si="1"/>
        <v/>
      </c>
      <c r="I43" s="29" t="str">
        <f t="shared" si="1"/>
        <v/>
      </c>
      <c r="J43" s="29" t="str">
        <f t="shared" si="1"/>
        <v/>
      </c>
      <c r="K43" s="29" t="str">
        <f t="shared" si="1"/>
        <v/>
      </c>
      <c r="L43" s="29" t="str">
        <f t="shared" si="1"/>
        <v/>
      </c>
      <c r="M43" s="29" t="str">
        <f t="shared" si="1"/>
        <v/>
      </c>
      <c r="N43" s="29" t="str">
        <f t="shared" si="1"/>
        <v/>
      </c>
      <c r="O43" s="29" t="str">
        <f t="shared" si="1"/>
        <v/>
      </c>
    </row>
    <row r="44" spans="4:15" x14ac:dyDescent="0.25">
      <c r="D44" s="9">
        <v>129</v>
      </c>
      <c r="E44" s="29" t="str">
        <f t="shared" si="1"/>
        <v>INSERT INTO Fares (Created,RouteId,Stage1,Stage2,Single,[Return]) VALUES (1500249600000,5,27,129,1.44,2.25);INSERT INTO Fares (Created,RouteId,Stage2,Stage1,Single,[Return]) VALUES (1500249600000,5,27,129,1.44,2.25)</v>
      </c>
      <c r="F44" s="29" t="str">
        <f t="shared" si="1"/>
        <v>INSERT INTO Fares (Created,RouteId,Stage1,Stage2,Single,[Return]) VALUES (1500249600000,5,28,129,0.99,1.8);INSERT INTO Fares (Created,RouteId,Stage2,Stage1,Single,[Return]) VALUES (1500249600000,5,28,129,0.99,1.8)</v>
      </c>
      <c r="G44" s="29" t="str">
        <f t="shared" si="1"/>
        <v>INSERT INTO Fares (Created,RouteId,Stage1,Stage2,Single,[Return]) VALUES (1500249600000,5,129,129,0.99,1.8);INSERT INTO Fares (Created,RouteId,Stage2,Stage1,Single,[Return]) VALUES (1500249600000,5,129,129,0.99,1.8)</v>
      </c>
      <c r="H44" s="29" t="str">
        <f t="shared" si="1"/>
        <v/>
      </c>
      <c r="I44" s="29" t="str">
        <f t="shared" si="1"/>
        <v/>
      </c>
      <c r="J44" s="29" t="str">
        <f t="shared" si="1"/>
        <v/>
      </c>
      <c r="K44" s="29" t="str">
        <f t="shared" si="1"/>
        <v/>
      </c>
      <c r="L44" s="29" t="str">
        <f t="shared" si="1"/>
        <v/>
      </c>
      <c r="M44" s="29" t="str">
        <f t="shared" si="1"/>
        <v/>
      </c>
      <c r="N44" s="29" t="str">
        <f t="shared" si="1"/>
        <v/>
      </c>
      <c r="O44" s="29" t="str">
        <f t="shared" si="1"/>
        <v/>
      </c>
    </row>
    <row r="45" spans="4:15" x14ac:dyDescent="0.25">
      <c r="D45" s="9">
        <v>29</v>
      </c>
      <c r="E45" s="29" t="str">
        <f t="shared" si="1"/>
        <v>INSERT INTO Fares (Created,RouteId,Stage1,Stage2,Single,[Return]) VALUES (1500249600000,5,27,29,1.44,2.25);INSERT INTO Fares (Created,RouteId,Stage2,Stage1,Single,[Return]) VALUES (1500249600000,5,27,29,1.44,2.25)</v>
      </c>
      <c r="F45" s="29" t="str">
        <f t="shared" si="1"/>
        <v>INSERT INTO Fares (Created,RouteId,Stage1,Stage2,Single,[Return]) VALUES (1500249600000,5,28,29,0.99,1.8);INSERT INTO Fares (Created,RouteId,Stage2,Stage1,Single,[Return]) VALUES (1500249600000,5,28,29,0.99,1.8)</v>
      </c>
      <c r="G45" s="29" t="str">
        <f t="shared" si="1"/>
        <v>INSERT INTO Fares (Created,RouteId,Stage1,Stage2,Single,[Return]) VALUES (1500249600000,5,129,29,0.99,1.8);INSERT INTO Fares (Created,RouteId,Stage2,Stage1,Single,[Return]) VALUES (1500249600000,5,129,29,0.99,1.8)</v>
      </c>
      <c r="H45" s="29" t="str">
        <f t="shared" si="1"/>
        <v>INSERT INTO Fares (Created,RouteId,Stage1,Stage2,Single,[Return]) VALUES (1500249600000,5,29,29,0.99,1.8);INSERT INTO Fares (Created,RouteId,Stage2,Stage1,Single,[Return]) VALUES (1500249600000,5,29,29,0.99,1.8)</v>
      </c>
      <c r="I45" s="29" t="str">
        <f t="shared" si="1"/>
        <v/>
      </c>
      <c r="J45" s="29" t="str">
        <f t="shared" si="1"/>
        <v/>
      </c>
      <c r="K45" s="29" t="str">
        <f t="shared" si="1"/>
        <v/>
      </c>
      <c r="L45" s="29" t="str">
        <f t="shared" si="1"/>
        <v/>
      </c>
      <c r="M45" s="29" t="str">
        <f t="shared" si="1"/>
        <v/>
      </c>
      <c r="N45" s="29" t="str">
        <f t="shared" si="1"/>
        <v/>
      </c>
      <c r="O45" s="29" t="str">
        <f t="shared" si="1"/>
        <v/>
      </c>
    </row>
    <row r="46" spans="4:15" x14ac:dyDescent="0.25">
      <c r="D46" s="9">
        <v>30</v>
      </c>
      <c r="E46" s="29" t="str">
        <f t="shared" si="1"/>
        <v>INSERT INTO Fares (Created,RouteId,Stage1,Stage2,Single,[Return]) VALUES (1500249600000,5,27,30,1.44,2.25);INSERT INTO Fares (Created,RouteId,Stage2,Stage1,Single,[Return]) VALUES (1500249600000,5,27,30,1.44,2.25)</v>
      </c>
      <c r="F46" s="29" t="str">
        <f t="shared" si="1"/>
        <v>INSERT INTO Fares (Created,RouteId,Stage1,Stage2,Single,[Return]) VALUES (1500249600000,5,28,30,1.44,2.25);INSERT INTO Fares (Created,RouteId,Stage2,Stage1,Single,[Return]) VALUES (1500249600000,5,28,30,1.44,2.25)</v>
      </c>
      <c r="G46" s="29" t="str">
        <f t="shared" si="1"/>
        <v>INSERT INTO Fares (Created,RouteId,Stage1,Stage2,Single,[Return]) VALUES (1500249600000,5,129,30,0.99,1.8);INSERT INTO Fares (Created,RouteId,Stage2,Stage1,Single,[Return]) VALUES (1500249600000,5,129,30,0.99,1.8)</v>
      </c>
      <c r="H46" s="29" t="str">
        <f t="shared" si="1"/>
        <v>INSERT INTO Fares (Created,RouteId,Stage1,Stage2,Single,[Return]) VALUES (1500249600000,5,29,30,0.99,1.8);INSERT INTO Fares (Created,RouteId,Stage2,Stage1,Single,[Return]) VALUES (1500249600000,5,29,30,0.99,1.8)</v>
      </c>
      <c r="I46" s="29" t="str">
        <f t="shared" si="1"/>
        <v>INSERT INTO Fares (Created,RouteId,Stage1,Stage2,Single,[Return]) VALUES (1500249600000,5,30,30,0.99,1.8);INSERT INTO Fares (Created,RouteId,Stage2,Stage1,Single,[Return]) VALUES (1500249600000,5,30,30,0.99,1.8)</v>
      </c>
      <c r="J46" s="29" t="str">
        <f t="shared" si="1"/>
        <v/>
      </c>
      <c r="K46" s="29" t="str">
        <f t="shared" si="1"/>
        <v/>
      </c>
      <c r="L46" s="29" t="str">
        <f t="shared" si="1"/>
        <v/>
      </c>
      <c r="M46" s="29" t="str">
        <f t="shared" si="1"/>
        <v/>
      </c>
      <c r="N46" s="29" t="str">
        <f t="shared" si="1"/>
        <v/>
      </c>
      <c r="O46" s="29" t="str">
        <f t="shared" si="1"/>
        <v/>
      </c>
    </row>
    <row r="47" spans="4:15" x14ac:dyDescent="0.25">
      <c r="D47" s="9">
        <v>31</v>
      </c>
      <c r="E47" s="29" t="str">
        <f t="shared" si="1"/>
        <v>INSERT INTO Fares (Created,RouteId,Stage1,Stage2,Single,[Return]) VALUES (1500249600000,5,27,31,1.8,2.7);INSERT INTO Fares (Created,RouteId,Stage2,Stage1,Single,[Return]) VALUES (1500249600000,5,27,31,1.8,2.7)</v>
      </c>
      <c r="F47" s="29" t="str">
        <f t="shared" si="1"/>
        <v>INSERT INTO Fares (Created,RouteId,Stage1,Stage2,Single,[Return]) VALUES (1500249600000,5,28,31,1.44,2.25);INSERT INTO Fares (Created,RouteId,Stage2,Stage1,Single,[Return]) VALUES (1500249600000,5,28,31,1.44,2.25)</v>
      </c>
      <c r="G47" s="29" t="str">
        <f t="shared" si="1"/>
        <v>INSERT INTO Fares (Created,RouteId,Stage1,Stage2,Single,[Return]) VALUES (1500249600000,5,129,31,1.44,2.25);INSERT INTO Fares (Created,RouteId,Stage2,Stage1,Single,[Return]) VALUES (1500249600000,5,129,31,1.44,2.25)</v>
      </c>
      <c r="H47" s="29" t="str">
        <f t="shared" si="1"/>
        <v>INSERT INTO Fares (Created,RouteId,Stage1,Stage2,Single,[Return]) VALUES (1500249600000,5,29,31,1.44,2.25);INSERT INTO Fares (Created,RouteId,Stage2,Stage1,Single,[Return]) VALUES (1500249600000,5,29,31,1.44,2.25)</v>
      </c>
      <c r="I47" s="29" t="str">
        <f t="shared" si="1"/>
        <v>INSERT INTO Fares (Created,RouteId,Stage1,Stage2,Single,[Return]) VALUES (1500249600000,5,30,31,0.99,1.8);INSERT INTO Fares (Created,RouteId,Stage2,Stage1,Single,[Return]) VALUES (1500249600000,5,30,31,0.99,1.8)</v>
      </c>
      <c r="J47" s="29" t="str">
        <f t="shared" si="1"/>
        <v>INSERT INTO Fares (Created,RouteId,Stage1,Stage2,Single,[Return]) VALUES (1500249600000,5,31,31,0.99,1.8);INSERT INTO Fares (Created,RouteId,Stage2,Stage1,Single,[Return]) VALUES (1500249600000,5,31,31,0.99,1.8)</v>
      </c>
      <c r="K47" s="29" t="str">
        <f t="shared" si="1"/>
        <v/>
      </c>
      <c r="L47" s="29" t="str">
        <f t="shared" si="1"/>
        <v/>
      </c>
      <c r="M47" s="29" t="str">
        <f t="shared" si="1"/>
        <v/>
      </c>
      <c r="N47" s="29" t="str">
        <f t="shared" si="1"/>
        <v/>
      </c>
      <c r="O47" s="29" t="str">
        <f t="shared" si="1"/>
        <v/>
      </c>
    </row>
    <row r="48" spans="4:15" x14ac:dyDescent="0.25">
      <c r="D48" s="9">
        <v>131</v>
      </c>
      <c r="E48" s="29" t="str">
        <f t="shared" si="1"/>
        <v>INSERT INTO Fares (Created,RouteId,Stage1,Stage2,Single,[Return]) VALUES (1500249600000,5,27,131,1.8,2.7);INSERT INTO Fares (Created,RouteId,Stage2,Stage1,Single,[Return]) VALUES (1500249600000,5,27,131,1.8,2.7)</v>
      </c>
      <c r="F48" s="29" t="str">
        <f t="shared" si="1"/>
        <v>INSERT INTO Fares (Created,RouteId,Stage1,Stage2,Single,[Return]) VALUES (1500249600000,5,28,131,1.44,2.25);INSERT INTO Fares (Created,RouteId,Stage2,Stage1,Single,[Return]) VALUES (1500249600000,5,28,131,1.44,2.25)</v>
      </c>
      <c r="G48" s="29" t="str">
        <f t="shared" si="1"/>
        <v>INSERT INTO Fares (Created,RouteId,Stage1,Stage2,Single,[Return]) VALUES (1500249600000,5,129,131,1.44,2.25);INSERT INTO Fares (Created,RouteId,Stage2,Stage1,Single,[Return]) VALUES (1500249600000,5,129,131,1.44,2.25)</v>
      </c>
      <c r="H48" s="29" t="str">
        <f t="shared" si="1"/>
        <v>INSERT INTO Fares (Created,RouteId,Stage1,Stage2,Single,[Return]) VALUES (1500249600000,5,29,131,1.44,2.25);INSERT INTO Fares (Created,RouteId,Stage2,Stage1,Single,[Return]) VALUES (1500249600000,5,29,131,1.44,2.25)</v>
      </c>
      <c r="I48" s="29" t="str">
        <f t="shared" si="1"/>
        <v>INSERT INTO Fares (Created,RouteId,Stage1,Stage2,Single,[Return]) VALUES (1500249600000,5,30,131,0.99,1.8);INSERT INTO Fares (Created,RouteId,Stage2,Stage1,Single,[Return]) VALUES (1500249600000,5,30,131,0.99,1.8)</v>
      </c>
      <c r="J48" s="29" t="str">
        <f t="shared" si="1"/>
        <v>INSERT INTO Fares (Created,RouteId,Stage1,Stage2,Single,[Return]) VALUES (1500249600000,5,31,131,0.99,1.8);INSERT INTO Fares (Created,RouteId,Stage2,Stage1,Single,[Return]) VALUES (1500249600000,5,31,131,0.99,1.8)</v>
      </c>
      <c r="K48" s="29" t="str">
        <f t="shared" si="1"/>
        <v>INSERT INTO Fares (Created,RouteId,Stage1,Stage2,Single,[Return]) VALUES (1500249600000,5,131,131,0.99,1.8);INSERT INTO Fares (Created,RouteId,Stage2,Stage1,Single,[Return]) VALUES (1500249600000,5,131,131,0.99,1.8)</v>
      </c>
      <c r="L48" s="29" t="str">
        <f t="shared" si="1"/>
        <v/>
      </c>
      <c r="M48" s="29" t="str">
        <f t="shared" si="1"/>
        <v/>
      </c>
      <c r="N48" s="29" t="str">
        <f t="shared" si="1"/>
        <v/>
      </c>
      <c r="O48" s="29" t="str">
        <f t="shared" si="1"/>
        <v/>
      </c>
    </row>
    <row r="49" spans="4:15" x14ac:dyDescent="0.25">
      <c r="D49" s="9">
        <v>130</v>
      </c>
      <c r="E49" s="29" t="str">
        <f t="shared" si="1"/>
        <v>INSERT INTO Fares (Created,RouteId,Stage1,Stage2,Single,[Return]) VALUES (1500249600000,5,27,130,1.8,2.7);INSERT INTO Fares (Created,RouteId,Stage2,Stage1,Single,[Return]) VALUES (1500249600000,5,27,130,1.8,2.7)</v>
      </c>
      <c r="F49" s="29" t="str">
        <f t="shared" si="1"/>
        <v>INSERT INTO Fares (Created,RouteId,Stage1,Stage2,Single,[Return]) VALUES (1500249600000,5,28,130,1.8,2.7);INSERT INTO Fares (Created,RouteId,Stage2,Stage1,Single,[Return]) VALUES (1500249600000,5,28,130,1.8,2.7)</v>
      </c>
      <c r="G49" s="29" t="str">
        <f t="shared" si="1"/>
        <v>INSERT INTO Fares (Created,RouteId,Stage1,Stage2,Single,[Return]) VALUES (1500249600000,5,129,130,1.8,2.7);INSERT INTO Fares (Created,RouteId,Stage2,Stage1,Single,[Return]) VALUES (1500249600000,5,129,130,1.8,2.7)</v>
      </c>
      <c r="H49" s="29" t="str">
        <f t="shared" si="1"/>
        <v>INSERT INTO Fares (Created,RouteId,Stage1,Stage2,Single,[Return]) VALUES (1500249600000,5,29,130,1.8,2.7);INSERT INTO Fares (Created,RouteId,Stage2,Stage1,Single,[Return]) VALUES (1500249600000,5,29,130,1.8,2.7)</v>
      </c>
      <c r="I49" s="29" t="str">
        <f t="shared" si="1"/>
        <v>INSERT INTO Fares (Created,RouteId,Stage1,Stage2,Single,[Return]) VALUES (1500249600000,5,30,130,0.99,1.8);INSERT INTO Fares (Created,RouteId,Stage2,Stage1,Single,[Return]) VALUES (1500249600000,5,30,130,0.99,1.8)</v>
      </c>
      <c r="J49" s="29" t="str">
        <f t="shared" si="1"/>
        <v>INSERT INTO Fares (Created,RouteId,Stage1,Stage2,Single,[Return]) VALUES (1500249600000,5,31,130,0.99,1.8);INSERT INTO Fares (Created,RouteId,Stage2,Stage1,Single,[Return]) VALUES (1500249600000,5,31,130,0.99,1.8)</v>
      </c>
      <c r="K49" s="29" t="str">
        <f t="shared" si="1"/>
        <v>INSERT INTO Fares (Created,RouteId,Stage1,Stage2,Single,[Return]) VALUES (1500249600000,5,131,130,0.99,1.8);INSERT INTO Fares (Created,RouteId,Stage2,Stage1,Single,[Return]) VALUES (1500249600000,5,131,130,0.99,1.8)</v>
      </c>
      <c r="L49" s="29" t="str">
        <f t="shared" si="1"/>
        <v>INSERT INTO Fares (Created,RouteId,Stage1,Stage2,Single,[Return]) VALUES (1500249600000,5,130,130,0.99,1.8);INSERT INTO Fares (Created,RouteId,Stage2,Stage1,Single,[Return]) VALUES (1500249600000,5,130,130,0.99,1.8)</v>
      </c>
      <c r="M49" s="29" t="str">
        <f t="shared" si="1"/>
        <v/>
      </c>
      <c r="N49" s="29" t="str">
        <f t="shared" si="1"/>
        <v/>
      </c>
      <c r="O49" s="29" t="str">
        <f t="shared" si="1"/>
        <v/>
      </c>
    </row>
    <row r="50" spans="4:15" x14ac:dyDescent="0.25">
      <c r="D50" s="9">
        <v>229</v>
      </c>
      <c r="E50" s="29" t="str">
        <f t="shared" si="1"/>
        <v>INSERT INTO Fares (Created,RouteId,Stage1,Stage2,Single,[Return]) VALUES (1500249600000,5,27,229,1.8,2.7);INSERT INTO Fares (Created,RouteId,Stage2,Stage1,Single,[Return]) VALUES (1500249600000,5,27,229,1.8,2.7)</v>
      </c>
      <c r="F50" s="29" t="str">
        <f t="shared" si="1"/>
        <v>INSERT INTO Fares (Created,RouteId,Stage1,Stage2,Single,[Return]) VALUES (1500249600000,5,28,229,1.8,2.7);INSERT INTO Fares (Created,RouteId,Stage2,Stage1,Single,[Return]) VALUES (1500249600000,5,28,229,1.8,2.7)</v>
      </c>
      <c r="G50" s="29" t="str">
        <f t="shared" si="1"/>
        <v>INSERT INTO Fares (Created,RouteId,Stage1,Stage2,Single,[Return]) VALUES (1500249600000,5,129,229,1.8,2.7);INSERT INTO Fares (Created,RouteId,Stage2,Stage1,Single,[Return]) VALUES (1500249600000,5,129,229,1.8,2.7)</v>
      </c>
      <c r="H50" s="29" t="str">
        <f t="shared" si="1"/>
        <v>INSERT INTO Fares (Created,RouteId,Stage1,Stage2,Single,[Return]) VALUES (1500249600000,5,29,229,1.8,2.7);INSERT INTO Fares (Created,RouteId,Stage2,Stage1,Single,[Return]) VALUES (1500249600000,5,29,229,1.8,2.7)</v>
      </c>
      <c r="I50" s="29" t="str">
        <f t="shared" si="1"/>
        <v>INSERT INTO Fares (Created,RouteId,Stage1,Stage2,Single,[Return]) VALUES (1500249600000,5,30,229,1.44,2.25);INSERT INTO Fares (Created,RouteId,Stage2,Stage1,Single,[Return]) VALUES (1500249600000,5,30,229,1.44,2.25)</v>
      </c>
      <c r="J50" s="29" t="str">
        <f t="shared" si="1"/>
        <v>INSERT INTO Fares (Created,RouteId,Stage1,Stage2,Single,[Return]) VALUES (1500249600000,5,31,229,1.44,2.25);INSERT INTO Fares (Created,RouteId,Stage2,Stage1,Single,[Return]) VALUES (1500249600000,5,31,229,1.44,2.25)</v>
      </c>
      <c r="K50" s="29" t="str">
        <f t="shared" si="1"/>
        <v>INSERT INTO Fares (Created,RouteId,Stage1,Stage2,Single,[Return]) VALUES (1500249600000,5,131,229,1.44,2.25);INSERT INTO Fares (Created,RouteId,Stage2,Stage1,Single,[Return]) VALUES (1500249600000,5,131,229,1.44,2.25)</v>
      </c>
      <c r="L50" s="29" t="str">
        <f t="shared" si="1"/>
        <v>INSERT INTO Fares (Created,RouteId,Stage1,Stage2,Single,[Return]) VALUES (1500249600000,5,130,229,0.99,1.8);INSERT INTO Fares (Created,RouteId,Stage2,Stage1,Single,[Return]) VALUES (1500249600000,5,130,229,0.99,1.8)</v>
      </c>
      <c r="M50" s="29" t="str">
        <f t="shared" si="1"/>
        <v>INSERT INTO Fares (Created,RouteId,Stage1,Stage2,Single,[Return]) VALUES (1500249600000,5,229,229,0.99,1.8);INSERT INTO Fares (Created,RouteId,Stage2,Stage1,Single,[Return]) VALUES (1500249600000,5,229,229,0.99,1.8)</v>
      </c>
      <c r="N50" s="29" t="str">
        <f t="shared" si="1"/>
        <v/>
      </c>
      <c r="O50" s="29" t="str">
        <f t="shared" si="1"/>
        <v/>
      </c>
    </row>
    <row r="51" spans="4:15" x14ac:dyDescent="0.25">
      <c r="D51" s="9">
        <v>128</v>
      </c>
      <c r="E51" s="29" t="str">
        <f t="shared" si="1"/>
        <v>INSERT INTO Fares (Created,RouteId,Stage1,Stage2,Single,[Return]) VALUES (1500249600000,5,27,128,1.8,2.7);INSERT INTO Fares (Created,RouteId,Stage2,Stage1,Single,[Return]) VALUES (1500249600000,5,27,128,1.8,2.7)</v>
      </c>
      <c r="F51" s="29" t="str">
        <f t="shared" si="1"/>
        <v>INSERT INTO Fares (Created,RouteId,Stage1,Stage2,Single,[Return]) VALUES (1500249600000,5,28,128,1.8,2.7);INSERT INTO Fares (Created,RouteId,Stage2,Stage1,Single,[Return]) VALUES (1500249600000,5,28,128,1.8,2.7)</v>
      </c>
      <c r="G51" s="29" t="str">
        <f t="shared" si="1"/>
        <v>INSERT INTO Fares (Created,RouteId,Stage1,Stage2,Single,[Return]) VALUES (1500249600000,5,129,128,1.8,2.7);INSERT INTO Fares (Created,RouteId,Stage2,Stage1,Single,[Return]) VALUES (1500249600000,5,129,128,1.8,2.7)</v>
      </c>
      <c r="H51" s="29" t="str">
        <f t="shared" si="1"/>
        <v>INSERT INTO Fares (Created,RouteId,Stage1,Stage2,Single,[Return]) VALUES (1500249600000,5,29,128,1.8,2.7);INSERT INTO Fares (Created,RouteId,Stage2,Stage1,Single,[Return]) VALUES (1500249600000,5,29,128,1.8,2.7)</v>
      </c>
      <c r="I51" s="29" t="str">
        <f t="shared" si="1"/>
        <v>INSERT INTO Fares (Created,RouteId,Stage1,Stage2,Single,[Return]) VALUES (1500249600000,5,30,128,1.8,2.7);INSERT INTO Fares (Created,RouteId,Stage2,Stage1,Single,[Return]) VALUES (1500249600000,5,30,128,1.8,2.7)</v>
      </c>
      <c r="J51" s="29" t="str">
        <f t="shared" si="1"/>
        <v>INSERT INTO Fares (Created,RouteId,Stage1,Stage2,Single,[Return]) VALUES (1500249600000,5,31,128,1.44,2.25);INSERT INTO Fares (Created,RouteId,Stage2,Stage1,Single,[Return]) VALUES (1500249600000,5,31,128,1.44,2.25)</v>
      </c>
      <c r="K51" s="29" t="str">
        <f t="shared" si="1"/>
        <v>INSERT INTO Fares (Created,RouteId,Stage1,Stage2,Single,[Return]) VALUES (1500249600000,5,131,128,1.44,2.25);INSERT INTO Fares (Created,RouteId,Stage2,Stage1,Single,[Return]) VALUES (1500249600000,5,131,128,1.44,2.25)</v>
      </c>
      <c r="L51" s="29" t="str">
        <f t="shared" si="1"/>
        <v>INSERT INTO Fares (Created,RouteId,Stage1,Stage2,Single,[Return]) VALUES (1500249600000,5,130,128,1.44,2.25);INSERT INTO Fares (Created,RouteId,Stage2,Stage1,Single,[Return]) VALUES (1500249600000,5,130,128,1.44,2.25)</v>
      </c>
      <c r="M51" s="29" t="str">
        <f t="shared" si="1"/>
        <v>INSERT INTO Fares (Created,RouteId,Stage1,Stage2,Single,[Return]) VALUES (1500249600000,5,229,128,0.99,1.8);INSERT INTO Fares (Created,RouteId,Stage2,Stage1,Single,[Return]) VALUES (1500249600000,5,229,128,0.99,1.8)</v>
      </c>
      <c r="N51" s="29" t="str">
        <f t="shared" si="1"/>
        <v>INSERT INTO Fares (Created,RouteId,Stage1,Stage2,Single,[Return]) VALUES (1500249600000,5,128,128,0.99,1.8);INSERT INTO Fares (Created,RouteId,Stage2,Stage1,Single,[Return]) VALUES (1500249600000,5,128,128,0.99,1.8)</v>
      </c>
      <c r="O51" s="29" t="str">
        <f t="shared" si="1"/>
        <v/>
      </c>
    </row>
    <row r="52" spans="4:15" x14ac:dyDescent="0.25">
      <c r="D52" s="9">
        <v>127</v>
      </c>
      <c r="E52" s="29" t="str">
        <f t="shared" si="1"/>
        <v>INSERT INTO Fares (Created,RouteId,Stage1,Stage2,Single,[Return]) VALUES (1500249600000,5,27,127,1.8,2.7);INSERT INTO Fares (Created,RouteId,Stage2,Stage1,Single,[Return]) VALUES (1500249600000,5,27,127,1.8,2.7)</v>
      </c>
      <c r="F52" s="29" t="str">
        <f t="shared" si="1"/>
        <v>INSERT INTO Fares (Created,RouteId,Stage1,Stage2,Single,[Return]) VALUES (1500249600000,5,28,127,1.8,2.7);INSERT INTO Fares (Created,RouteId,Stage2,Stage1,Single,[Return]) VALUES (1500249600000,5,28,127,1.8,2.7)</v>
      </c>
      <c r="G52" s="29" t="str">
        <f t="shared" si="1"/>
        <v>INSERT INTO Fares (Created,RouteId,Stage1,Stage2,Single,[Return]) VALUES (1500249600000,5,129,127,1.8,2.7);INSERT INTO Fares (Created,RouteId,Stage2,Stage1,Single,[Return]) VALUES (1500249600000,5,129,127,1.8,2.7)</v>
      </c>
      <c r="H52" s="29" t="str">
        <f t="shared" si="1"/>
        <v>INSERT INTO Fares (Created,RouteId,Stage1,Stage2,Single,[Return]) VALUES (1500249600000,5,29,127,1.8,2.7);INSERT INTO Fares (Created,RouteId,Stage2,Stage1,Single,[Return]) VALUES (1500249600000,5,29,127,1.8,2.7)</v>
      </c>
      <c r="I52" s="29" t="str">
        <f t="shared" si="1"/>
        <v>INSERT INTO Fares (Created,RouteId,Stage1,Stage2,Single,[Return]) VALUES (1500249600000,5,30,127,1.8,2.7);INSERT INTO Fares (Created,RouteId,Stage2,Stage1,Single,[Return]) VALUES (1500249600000,5,30,127,1.8,2.7)</v>
      </c>
      <c r="J52" s="29" t="str">
        <f t="shared" si="1"/>
        <v>INSERT INTO Fares (Created,RouteId,Stage1,Stage2,Single,[Return]) VALUES (1500249600000,5,31,127,1.8,2.7);INSERT INTO Fares (Created,RouteId,Stage2,Stage1,Single,[Return]) VALUES (1500249600000,5,31,127,1.8,2.7)</v>
      </c>
      <c r="K52" s="29" t="str">
        <f t="shared" si="1"/>
        <v>INSERT INTO Fares (Created,RouteId,Stage1,Stage2,Single,[Return]) VALUES (1500249600000,5,131,127,1.8,2.7);INSERT INTO Fares (Created,RouteId,Stage2,Stage1,Single,[Return]) VALUES (1500249600000,5,131,127,1.8,2.7)</v>
      </c>
      <c r="L52" s="29" t="str">
        <f t="shared" si="1"/>
        <v>INSERT INTO Fares (Created,RouteId,Stage1,Stage2,Single,[Return]) VALUES (1500249600000,5,130,127,1.44,2.25);INSERT INTO Fares (Created,RouteId,Stage2,Stage1,Single,[Return]) VALUES (1500249600000,5,130,127,1.44,2.25)</v>
      </c>
      <c r="M52" s="29" t="str">
        <f t="shared" si="1"/>
        <v>INSERT INTO Fares (Created,RouteId,Stage1,Stage2,Single,[Return]) VALUES (1500249600000,5,229,127,1.44,2.25);INSERT INTO Fares (Created,RouteId,Stage2,Stage1,Single,[Return]) VALUES (1500249600000,5,229,127,1.44,2.25)</v>
      </c>
      <c r="N52" s="29" t="str">
        <f t="shared" si="1"/>
        <v>INSERT INTO Fares (Created,RouteId,Stage1,Stage2,Single,[Return]) VALUES (1500249600000,5,128,127,0.99,1.8);INSERT INTO Fares (Created,RouteId,Stage2,Stage1,Single,[Return]) VALUES (1500249600000,5,128,127,0.99,1.8)</v>
      </c>
      <c r="O52" s="29" t="str">
        <f t="shared" si="1"/>
        <v>INSERT INTO Fares (Created,RouteId,Stage1,Stage2,Single,[Return]) VALUES (1500249600000,5,127,127,0.99,1.8);INSERT INTO Fares (Created,RouteId,Stage2,Stage1,Single,[Return]) VALUES (1500249600000,5,127,127,0.99,1.8)</v>
      </c>
    </row>
    <row r="54" spans="4:15" x14ac:dyDescent="0.25">
      <c r="D54" s="24" t="s">
        <v>315</v>
      </c>
    </row>
    <row r="55" spans="4:15" x14ac:dyDescent="0.25">
      <c r="D55" s="9">
        <v>27</v>
      </c>
      <c r="E55" s="9" t="str">
        <f>IF($D3=-1,"",IF(ISBLANK(E29),"","INSERT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("&amp;$B$4&amp;","&amp;$B$3&amp;","&amp;E$2&amp;","&amp;$D3&amp;");"))&amp;IF(ISNUMBER(SEARCH("KZone",E29)),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"")&amp;IF(ISNUMBER(SEARCH("Bradford",E29)),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(1,5,27,27);INSERT INTO FareCapStages (FareCapId,RouteId,Stage2,Stage1) VALUES (1,5,27,27);INSERT INTO FareCapStages (FareCapId,RouteId,Stage1,Stage2) VALUES (2,5,27,27);INSERT INTO FareCapStages (FareCapId,RouteId,Stage2,Stage1) VALUES (2,5,27,27);</v>
      </c>
      <c r="F55" s="9" t="str">
        <f t="shared" ref="F55:O55" si="2">IF($D3=-1,"",IF(ISBLANK(F29),"","INSERT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("&amp;$B$4&amp;","&amp;$B$3&amp;","&amp;F$2&amp;","&amp;$D3&amp;");"))&amp;IF(ISNUMBER(SEARCH("KZone",F29)),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"")&amp;IF(ISNUMBER(SEARCH("Bradford",F29)),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55" s="9" t="str">
        <f t="shared" si="2"/>
        <v/>
      </c>
      <c r="H55" s="9" t="str">
        <f t="shared" si="2"/>
        <v/>
      </c>
      <c r="I55" s="9" t="str">
        <f t="shared" si="2"/>
        <v/>
      </c>
      <c r="J55" s="9" t="str">
        <f t="shared" si="2"/>
        <v/>
      </c>
      <c r="K55" s="9" t="str">
        <f t="shared" si="2"/>
        <v/>
      </c>
      <c r="L55" s="9" t="str">
        <f t="shared" si="2"/>
        <v/>
      </c>
      <c r="M55" s="9" t="str">
        <f t="shared" si="2"/>
        <v/>
      </c>
      <c r="N55" s="9" t="str">
        <f t="shared" si="2"/>
        <v/>
      </c>
      <c r="O55" s="9" t="str">
        <f t="shared" si="2"/>
        <v/>
      </c>
    </row>
    <row r="56" spans="4:15" x14ac:dyDescent="0.25">
      <c r="D56" s="9">
        <v>28</v>
      </c>
      <c r="E56" s="9" t="str">
        <f t="shared" ref="E56:O65" si="3">IF($D4=-1,"",IF(ISBLANK(E30),"","INSERT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("&amp;$B$4&amp;","&amp;$B$3&amp;","&amp;E$2&amp;","&amp;$D4&amp;");"))&amp;IF(ISNUMBER(SEARCH("KZone",E30)),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"")&amp;IF(ISNUMBER(SEARCH("Bradford",E30)),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(1,5,27,28);INSERT INTO FareCapStages (FareCapId,RouteId,Stage2,Stage1) VALUES (1,5,27,28);INSERT INTO FareCapStages (FareCapId,RouteId,Stage1,Stage2) VALUES (2,5,27,28);INSERT INTO FareCapStages (FareCapId,RouteId,Stage2,Stage1) VALUES (2,5,27,28);</v>
      </c>
      <c r="F56" s="9" t="str">
        <f t="shared" si="3"/>
        <v>INSERT INTO FareCapStages (FareCapId,RouteId,Stage1,Stage2) VALUES (1,5,28,28);INSERT INTO FareCapStages (FareCapId,RouteId,Stage2,Stage1) VALUES (1,5,28,28);INSERT INTO FareCapStages (FareCapId,RouteId,Stage1,Stage2) VALUES (2,5,28,28);INSERT INTO FareCapStages (FareCapId,RouteId,Stage2,Stage1) VALUES (2,5,28,28);</v>
      </c>
      <c r="G56" s="9" t="str">
        <f t="shared" si="3"/>
        <v/>
      </c>
      <c r="H56" s="9" t="str">
        <f t="shared" si="3"/>
        <v/>
      </c>
      <c r="I56" s="9" t="str">
        <f t="shared" si="3"/>
        <v/>
      </c>
      <c r="J56" s="9" t="str">
        <f t="shared" si="3"/>
        <v/>
      </c>
      <c r="K56" s="9" t="str">
        <f t="shared" si="3"/>
        <v/>
      </c>
      <c r="L56" s="9" t="str">
        <f t="shared" si="3"/>
        <v/>
      </c>
      <c r="M56" s="9" t="str">
        <f t="shared" si="3"/>
        <v/>
      </c>
      <c r="N56" s="9" t="str">
        <f t="shared" si="3"/>
        <v/>
      </c>
      <c r="O56" s="9" t="str">
        <f t="shared" si="3"/>
        <v/>
      </c>
    </row>
    <row r="57" spans="4:15" x14ac:dyDescent="0.25">
      <c r="D57" s="9">
        <v>129</v>
      </c>
      <c r="E57" s="9" t="str">
        <f t="shared" si="3"/>
        <v>INSERT INTO FareCapStages (FareCapId,RouteId,Stage1,Stage2) VALUES (1,5,27,129);INSERT INTO FareCapStages (FareCapId,RouteId,Stage2,Stage1) VALUES (1,5,27,129);INSERT INTO FareCapStages (FareCapId,RouteId,Stage1,Stage2) VALUES (2,5,27,129);INSERT INTO FareCapStages (FareCapId,RouteId,Stage2,Stage1) VALUES (2,5,27,129);</v>
      </c>
      <c r="F57" s="9" t="str">
        <f t="shared" si="3"/>
        <v>INSERT INTO FareCapStages (FareCapId,RouteId,Stage1,Stage2) VALUES (1,5,28,129);INSERT INTO FareCapStages (FareCapId,RouteId,Stage2,Stage1) VALUES (1,5,28,129);INSERT INTO FareCapStages (FareCapId,RouteId,Stage1,Stage2) VALUES (2,5,28,129);INSERT INTO FareCapStages (FareCapId,RouteId,Stage2,Stage1) VALUES (2,5,28,129);</v>
      </c>
      <c r="G57" s="9" t="str">
        <f t="shared" si="3"/>
        <v>INSERT INTO FareCapStages (FareCapId,RouteId,Stage1,Stage2) VALUES (1,5,129,129);INSERT INTO FareCapStages (FareCapId,RouteId,Stage2,Stage1) VALUES (1,5,129,129);INSERT INTO FareCapStages (FareCapId,RouteId,Stage1,Stage2) VALUES (2,5,129,129);INSERT INTO FareCapStages (FareCapId,RouteId,Stage2,Stage1) VALUES (2,5,129,129);</v>
      </c>
      <c r="H57" s="9" t="str">
        <f t="shared" si="3"/>
        <v/>
      </c>
      <c r="I57" s="9" t="str">
        <f t="shared" si="3"/>
        <v/>
      </c>
      <c r="J57" s="9" t="str">
        <f t="shared" si="3"/>
        <v/>
      </c>
      <c r="K57" s="9" t="str">
        <f t="shared" si="3"/>
        <v/>
      </c>
      <c r="L57" s="9" t="str">
        <f t="shared" si="3"/>
        <v/>
      </c>
      <c r="M57" s="9" t="str">
        <f t="shared" si="3"/>
        <v/>
      </c>
      <c r="N57" s="9" t="str">
        <f t="shared" si="3"/>
        <v/>
      </c>
      <c r="O57" s="9" t="str">
        <f t="shared" si="3"/>
        <v/>
      </c>
    </row>
    <row r="58" spans="4:15" x14ac:dyDescent="0.25">
      <c r="D58" s="9">
        <v>29</v>
      </c>
      <c r="E58" s="9" t="str">
        <f t="shared" si="3"/>
        <v>INSERT INTO FareCapStages (FareCapId,RouteId,Stage1,Stage2) VALUES (1,5,27,29);INSERT INTO FareCapStages (FareCapId,RouteId,Stage2,Stage1) VALUES (1,5,27,29);INSERT INTO FareCapStages (FareCapId,RouteId,Stage1,Stage2) VALUES (2,5,27,29);INSERT INTO FareCapStages (FareCapId,RouteId,Stage2,Stage1) VALUES (2,5,27,29);</v>
      </c>
      <c r="F58" s="9" t="str">
        <f t="shared" si="3"/>
        <v>INSERT INTO FareCapStages (FareCapId,RouteId,Stage1,Stage2) VALUES (1,5,28,29);INSERT INTO FareCapStages (FareCapId,RouteId,Stage2,Stage1) VALUES (1,5,28,29);INSERT INTO FareCapStages (FareCapId,RouteId,Stage1,Stage2) VALUES (2,5,28,29);INSERT INTO FareCapStages (FareCapId,RouteId,Stage2,Stage1) VALUES (2,5,28,29);</v>
      </c>
      <c r="G58" s="9" t="str">
        <f t="shared" si="3"/>
        <v>INSERT INTO FareCapStages (FareCapId,RouteId,Stage1,Stage2) VALUES (1,5,129,29);INSERT INTO FareCapStages (FareCapId,RouteId,Stage2,Stage1) VALUES (1,5,129,29);INSERT INTO FareCapStages (FareCapId,RouteId,Stage1,Stage2) VALUES (2,5,129,29);INSERT INTO FareCapStages (FareCapId,RouteId,Stage2,Stage1) VALUES (2,5,129,29);</v>
      </c>
      <c r="H58" s="9" t="str">
        <f t="shared" si="3"/>
        <v>INSERT INTO FareCapStages (FareCapId,RouteId,Stage1,Stage2) VALUES (1,5,29,29);INSERT INTO FareCapStages (FareCapId,RouteId,Stage2,Stage1) VALUES (1,5,29,29);INSERT INTO FareCapStages (FareCapId,RouteId,Stage1,Stage2) VALUES (2,5,29,29);INSERT INTO FareCapStages (FareCapId,RouteId,Stage2,Stage1) VALUES (2,5,29,29);</v>
      </c>
      <c r="I58" s="9" t="str">
        <f t="shared" si="3"/>
        <v/>
      </c>
      <c r="J58" s="9" t="str">
        <f t="shared" si="3"/>
        <v/>
      </c>
      <c r="K58" s="9" t="str">
        <f t="shared" si="3"/>
        <v/>
      </c>
      <c r="L58" s="9" t="str">
        <f t="shared" si="3"/>
        <v/>
      </c>
      <c r="M58" s="9" t="str">
        <f t="shared" si="3"/>
        <v/>
      </c>
      <c r="N58" s="9" t="str">
        <f t="shared" si="3"/>
        <v/>
      </c>
      <c r="O58" s="9" t="str">
        <f t="shared" si="3"/>
        <v/>
      </c>
    </row>
    <row r="59" spans="4:15" x14ac:dyDescent="0.25">
      <c r="D59" s="9">
        <v>30</v>
      </c>
      <c r="E59" s="9" t="str">
        <f t="shared" si="3"/>
        <v>INSERT INTO FareCapStages (FareCapId,RouteId,Stage1,Stage2) VALUES (1,5,27,30);INSERT INTO FareCapStages (FareCapId,RouteId,Stage2,Stage1) VALUES (1,5,27,30);INSERT INTO FareCapStages (FareCapId,RouteId,Stage1,Stage2) VALUES (2,5,27,30);INSERT INTO FareCapStages (FareCapId,RouteId,Stage2,Stage1) VALUES (2,5,27,30);</v>
      </c>
      <c r="F59" s="9" t="str">
        <f t="shared" si="3"/>
        <v>INSERT INTO FareCapStages (FareCapId,RouteId,Stage1,Stage2) VALUES (1,5,28,30);INSERT INTO FareCapStages (FareCapId,RouteId,Stage2,Stage1) VALUES (1,5,28,30);INSERT INTO FareCapStages (FareCapId,RouteId,Stage1,Stage2) VALUES (2,5,28,30);INSERT INTO FareCapStages (FareCapId,RouteId,Stage2,Stage1) VALUES (2,5,28,30);</v>
      </c>
      <c r="G59" s="9" t="str">
        <f t="shared" si="3"/>
        <v>INSERT INTO FareCapStages (FareCapId,RouteId,Stage1,Stage2) VALUES (1,5,129,30);INSERT INTO FareCapStages (FareCapId,RouteId,Stage2,Stage1) VALUES (1,5,129,30);INSERT INTO FareCapStages (FareCapId,RouteId,Stage1,Stage2) VALUES (2,5,129,30);INSERT INTO FareCapStages (FareCapId,RouteId,Stage2,Stage1) VALUES (2,5,129,30);</v>
      </c>
      <c r="H59" s="9" t="str">
        <f t="shared" si="3"/>
        <v>INSERT INTO FareCapStages (FareCapId,RouteId,Stage1,Stage2) VALUES (1,5,29,30);INSERT INTO FareCapStages (FareCapId,RouteId,Stage2,Stage1) VALUES (1,5,29,30);INSERT INTO FareCapStages (FareCapId,RouteId,Stage1,Stage2) VALUES (2,5,29,30);INSERT INTO FareCapStages (FareCapId,RouteId,Stage2,Stage1) VALUES (2,5,29,30);</v>
      </c>
      <c r="I59" s="9" t="str">
        <f t="shared" si="3"/>
        <v>INSERT INTO FareCapStages (FareCapId,RouteId,Stage1,Stage2) VALUES (1,5,30,30);INSERT INTO FareCapStages (FareCapId,RouteId,Stage2,Stage1) VALUES (1,5,30,30);INSERT INTO FareCapStages (FareCapId,RouteId,Stage1,Stage2) VALUES (2,5,30,30);INSERT INTO FareCapStages (FareCapId,RouteId,Stage2,Stage1) VALUES (2,5,30,30);</v>
      </c>
      <c r="J59" s="9" t="str">
        <f t="shared" si="3"/>
        <v/>
      </c>
      <c r="K59" s="9" t="str">
        <f t="shared" si="3"/>
        <v/>
      </c>
      <c r="L59" s="9" t="str">
        <f t="shared" si="3"/>
        <v/>
      </c>
      <c r="M59" s="9" t="str">
        <f t="shared" si="3"/>
        <v/>
      </c>
      <c r="N59" s="9" t="str">
        <f t="shared" si="3"/>
        <v/>
      </c>
      <c r="O59" s="9" t="str">
        <f t="shared" si="3"/>
        <v/>
      </c>
    </row>
    <row r="60" spans="4:15" x14ac:dyDescent="0.25">
      <c r="D60" s="9">
        <v>31</v>
      </c>
      <c r="E60" s="9" t="str">
        <f t="shared" si="3"/>
        <v>INSERT INTO FareCapStages (FareCapId,RouteId,Stage1,Stage2) VALUES (1,5,27,31);INSERT INTO FareCapStages (FareCapId,RouteId,Stage2,Stage1) VALUES (1,5,27,31);INSERT INTO FareCapStages (FareCapId,RouteId,Stage1,Stage2) VALUES (2,5,27,31);INSERT INTO FareCapStages (FareCapId,RouteId,Stage2,Stage1) VALUES (2,5,27,31);</v>
      </c>
      <c r="F60" s="9" t="str">
        <f t="shared" si="3"/>
        <v>INSERT INTO FareCapStages (FareCapId,RouteId,Stage1,Stage2) VALUES (1,5,28,31);INSERT INTO FareCapStages (FareCapId,RouteId,Stage2,Stage1) VALUES (1,5,28,31);INSERT INTO FareCapStages (FareCapId,RouteId,Stage1,Stage2) VALUES (2,5,28,31);INSERT INTO FareCapStages (FareCapId,RouteId,Stage2,Stage1) VALUES (2,5,28,31);</v>
      </c>
      <c r="G60" s="9" t="str">
        <f t="shared" si="3"/>
        <v>INSERT INTO FareCapStages (FareCapId,RouteId,Stage1,Stage2) VALUES (1,5,129,31);INSERT INTO FareCapStages (FareCapId,RouteId,Stage2,Stage1) VALUES (1,5,129,31);INSERT INTO FareCapStages (FareCapId,RouteId,Stage1,Stage2) VALUES (2,5,129,31);INSERT INTO FareCapStages (FareCapId,RouteId,Stage2,Stage1) VALUES (2,5,129,31);</v>
      </c>
      <c r="H60" s="9" t="str">
        <f t="shared" si="3"/>
        <v>INSERT INTO FareCapStages (FareCapId,RouteId,Stage1,Stage2) VALUES (1,5,29,31);INSERT INTO FareCapStages (FareCapId,RouteId,Stage2,Stage1) VALUES (1,5,29,31);INSERT INTO FareCapStages (FareCapId,RouteId,Stage1,Stage2) VALUES (2,5,29,31);INSERT INTO FareCapStages (FareCapId,RouteId,Stage2,Stage1) VALUES (2,5,29,31);</v>
      </c>
      <c r="I60" s="9" t="str">
        <f t="shared" si="3"/>
        <v>INSERT INTO FareCapStages (FareCapId,RouteId,Stage1,Stage2) VALUES (1,5,30,31);INSERT INTO FareCapStages (FareCapId,RouteId,Stage2,Stage1) VALUES (1,5,30,31);INSERT INTO FareCapStages (FareCapId,RouteId,Stage1,Stage2) VALUES (2,5,30,31);INSERT INTO FareCapStages (FareCapId,RouteId,Stage2,Stage1) VALUES (2,5,30,31);</v>
      </c>
      <c r="J60" s="9" t="str">
        <f t="shared" si="3"/>
        <v>INSERT INTO FareCapStages (FareCapId,RouteId,Stage1,Stage2) VALUES (1,5,31,31);INSERT INTO FareCapStages (FareCapId,RouteId,Stage2,Stage1) VALUES (1,5,31,31);INSERT INTO FareCapStages (FareCapId,RouteId,Stage1,Stage2) VALUES (2,5,31,31);INSERT INTO FareCapStages (FareCapId,RouteId,Stage2,Stage1) VALUES (2,5,31,31);</v>
      </c>
      <c r="K60" s="9" t="str">
        <f t="shared" si="3"/>
        <v/>
      </c>
      <c r="L60" s="9" t="str">
        <f t="shared" si="3"/>
        <v/>
      </c>
      <c r="M60" s="9" t="str">
        <f t="shared" si="3"/>
        <v/>
      </c>
      <c r="N60" s="9" t="str">
        <f t="shared" si="3"/>
        <v/>
      </c>
      <c r="O60" s="9" t="str">
        <f t="shared" si="3"/>
        <v/>
      </c>
    </row>
    <row r="61" spans="4:15" x14ac:dyDescent="0.25">
      <c r="D61" s="9">
        <v>131</v>
      </c>
      <c r="E61" s="9" t="str">
        <f t="shared" si="3"/>
        <v>INSERT INTO FareCapStages (FareCapId,RouteId,Stage1,Stage2) VALUES (1,5,27,131);INSERT INTO FareCapStages (FareCapId,RouteId,Stage2,Stage1) VALUES (1,5,27,131);INSERT INTO FareCapStages (FareCapId,RouteId,Stage1,Stage2) VALUES (2,5,27,131);INSERT INTO FareCapStages (FareCapId,RouteId,Stage2,Stage1) VALUES (2,5,27,131);</v>
      </c>
      <c r="F61" s="9" t="str">
        <f t="shared" si="3"/>
        <v>INSERT INTO FareCapStages (FareCapId,RouteId,Stage1,Stage2) VALUES (1,5,28,131);INSERT INTO FareCapStages (FareCapId,RouteId,Stage2,Stage1) VALUES (1,5,28,131);INSERT INTO FareCapStages (FareCapId,RouteId,Stage1,Stage2) VALUES (2,5,28,131);INSERT INTO FareCapStages (FareCapId,RouteId,Stage2,Stage1) VALUES (2,5,28,131);</v>
      </c>
      <c r="G61" s="9" t="str">
        <f t="shared" si="3"/>
        <v>INSERT INTO FareCapStages (FareCapId,RouteId,Stage1,Stage2) VALUES (1,5,129,131);INSERT INTO FareCapStages (FareCapId,RouteId,Stage2,Stage1) VALUES (1,5,129,131);INSERT INTO FareCapStages (FareCapId,RouteId,Stage1,Stage2) VALUES (2,5,129,131);INSERT INTO FareCapStages (FareCapId,RouteId,Stage2,Stage1) VALUES (2,5,129,131);</v>
      </c>
      <c r="H61" s="9" t="str">
        <f t="shared" si="3"/>
        <v>INSERT INTO FareCapStages (FareCapId,RouteId,Stage1,Stage2) VALUES (1,5,29,131);INSERT INTO FareCapStages (FareCapId,RouteId,Stage2,Stage1) VALUES (1,5,29,131);INSERT INTO FareCapStages (FareCapId,RouteId,Stage1,Stage2) VALUES (2,5,29,131);INSERT INTO FareCapStages (FareCapId,RouteId,Stage2,Stage1) VALUES (2,5,29,131);</v>
      </c>
      <c r="I61" s="9" t="str">
        <f t="shared" si="3"/>
        <v>INSERT INTO FareCapStages (FareCapId,RouteId,Stage1,Stage2) VALUES (1,5,30,131);INSERT INTO FareCapStages (FareCapId,RouteId,Stage2,Stage1) VALUES (1,5,30,131);INSERT INTO FareCapStages (FareCapId,RouteId,Stage1,Stage2) VALUES (2,5,30,131);INSERT INTO FareCapStages (FareCapId,RouteId,Stage2,Stage1) VALUES (2,5,30,131);</v>
      </c>
      <c r="J61" s="9" t="str">
        <f t="shared" si="3"/>
        <v>INSERT INTO FareCapStages (FareCapId,RouteId,Stage1,Stage2) VALUES (1,5,31,131);INSERT INTO FareCapStages (FareCapId,RouteId,Stage2,Stage1) VALUES (1,5,31,131);INSERT INTO FareCapStages (FareCapId,RouteId,Stage1,Stage2) VALUES (2,5,31,131);INSERT INTO FareCapStages (FareCapId,RouteId,Stage2,Stage1) VALUES (2,5,31,131);</v>
      </c>
      <c r="K61" s="9" t="str">
        <f t="shared" si="3"/>
        <v>INSERT INTO FareCapStages (FareCapId,RouteId,Stage1,Stage2) VALUES (1,5,131,131);INSERT INTO FareCapStages (FareCapId,RouteId,Stage2,Stage1) VALUES (1,5,131,131);INSERT INTO FareCapStages (FareCapId,RouteId,Stage1,Stage2) VALUES (2,5,131,131);INSERT INTO FareCapStages (FareCapId,RouteId,Stage2,Stage1) VALUES (2,5,131,131);</v>
      </c>
      <c r="L61" s="9" t="str">
        <f t="shared" si="3"/>
        <v/>
      </c>
      <c r="M61" s="9" t="str">
        <f t="shared" si="3"/>
        <v/>
      </c>
      <c r="N61" s="9" t="str">
        <f t="shared" si="3"/>
        <v/>
      </c>
      <c r="O61" s="9" t="str">
        <f t="shared" si="3"/>
        <v/>
      </c>
    </row>
    <row r="62" spans="4:15" x14ac:dyDescent="0.25">
      <c r="D62" s="9">
        <v>130</v>
      </c>
      <c r="E62" s="9" t="str">
        <f t="shared" si="3"/>
        <v>INSERT INTO FareCapStages (FareCapId,RouteId,Stage1,Stage2) VALUES (1,5,27,130);INSERT INTO FareCapStages (FareCapId,RouteId,Stage2,Stage1) VALUES (1,5,27,130);INSERT INTO FareCapStages (FareCapId,RouteId,Stage1,Stage2) VALUES (2,5,27,130);INSERT INTO FareCapStages (FareCapId,RouteId,Stage2,Stage1) VALUES (2,5,27,130);</v>
      </c>
      <c r="F62" s="9" t="str">
        <f t="shared" si="3"/>
        <v>INSERT INTO FareCapStages (FareCapId,RouteId,Stage1,Stage2) VALUES (1,5,28,130);INSERT INTO FareCapStages (FareCapId,RouteId,Stage2,Stage1) VALUES (1,5,28,130);INSERT INTO FareCapStages (FareCapId,RouteId,Stage1,Stage2) VALUES (2,5,28,130);INSERT INTO FareCapStages (FareCapId,RouteId,Stage2,Stage1) VALUES (2,5,28,130);</v>
      </c>
      <c r="G62" s="9" t="str">
        <f t="shared" si="3"/>
        <v>INSERT INTO FareCapStages (FareCapId,RouteId,Stage1,Stage2) VALUES (1,5,129,130);INSERT INTO FareCapStages (FareCapId,RouteId,Stage2,Stage1) VALUES (1,5,129,130);INSERT INTO FareCapStages (FareCapId,RouteId,Stage1,Stage2) VALUES (2,5,129,130);INSERT INTO FareCapStages (FareCapId,RouteId,Stage2,Stage1) VALUES (2,5,129,130);</v>
      </c>
      <c r="H62" s="9" t="str">
        <f t="shared" si="3"/>
        <v>INSERT INTO FareCapStages (FareCapId,RouteId,Stage1,Stage2) VALUES (1,5,29,130);INSERT INTO FareCapStages (FareCapId,RouteId,Stage2,Stage1) VALUES (1,5,29,130);INSERT INTO FareCapStages (FareCapId,RouteId,Stage1,Stage2) VALUES (2,5,29,130);INSERT INTO FareCapStages (FareCapId,RouteId,Stage2,Stage1) VALUES (2,5,29,130);</v>
      </c>
      <c r="I62" s="9" t="str">
        <f t="shared" si="3"/>
        <v>INSERT INTO FareCapStages (FareCapId,RouteId,Stage1,Stage2) VALUES (1,5,30,130);INSERT INTO FareCapStages (FareCapId,RouteId,Stage2,Stage1) VALUES (1,5,30,130);INSERT INTO FareCapStages (FareCapId,RouteId,Stage1,Stage2) VALUES (2,5,30,130);INSERT INTO FareCapStages (FareCapId,RouteId,Stage2,Stage1) VALUES (2,5,30,130);</v>
      </c>
      <c r="J62" s="9" t="str">
        <f t="shared" si="3"/>
        <v>INSERT INTO FareCapStages (FareCapId,RouteId,Stage1,Stage2) VALUES (1,5,31,130);INSERT INTO FareCapStages (FareCapId,RouteId,Stage2,Stage1) VALUES (1,5,31,130);INSERT INTO FareCapStages (FareCapId,RouteId,Stage1,Stage2) VALUES (2,5,31,130);INSERT INTO FareCapStages (FareCapId,RouteId,Stage2,Stage1) VALUES (2,5,31,130);</v>
      </c>
      <c r="K62" s="9" t="str">
        <f t="shared" si="3"/>
        <v>INSERT INTO FareCapStages (FareCapId,RouteId,Stage1,Stage2) VALUES (1,5,131,130);INSERT INTO FareCapStages (FareCapId,RouteId,Stage2,Stage1) VALUES (1,5,131,130);INSERT INTO FareCapStages (FareCapId,RouteId,Stage1,Stage2) VALUES (2,5,131,130);INSERT INTO FareCapStages (FareCapId,RouteId,Stage2,Stage1) VALUES (2,5,131,130);</v>
      </c>
      <c r="L62" s="9" t="str">
        <f t="shared" si="3"/>
        <v>INSERT INTO FareCapStages (FareCapId,RouteId,Stage1,Stage2) VALUES (1,5,130,130);INSERT INTO FareCapStages (FareCapId,RouteId,Stage2,Stage1) VALUES (1,5,130,130);INSERT INTO FareCapStages (FareCapId,RouteId,Stage1,Stage2) VALUES (2,5,130,130);INSERT INTO FareCapStages (FareCapId,RouteId,Stage2,Stage1) VALUES (2,5,130,130);</v>
      </c>
      <c r="M62" s="9" t="str">
        <f t="shared" si="3"/>
        <v/>
      </c>
      <c r="N62" s="9" t="str">
        <f t="shared" si="3"/>
        <v/>
      </c>
      <c r="O62" s="9" t="str">
        <f t="shared" si="3"/>
        <v/>
      </c>
    </row>
    <row r="63" spans="4:15" x14ac:dyDescent="0.25">
      <c r="D63" s="9">
        <v>229</v>
      </c>
      <c r="E63" s="9" t="str">
        <f t="shared" si="3"/>
        <v>INSERT INTO FareCapStages (FareCapId,RouteId,Stage1,Stage2) VALUES (1,5,27,229);INSERT INTO FareCapStages (FareCapId,RouteId,Stage2,Stage1) VALUES (1,5,27,229);INSERT INTO FareCapStages (FareCapId,RouteId,Stage1,Stage2) VALUES (2,5,27,229);INSERT INTO FareCapStages (FareCapId,RouteId,Stage2,Stage1) VALUES (2,5,27,229);</v>
      </c>
      <c r="F63" s="9" t="str">
        <f t="shared" si="3"/>
        <v>INSERT INTO FareCapStages (FareCapId,RouteId,Stage1,Stage2) VALUES (1,5,28,229);INSERT INTO FareCapStages (FareCapId,RouteId,Stage2,Stage1) VALUES (1,5,28,229);INSERT INTO FareCapStages (FareCapId,RouteId,Stage1,Stage2) VALUES (2,5,28,229);INSERT INTO FareCapStages (FareCapId,RouteId,Stage2,Stage1) VALUES (2,5,28,229);</v>
      </c>
      <c r="G63" s="9" t="str">
        <f t="shared" si="3"/>
        <v>INSERT INTO FareCapStages (FareCapId,RouteId,Stage1,Stage2) VALUES (1,5,129,229);INSERT INTO FareCapStages (FareCapId,RouteId,Stage2,Stage1) VALUES (1,5,129,229);INSERT INTO FareCapStages (FareCapId,RouteId,Stage1,Stage2) VALUES (2,5,129,229);INSERT INTO FareCapStages (FareCapId,RouteId,Stage2,Stage1) VALUES (2,5,129,229);</v>
      </c>
      <c r="H63" s="9" t="str">
        <f t="shared" si="3"/>
        <v>INSERT INTO FareCapStages (FareCapId,RouteId,Stage1,Stage2) VALUES (1,5,29,229);INSERT INTO FareCapStages (FareCapId,RouteId,Stage2,Stage1) VALUES (1,5,29,229);INSERT INTO FareCapStages (FareCapId,RouteId,Stage1,Stage2) VALUES (2,5,29,229);INSERT INTO FareCapStages (FareCapId,RouteId,Stage2,Stage1) VALUES (2,5,29,229);</v>
      </c>
      <c r="I63" s="9" t="str">
        <f t="shared" si="3"/>
        <v>INSERT INTO FareCapStages (FareCapId,RouteId,Stage1,Stage2) VALUES (1,5,30,229);INSERT INTO FareCapStages (FareCapId,RouteId,Stage2,Stage1) VALUES (1,5,30,229);INSERT INTO FareCapStages (FareCapId,RouteId,Stage1,Stage2) VALUES (2,5,30,229);INSERT INTO FareCapStages (FareCapId,RouteId,Stage2,Stage1) VALUES (2,5,30,229);</v>
      </c>
      <c r="J63" s="9" t="str">
        <f t="shared" si="3"/>
        <v>INSERT INTO FareCapStages (FareCapId,RouteId,Stage1,Stage2) VALUES (1,5,31,229);INSERT INTO FareCapStages (FareCapId,RouteId,Stage2,Stage1) VALUES (1,5,31,229);INSERT INTO FareCapStages (FareCapId,RouteId,Stage1,Stage2) VALUES (2,5,31,229);INSERT INTO FareCapStages (FareCapId,RouteId,Stage2,Stage1) VALUES (2,5,31,229);</v>
      </c>
      <c r="K63" s="9" t="str">
        <f t="shared" si="3"/>
        <v>INSERT INTO FareCapStages (FareCapId,RouteId,Stage1,Stage2) VALUES (1,5,131,229);INSERT INTO FareCapStages (FareCapId,RouteId,Stage2,Stage1) VALUES (1,5,131,229);INSERT INTO FareCapStages (FareCapId,RouteId,Stage1,Stage2) VALUES (2,5,131,229);INSERT INTO FareCapStages (FareCapId,RouteId,Stage2,Stage1) VALUES (2,5,131,229);</v>
      </c>
      <c r="L63" s="9" t="str">
        <f t="shared" si="3"/>
        <v>INSERT INTO FareCapStages (FareCapId,RouteId,Stage1,Stage2) VALUES (1,5,130,229);INSERT INTO FareCapStages (FareCapId,RouteId,Stage2,Stage1) VALUES (1,5,130,229);INSERT INTO FareCapStages (FareCapId,RouteId,Stage1,Stage2) VALUES (2,5,130,229);INSERT INTO FareCapStages (FareCapId,RouteId,Stage2,Stage1) VALUES (2,5,130,229);</v>
      </c>
      <c r="M63" s="9" t="str">
        <f t="shared" si="3"/>
        <v>INSERT INTO FareCapStages (FareCapId,RouteId,Stage1,Stage2) VALUES (1,5,229,229);INSERT INTO FareCapStages (FareCapId,RouteId,Stage2,Stage1) VALUES (1,5,229,229);INSERT INTO FareCapStages (FareCapId,RouteId,Stage1,Stage2) VALUES (2,5,229,229);INSERT INTO FareCapStages (FareCapId,RouteId,Stage2,Stage1) VALUES (2,5,229,229);</v>
      </c>
      <c r="N63" s="9" t="str">
        <f t="shared" si="3"/>
        <v/>
      </c>
      <c r="O63" s="9" t="str">
        <f t="shared" si="3"/>
        <v/>
      </c>
    </row>
    <row r="64" spans="4:15" x14ac:dyDescent="0.25">
      <c r="D64" s="9">
        <v>128</v>
      </c>
      <c r="E64" s="9" t="str">
        <f t="shared" si="3"/>
        <v>INSERT INTO FareCapStages (FareCapId,RouteId,Stage1,Stage2) VALUES (1,5,27,128);INSERT INTO FareCapStages (FareCapId,RouteId,Stage2,Stage1) VALUES (1,5,27,128);INSERT INTO FareCapStages (FareCapId,RouteId,Stage1,Stage2) VALUES (2,5,27,128);INSERT INTO FareCapStages (FareCapId,RouteId,Stage2,Stage1) VALUES (2,5,27,128);</v>
      </c>
      <c r="F64" s="9" t="str">
        <f t="shared" si="3"/>
        <v>INSERT INTO FareCapStages (FareCapId,RouteId,Stage1,Stage2) VALUES (1,5,28,128);INSERT INTO FareCapStages (FareCapId,RouteId,Stage2,Stage1) VALUES (1,5,28,128);INSERT INTO FareCapStages (FareCapId,RouteId,Stage1,Stage2) VALUES (2,5,28,128);INSERT INTO FareCapStages (FareCapId,RouteId,Stage2,Stage1) VALUES (2,5,28,128);</v>
      </c>
      <c r="G64" s="9" t="str">
        <f t="shared" si="3"/>
        <v>INSERT INTO FareCapStages (FareCapId,RouteId,Stage1,Stage2) VALUES (1,5,129,128);INSERT INTO FareCapStages (FareCapId,RouteId,Stage2,Stage1) VALUES (1,5,129,128);INSERT INTO FareCapStages (FareCapId,RouteId,Stage1,Stage2) VALUES (2,5,129,128);INSERT INTO FareCapStages (FareCapId,RouteId,Stage2,Stage1) VALUES (2,5,129,128);</v>
      </c>
      <c r="H64" s="9" t="str">
        <f t="shared" si="3"/>
        <v>INSERT INTO FareCapStages (FareCapId,RouteId,Stage1,Stage2) VALUES (1,5,29,128);INSERT INTO FareCapStages (FareCapId,RouteId,Stage2,Stage1) VALUES (1,5,29,128);INSERT INTO FareCapStages (FareCapId,RouteId,Stage1,Stage2) VALUES (2,5,29,128);INSERT INTO FareCapStages (FareCapId,RouteId,Stage2,Stage1) VALUES (2,5,29,128);</v>
      </c>
      <c r="I64" s="9" t="str">
        <f t="shared" si="3"/>
        <v>INSERT INTO FareCapStages (FareCapId,RouteId,Stage1,Stage2) VALUES (1,5,30,128);INSERT INTO FareCapStages (FareCapId,RouteId,Stage2,Stage1) VALUES (1,5,30,128);INSERT INTO FareCapStages (FareCapId,RouteId,Stage1,Stage2) VALUES (2,5,30,128);INSERT INTO FareCapStages (FareCapId,RouteId,Stage2,Stage1) VALUES (2,5,30,128);</v>
      </c>
      <c r="J64" s="9" t="str">
        <f t="shared" si="3"/>
        <v>INSERT INTO FareCapStages (FareCapId,RouteId,Stage1,Stage2) VALUES (1,5,31,128);INSERT INTO FareCapStages (FareCapId,RouteId,Stage2,Stage1) VALUES (1,5,31,128);INSERT INTO FareCapStages (FareCapId,RouteId,Stage1,Stage2) VALUES (2,5,31,128);INSERT INTO FareCapStages (FareCapId,RouteId,Stage2,Stage1) VALUES (2,5,31,128);</v>
      </c>
      <c r="K64" s="9" t="str">
        <f t="shared" si="3"/>
        <v>INSERT INTO FareCapStages (FareCapId,RouteId,Stage1,Stage2) VALUES (1,5,131,128);INSERT INTO FareCapStages (FareCapId,RouteId,Stage2,Stage1) VALUES (1,5,131,128);INSERT INTO FareCapStages (FareCapId,RouteId,Stage1,Stage2) VALUES (2,5,131,128);INSERT INTO FareCapStages (FareCapId,RouteId,Stage2,Stage1) VALUES (2,5,131,128);</v>
      </c>
      <c r="L64" s="9" t="str">
        <f t="shared" si="3"/>
        <v>INSERT INTO FareCapStages (FareCapId,RouteId,Stage1,Stage2) VALUES (1,5,130,128);INSERT INTO FareCapStages (FareCapId,RouteId,Stage2,Stage1) VALUES (1,5,130,128);INSERT INTO FareCapStages (FareCapId,RouteId,Stage1,Stage2) VALUES (2,5,130,128);INSERT INTO FareCapStages (FareCapId,RouteId,Stage2,Stage1) VALUES (2,5,130,128);</v>
      </c>
      <c r="M64" s="9" t="str">
        <f t="shared" si="3"/>
        <v>INSERT INTO FareCapStages (FareCapId,RouteId,Stage1,Stage2) VALUES (1,5,229,128);INSERT INTO FareCapStages (FareCapId,RouteId,Stage2,Stage1) VALUES (1,5,229,128);INSERT INTO FareCapStages (FareCapId,RouteId,Stage1,Stage2) VALUES (2,5,229,128);INSERT INTO FareCapStages (FareCapId,RouteId,Stage2,Stage1) VALUES (2,5,229,128);</v>
      </c>
      <c r="N64" s="9" t="str">
        <f t="shared" si="3"/>
        <v>INSERT INTO FareCapStages (FareCapId,RouteId,Stage1,Stage2) VALUES (1,5,128,128);INSERT INTO FareCapStages (FareCapId,RouteId,Stage2,Stage1) VALUES (1,5,128,128);INSERT INTO FareCapStages (FareCapId,RouteId,Stage1,Stage2) VALUES (2,5,128,128);INSERT INTO FareCapStages (FareCapId,RouteId,Stage2,Stage1) VALUES (2,5,128,128);</v>
      </c>
      <c r="O64" s="9" t="str">
        <f t="shared" si="3"/>
        <v/>
      </c>
    </row>
    <row r="65" spans="4:15" x14ac:dyDescent="0.25">
      <c r="D65" s="9">
        <v>127</v>
      </c>
      <c r="E65" s="9" t="str">
        <f t="shared" si="3"/>
        <v>INSERT INTO FareCapStages (FareCapId,RouteId,Stage1,Stage2) VALUES (1,5,27,127);INSERT INTO FareCapStages (FareCapId,RouteId,Stage2,Stage1) VALUES (1,5,27,127);INSERT INTO FareCapStages (FareCapId,RouteId,Stage1,Stage2) VALUES (2,5,27,127);INSERT INTO FareCapStages (FareCapId,RouteId,Stage2,Stage1) VALUES (2,5,27,127);</v>
      </c>
      <c r="F65" s="9" t="str">
        <f t="shared" si="3"/>
        <v>INSERT INTO FareCapStages (FareCapId,RouteId,Stage1,Stage2) VALUES (1,5,28,127);INSERT INTO FareCapStages (FareCapId,RouteId,Stage2,Stage1) VALUES (1,5,28,127);INSERT INTO FareCapStages (FareCapId,RouteId,Stage1,Stage2) VALUES (2,5,28,127);INSERT INTO FareCapStages (FareCapId,RouteId,Stage2,Stage1) VALUES (2,5,28,127);</v>
      </c>
      <c r="G65" s="9" t="str">
        <f t="shared" si="3"/>
        <v>INSERT INTO FareCapStages (FareCapId,RouteId,Stage1,Stage2) VALUES (1,5,129,127);INSERT INTO FareCapStages (FareCapId,RouteId,Stage2,Stage1) VALUES (1,5,129,127);INSERT INTO FareCapStages (FareCapId,RouteId,Stage1,Stage2) VALUES (2,5,129,127);INSERT INTO FareCapStages (FareCapId,RouteId,Stage2,Stage1) VALUES (2,5,129,127);</v>
      </c>
      <c r="H65" s="9" t="str">
        <f t="shared" si="3"/>
        <v>INSERT INTO FareCapStages (FareCapId,RouteId,Stage1,Stage2) VALUES (1,5,29,127);INSERT INTO FareCapStages (FareCapId,RouteId,Stage2,Stage1) VALUES (1,5,29,127);INSERT INTO FareCapStages (FareCapId,RouteId,Stage1,Stage2) VALUES (2,5,29,127);INSERT INTO FareCapStages (FareCapId,RouteId,Stage2,Stage1) VALUES (2,5,29,127);</v>
      </c>
      <c r="I65" s="9" t="str">
        <f t="shared" si="3"/>
        <v>INSERT INTO FareCapStages (FareCapId,RouteId,Stage1,Stage2) VALUES (1,5,30,127);INSERT INTO FareCapStages (FareCapId,RouteId,Stage2,Stage1) VALUES (1,5,30,127);INSERT INTO FareCapStages (FareCapId,RouteId,Stage1,Stage2) VALUES (2,5,30,127);INSERT INTO FareCapStages (FareCapId,RouteId,Stage2,Stage1) VALUES (2,5,30,127);</v>
      </c>
      <c r="J65" s="9" t="str">
        <f t="shared" si="3"/>
        <v>INSERT INTO FareCapStages (FareCapId,RouteId,Stage1,Stage2) VALUES (1,5,31,127);INSERT INTO FareCapStages (FareCapId,RouteId,Stage2,Stage1) VALUES (1,5,31,127);INSERT INTO FareCapStages (FareCapId,RouteId,Stage1,Stage2) VALUES (2,5,31,127);INSERT INTO FareCapStages (FareCapId,RouteId,Stage2,Stage1) VALUES (2,5,31,127);</v>
      </c>
      <c r="K65" s="9" t="str">
        <f t="shared" si="3"/>
        <v>INSERT INTO FareCapStages (FareCapId,RouteId,Stage1,Stage2) VALUES (1,5,131,127);INSERT INTO FareCapStages (FareCapId,RouteId,Stage2,Stage1) VALUES (1,5,131,127);INSERT INTO FareCapStages (FareCapId,RouteId,Stage1,Stage2) VALUES (2,5,131,127);INSERT INTO FareCapStages (FareCapId,RouteId,Stage2,Stage1) VALUES (2,5,131,127);</v>
      </c>
      <c r="L65" s="9" t="str">
        <f t="shared" si="3"/>
        <v>INSERT INTO FareCapStages (FareCapId,RouteId,Stage1,Stage2) VALUES (1,5,130,127);INSERT INTO FareCapStages (FareCapId,RouteId,Stage2,Stage1) VALUES (1,5,130,127);INSERT INTO FareCapStages (FareCapId,RouteId,Stage1,Stage2) VALUES (2,5,130,127);INSERT INTO FareCapStages (FareCapId,RouteId,Stage2,Stage1) VALUES (2,5,130,127);</v>
      </c>
      <c r="M65" s="9" t="str">
        <f t="shared" si="3"/>
        <v>INSERT INTO FareCapStages (FareCapId,RouteId,Stage1,Stage2) VALUES (1,5,229,127);INSERT INTO FareCapStages (FareCapId,RouteId,Stage2,Stage1) VALUES (1,5,229,127);INSERT INTO FareCapStages (FareCapId,RouteId,Stage1,Stage2) VALUES (2,5,229,127);INSERT INTO FareCapStages (FareCapId,RouteId,Stage2,Stage1) VALUES (2,5,229,127);</v>
      </c>
      <c r="N65" s="9" t="str">
        <f t="shared" si="3"/>
        <v>INSERT INTO FareCapStages (FareCapId,RouteId,Stage1,Stage2) VALUES (1,5,128,127);INSERT INTO FareCapStages (FareCapId,RouteId,Stage2,Stage1) VALUES (1,5,128,127);INSERT INTO FareCapStages (FareCapId,RouteId,Stage1,Stage2) VALUES (2,5,128,127);INSERT INTO FareCapStages (FareCapId,RouteId,Stage2,Stage1) VALUES (2,5,128,127);</v>
      </c>
      <c r="O65" s="9" t="str">
        <f t="shared" si="3"/>
        <v>INSERT INTO FareCapStages (FareCapId,RouteId,Stage1,Stage2) VALUES (1,5,127,127);INSERT INTO FareCapStages (FareCapId,RouteId,Stage2,Stage1) VALUES (1,5,127,127);INSERT INTO FareCapStages (FareCapId,RouteId,Stage1,Stage2) VALUES (2,5,127,127);INSERT INTO FareCapStages (FareCapId,RouteId,Stage2,Stage1) VALUES (2,5,127,127);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7"/>
  <sheetViews>
    <sheetView workbookViewId="0">
      <selection activeCell="M2" sqref="M2:M37"/>
    </sheetView>
  </sheetViews>
  <sheetFormatPr defaultRowHeight="15" x14ac:dyDescent="0.25"/>
  <cols>
    <col min="5" max="5" width="18.5703125" bestFit="1" customWidth="1"/>
    <col min="6" max="6" width="9.140625" style="5"/>
    <col min="7" max="7" width="14.28515625" bestFit="1" customWidth="1"/>
    <col min="8" max="8" width="2.85546875" style="9" bestFit="1" customWidth="1"/>
    <col min="9" max="9" width="14.42578125" bestFit="1" customWidth="1"/>
    <col min="10" max="10" width="2.85546875" bestFit="1" customWidth="1"/>
  </cols>
  <sheetData>
    <row r="1" spans="1:14" s="1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" t="s">
        <v>305</v>
      </c>
      <c r="G1" s="1" t="s">
        <v>306</v>
      </c>
      <c r="I1" s="1" t="s">
        <v>307</v>
      </c>
      <c r="L1" s="1" t="s">
        <v>309</v>
      </c>
      <c r="M1" s="5" t="str">
        <f>INDEX(Routes!A2:B19,MATCH(N1,Routes!A2:A19,0),2)</f>
        <v>6</v>
      </c>
      <c r="N1" s="5" t="s">
        <v>325</v>
      </c>
    </row>
    <row r="2" spans="1:14" s="9" customFormat="1" x14ac:dyDescent="0.25">
      <c r="A2" s="9">
        <v>1</v>
      </c>
      <c r="B2" s="9">
        <v>1</v>
      </c>
      <c r="C2" s="4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5">
        <v>27</v>
      </c>
      <c r="G2" s="5">
        <v>27</v>
      </c>
      <c r="H2" s="5">
        <v>1</v>
      </c>
      <c r="I2" s="5">
        <v>27</v>
      </c>
      <c r="J2" s="5">
        <v>1</v>
      </c>
      <c r="M2" s="9" t="str">
        <f>"INSERT INTO RouteStops (RouteId,Variation,Sequence,NaptanId,BoardingStage,BoardingstageSequence,AlightingStage,AlightingStageSequence) VALUES ("&amp;$M$1&amp;","&amp;B2&amp;","&amp;A2&amp;","&amp;D2&amp;","&amp;G2&amp;","&amp;H2&amp;","&amp;I2&amp;","&amp;J2&amp;")"</f>
        <v>INSERT INTO RouteStops (RouteId,Variation,Sequence,NaptanId,BoardingStage,BoardingstageSequence,AlightingStage,AlightingStageSequence) VALUES (6,1,1,51,27,1,27,1)</v>
      </c>
    </row>
    <row r="3" spans="1:14" x14ac:dyDescent="0.25">
      <c r="A3" s="9">
        <v>2</v>
      </c>
      <c r="B3" s="9">
        <v>1</v>
      </c>
      <c r="C3" s="9">
        <v>45024422</v>
      </c>
      <c r="D3" s="9">
        <f>INDEX(Naptans!$A:$C,MATCH(C3,Naptans!$A:$A,0),2)</f>
        <v>35</v>
      </c>
      <c r="E3" s="9" t="str">
        <f>INDEX(Naptans!$A:$C,MATCH(C3,Naptans!$A:$A,0),3)</f>
        <v xml:space="preserve"> North Street N5</v>
      </c>
      <c r="G3" s="9">
        <v>27</v>
      </c>
      <c r="H3" s="9">
        <v>1</v>
      </c>
      <c r="I3" s="9">
        <v>28</v>
      </c>
      <c r="J3" s="9">
        <v>2</v>
      </c>
      <c r="M3" s="9" t="str">
        <f t="shared" ref="M3:M37" si="0">"INSERT INTO RouteStops (RouteId,Variation,Sequence,NaptanId,BoardingStage,BoardingstageSequence,AlightingStage,AlightingStageSequence) VALUES ("&amp;$M$1&amp;","&amp;B3&amp;","&amp;A3&amp;","&amp;D3&amp;","&amp;G3&amp;","&amp;H3&amp;","&amp;I3&amp;","&amp;J3&amp;")"</f>
        <v>INSERT INTO RouteStops (RouteId,Variation,Sequence,NaptanId,BoardingStage,BoardingstageSequence,AlightingStage,AlightingStageSequence) VALUES (6,1,2,35,27,1,28,2)</v>
      </c>
    </row>
    <row r="4" spans="1:14" x14ac:dyDescent="0.25">
      <c r="A4" s="9">
        <v>3</v>
      </c>
      <c r="B4" s="9">
        <v>1</v>
      </c>
      <c r="C4" s="9">
        <v>45021873</v>
      </c>
      <c r="D4" s="9">
        <f>INDEX(Naptans!$A:$C,MATCH(C4,Naptans!$A:$A,0),2)</f>
        <v>86</v>
      </c>
      <c r="E4" s="9" t="str">
        <f>INDEX(Naptans!$A:$C,MATCH(C4,Naptans!$A:$A,0),3)</f>
        <v xml:space="preserve"> Aireworth Street</v>
      </c>
      <c r="F4" s="5">
        <v>28</v>
      </c>
      <c r="G4" s="9">
        <v>28</v>
      </c>
      <c r="H4" s="9">
        <v>2</v>
      </c>
      <c r="I4" s="9">
        <v>28</v>
      </c>
      <c r="J4" s="9">
        <v>2</v>
      </c>
      <c r="M4" s="9" t="str">
        <f t="shared" si="0"/>
        <v>INSERT INTO RouteStops (RouteId,Variation,Sequence,NaptanId,BoardingStage,BoardingstageSequence,AlightingStage,AlightingStageSequence) VALUES (6,1,3,86,28,2,28,2)</v>
      </c>
    </row>
    <row r="5" spans="1:14" x14ac:dyDescent="0.25">
      <c r="A5" s="9">
        <v>4</v>
      </c>
      <c r="B5" s="9">
        <v>1</v>
      </c>
      <c r="C5" s="9">
        <v>45021871</v>
      </c>
      <c r="D5" s="9">
        <f>INDEX(Naptans!$A:$C,MATCH(C5,Naptans!$A:$A,0),2)</f>
        <v>87</v>
      </c>
      <c r="E5" s="9" t="str">
        <f>INDEX(Naptans!$A:$C,MATCH(C5,Naptans!$A:$A,0),3)</f>
        <v xml:space="preserve"> Rydal Street</v>
      </c>
      <c r="F5" s="5">
        <v>129</v>
      </c>
      <c r="G5" s="9">
        <v>129</v>
      </c>
      <c r="H5" s="9">
        <v>3</v>
      </c>
      <c r="I5" s="9">
        <v>129</v>
      </c>
      <c r="J5" s="9">
        <v>3</v>
      </c>
      <c r="M5" s="9" t="str">
        <f t="shared" si="0"/>
        <v>INSERT INTO RouteStops (RouteId,Variation,Sequence,NaptanId,BoardingStage,BoardingstageSequence,AlightingStage,AlightingStageSequence) VALUES (6,1,4,87,129,3,129,3)</v>
      </c>
    </row>
    <row r="6" spans="1:14" x14ac:dyDescent="0.25">
      <c r="A6" s="9">
        <v>5</v>
      </c>
      <c r="B6" s="9">
        <v>1</v>
      </c>
      <c r="C6" s="9">
        <v>45021869</v>
      </c>
      <c r="D6" s="9">
        <f>INDEX(Naptans!$A:$C,MATCH(C6,Naptans!$A:$A,0),2)</f>
        <v>107</v>
      </c>
      <c r="E6" s="9" t="str">
        <f>INDEX(Naptans!$A:$C,MATCH(C6,Naptans!$A:$A,0),3)</f>
        <v xml:space="preserve"> Malsis Crescent</v>
      </c>
      <c r="F6" s="5">
        <v>29</v>
      </c>
      <c r="G6" s="9">
        <v>29</v>
      </c>
      <c r="H6" s="9">
        <v>4</v>
      </c>
      <c r="I6" s="9">
        <v>29</v>
      </c>
      <c r="J6" s="9">
        <v>4</v>
      </c>
      <c r="M6" s="9" t="str">
        <f t="shared" si="0"/>
        <v>INSERT INTO RouteStops (RouteId,Variation,Sequence,NaptanId,BoardingStage,BoardingstageSequence,AlightingStage,AlightingStageSequence) VALUES (6,1,5,107,29,4,29,4)</v>
      </c>
    </row>
    <row r="7" spans="1:14" x14ac:dyDescent="0.25">
      <c r="A7" s="9">
        <v>6</v>
      </c>
      <c r="B7" s="9">
        <v>1</v>
      </c>
      <c r="C7" s="9">
        <v>45021868</v>
      </c>
      <c r="D7" s="9">
        <f>INDEX(Naptans!$A:$C,MATCH(C7,Naptans!$A:$A,0),2)</f>
        <v>108</v>
      </c>
      <c r="E7" s="9" t="str">
        <f>INDEX(Naptans!$A:$C,MATCH(C7,Naptans!$A:$A,0),3)</f>
        <v xml:space="preserve"> Lawnswood Road</v>
      </c>
      <c r="F7" s="5">
        <v>30</v>
      </c>
      <c r="G7" s="9">
        <v>30</v>
      </c>
      <c r="H7" s="9">
        <v>5</v>
      </c>
      <c r="I7" s="9">
        <v>30</v>
      </c>
      <c r="J7" s="9">
        <v>5</v>
      </c>
      <c r="M7" s="9" t="str">
        <f t="shared" si="0"/>
        <v>INSERT INTO RouteStops (RouteId,Variation,Sequence,NaptanId,BoardingStage,BoardingstageSequence,AlightingStage,AlightingStageSequence) VALUES (6,1,6,108,30,5,30,5)</v>
      </c>
    </row>
    <row r="8" spans="1:14" x14ac:dyDescent="0.25">
      <c r="A8" s="9">
        <v>7</v>
      </c>
      <c r="B8" s="9">
        <v>1</v>
      </c>
      <c r="C8" s="9">
        <v>45021866</v>
      </c>
      <c r="D8" s="9">
        <f>INDEX(Naptans!$A:$C,MATCH(C8,Naptans!$A:$A,0),2)</f>
        <v>109</v>
      </c>
      <c r="E8" s="9" t="str">
        <f>INDEX(Naptans!$A:$C,MATCH(C8,Naptans!$A:$A,0),3)</f>
        <v xml:space="preserve"> Exley Road</v>
      </c>
      <c r="F8" s="5">
        <v>31</v>
      </c>
      <c r="G8" s="9">
        <v>31</v>
      </c>
      <c r="H8" s="9">
        <v>6</v>
      </c>
      <c r="I8" s="9">
        <v>31</v>
      </c>
      <c r="J8" s="9">
        <v>6</v>
      </c>
      <c r="M8" s="9" t="str">
        <f t="shared" si="0"/>
        <v>INSERT INTO RouteStops (RouteId,Variation,Sequence,NaptanId,BoardingStage,BoardingstageSequence,AlightingStage,AlightingStageSequence) VALUES (6,1,7,109,31,6,31,6)</v>
      </c>
    </row>
    <row r="9" spans="1:14" x14ac:dyDescent="0.25">
      <c r="A9" s="9">
        <v>8</v>
      </c>
      <c r="B9" s="9">
        <v>1</v>
      </c>
      <c r="C9" s="9">
        <v>45021864</v>
      </c>
      <c r="D9" s="9">
        <f>INDEX(Naptans!$A:$C,MATCH(C9,Naptans!$A:$A,0),2)</f>
        <v>110</v>
      </c>
      <c r="E9" s="9" t="str">
        <f>INDEX(Naptans!$A:$C,MATCH(C9,Naptans!$A:$A,0),3)</f>
        <v xml:space="preserve"> Occupation Lane</v>
      </c>
      <c r="G9" s="9">
        <v>31</v>
      </c>
      <c r="H9" s="9">
        <v>6</v>
      </c>
      <c r="I9" s="9">
        <v>32</v>
      </c>
      <c r="J9" s="9">
        <v>7</v>
      </c>
      <c r="M9" s="9" t="str">
        <f t="shared" si="0"/>
        <v>INSERT INTO RouteStops (RouteId,Variation,Sequence,NaptanId,BoardingStage,BoardingstageSequence,AlightingStage,AlightingStageSequence) VALUES (6,1,8,110,31,6,32,7)</v>
      </c>
    </row>
    <row r="10" spans="1:14" x14ac:dyDescent="0.25">
      <c r="A10" s="9">
        <v>9</v>
      </c>
      <c r="B10" s="9">
        <v>1</v>
      </c>
      <c r="C10" s="9">
        <v>45021862</v>
      </c>
      <c r="D10" s="9">
        <f>INDEX(Naptans!$A:$C,MATCH(C10,Naptans!$A:$A,0),2)</f>
        <v>111</v>
      </c>
      <c r="E10" s="9" t="str">
        <f>INDEX(Naptans!$A:$C,MATCH(C10,Naptans!$A:$A,0),3)</f>
        <v xml:space="preserve"> Oakbank Broadway</v>
      </c>
      <c r="F10" s="5">
        <v>32</v>
      </c>
      <c r="G10" s="9">
        <v>32</v>
      </c>
      <c r="H10" s="9">
        <v>7</v>
      </c>
      <c r="I10" s="9">
        <v>32</v>
      </c>
      <c r="J10" s="9">
        <v>7</v>
      </c>
      <c r="M10" s="9" t="str">
        <f t="shared" si="0"/>
        <v>INSERT INTO RouteStops (RouteId,Variation,Sequence,NaptanId,BoardingStage,BoardingstageSequence,AlightingStage,AlightingStageSequence) VALUES (6,1,9,111,32,7,32,7)</v>
      </c>
    </row>
    <row r="11" spans="1:14" x14ac:dyDescent="0.25">
      <c r="A11" s="9">
        <v>10</v>
      </c>
      <c r="B11" s="9">
        <v>1</v>
      </c>
      <c r="C11" s="9">
        <v>45021860</v>
      </c>
      <c r="D11" s="9">
        <f>INDEX(Naptans!$A:$C,MATCH(C11,Naptans!$A:$A,0),2)</f>
        <v>112</v>
      </c>
      <c r="E11" s="9" t="str">
        <f>INDEX(Naptans!$A:$C,MATCH(C11,Naptans!$A:$A,0),3)</f>
        <v xml:space="preserve"> Valley View Road</v>
      </c>
      <c r="G11" s="9">
        <v>32</v>
      </c>
      <c r="H11" s="9">
        <v>7</v>
      </c>
      <c r="I11" s="9">
        <v>33</v>
      </c>
      <c r="J11" s="9">
        <v>8</v>
      </c>
      <c r="M11" s="9" t="str">
        <f t="shared" si="0"/>
        <v>INSERT INTO RouteStops (RouteId,Variation,Sequence,NaptanId,BoardingStage,BoardingstageSequence,AlightingStage,AlightingStageSequence) VALUES (6,1,10,112,32,7,33,8)</v>
      </c>
    </row>
    <row r="12" spans="1:14" x14ac:dyDescent="0.25">
      <c r="A12" s="9">
        <v>11</v>
      </c>
      <c r="B12" s="9">
        <v>1</v>
      </c>
      <c r="C12" s="9">
        <v>45021858</v>
      </c>
      <c r="D12" s="9">
        <f>INDEX(Naptans!$A:$C,MATCH(C12,Naptans!$A:$A,0),2)</f>
        <v>113</v>
      </c>
      <c r="E12" s="9" t="str">
        <f>INDEX(Naptans!$A:$C,MATCH(C12,Naptans!$A:$A,0),3)</f>
        <v xml:space="preserve"> Thornhill Avenue</v>
      </c>
      <c r="G12" s="9">
        <v>32</v>
      </c>
      <c r="H12" s="9">
        <v>7</v>
      </c>
      <c r="I12" s="9">
        <v>33</v>
      </c>
      <c r="J12" s="9">
        <v>8</v>
      </c>
      <c r="M12" s="9" t="str">
        <f t="shared" si="0"/>
        <v>INSERT INTO RouteStops (RouteId,Variation,Sequence,NaptanId,BoardingStage,BoardingstageSequence,AlightingStage,AlightingStageSequence) VALUES (6,1,11,113,32,7,33,8)</v>
      </c>
    </row>
    <row r="13" spans="1:14" x14ac:dyDescent="0.25">
      <c r="A13" s="9">
        <v>12</v>
      </c>
      <c r="B13" s="9">
        <v>1</v>
      </c>
      <c r="C13" s="9">
        <v>45021854</v>
      </c>
      <c r="D13" s="9">
        <f>INDEX(Naptans!$A:$C,MATCH(C13,Naptans!$A:$A,0),2)</f>
        <v>114</v>
      </c>
      <c r="E13" s="9" t="str">
        <f>INDEX(Naptans!$A:$C,MATCH(C13,Naptans!$A:$A,0),3)</f>
        <v xml:space="preserve"> Slaymaker Lane</v>
      </c>
      <c r="F13" s="5">
        <v>33</v>
      </c>
      <c r="G13" s="9">
        <v>33</v>
      </c>
      <c r="H13" s="9">
        <v>8</v>
      </c>
      <c r="I13" s="9">
        <v>33</v>
      </c>
      <c r="J13" s="9">
        <v>8</v>
      </c>
      <c r="M13" s="9" t="str">
        <f t="shared" si="0"/>
        <v>INSERT INTO RouteStops (RouteId,Variation,Sequence,NaptanId,BoardingStage,BoardingstageSequence,AlightingStage,AlightingStageSequence) VALUES (6,1,12,114,33,8,33,8)</v>
      </c>
    </row>
    <row r="14" spans="1:14" x14ac:dyDescent="0.25">
      <c r="A14" s="9">
        <v>13</v>
      </c>
      <c r="B14" s="9">
        <v>1</v>
      </c>
      <c r="C14" s="9">
        <v>45021853</v>
      </c>
      <c r="D14" s="9">
        <f>INDEX(Naptans!$A:$C,MATCH(C14,Naptans!$A:$A,0),2)</f>
        <v>115</v>
      </c>
      <c r="E14" s="9" t="str">
        <f>INDEX(Naptans!$A:$C,MATCH(C14,Naptans!$A:$A,0),3)</f>
        <v xml:space="preserve"> Dockroyd Lane</v>
      </c>
      <c r="F14" s="5">
        <v>34</v>
      </c>
      <c r="G14" s="9">
        <v>34</v>
      </c>
      <c r="H14" s="9">
        <v>9</v>
      </c>
      <c r="I14" s="9">
        <v>34</v>
      </c>
      <c r="J14" s="9">
        <v>9</v>
      </c>
      <c r="M14" s="9" t="str">
        <f t="shared" si="0"/>
        <v>INSERT INTO RouteStops (RouteId,Variation,Sequence,NaptanId,BoardingStage,BoardingstageSequence,AlightingStage,AlightingStageSequence) VALUES (6,1,13,115,34,9,34,9)</v>
      </c>
    </row>
    <row r="15" spans="1:14" x14ac:dyDescent="0.25">
      <c r="A15" s="9">
        <v>14</v>
      </c>
      <c r="B15" s="9">
        <v>1</v>
      </c>
      <c r="C15" s="9">
        <v>45021851</v>
      </c>
      <c r="D15" s="9">
        <f>INDEX(Naptans!$A:$C,MATCH(C15,Naptans!$A:$A,0),2)</f>
        <v>116</v>
      </c>
      <c r="E15" s="9" t="str">
        <f>INDEX(Naptans!$A:$C,MATCH(C15,Naptans!$A:$A,0),3)</f>
        <v xml:space="preserve"> Oakworth Manor</v>
      </c>
      <c r="G15" s="9">
        <v>34</v>
      </c>
      <c r="H15" s="9">
        <v>9</v>
      </c>
      <c r="I15" s="9">
        <v>35</v>
      </c>
      <c r="J15" s="9">
        <v>10</v>
      </c>
      <c r="M15" s="9" t="str">
        <f t="shared" si="0"/>
        <v>INSERT INTO RouteStops (RouteId,Variation,Sequence,NaptanId,BoardingStage,BoardingstageSequence,AlightingStage,AlightingStageSequence) VALUES (6,1,14,116,34,9,35,10)</v>
      </c>
    </row>
    <row r="16" spans="1:14" x14ac:dyDescent="0.25">
      <c r="A16" s="9">
        <v>15</v>
      </c>
      <c r="B16" s="9">
        <v>1</v>
      </c>
      <c r="C16" s="9">
        <v>45021849</v>
      </c>
      <c r="D16" s="9">
        <f>INDEX(Naptans!$A:$C,MATCH(C16,Naptans!$A:$A,0),2)</f>
        <v>117</v>
      </c>
      <c r="E16" s="9" t="str">
        <f>INDEX(Naptans!$A:$C,MATCH(C16,Naptans!$A:$A,0),3)</f>
        <v xml:space="preserve"> James Street</v>
      </c>
      <c r="G16" s="9">
        <v>34</v>
      </c>
      <c r="H16" s="9">
        <v>9</v>
      </c>
      <c r="I16" s="9">
        <v>35</v>
      </c>
      <c r="J16" s="9">
        <v>10</v>
      </c>
      <c r="M16" s="9" t="str">
        <f t="shared" si="0"/>
        <v>INSERT INTO RouteStops (RouteId,Variation,Sequence,NaptanId,BoardingStage,BoardingstageSequence,AlightingStage,AlightingStageSequence) VALUES (6,1,15,117,34,9,35,10)</v>
      </c>
    </row>
    <row r="17" spans="1:13" x14ac:dyDescent="0.25">
      <c r="A17" s="9">
        <v>16</v>
      </c>
      <c r="B17" s="9">
        <v>1</v>
      </c>
      <c r="C17" s="9">
        <v>45019998</v>
      </c>
      <c r="D17" s="9">
        <f>INDEX(Naptans!$A:$C,MATCH(C17,Naptans!$A:$A,0),2)</f>
        <v>118</v>
      </c>
      <c r="E17" s="9" t="str">
        <f>INDEX(Naptans!$A:$C,MATCH(C17,Naptans!$A:$A,0),3)</f>
        <v xml:space="preserve"> Windsor Grove</v>
      </c>
      <c r="G17" s="9">
        <v>34</v>
      </c>
      <c r="H17" s="9">
        <v>9</v>
      </c>
      <c r="I17" s="9">
        <v>35</v>
      </c>
      <c r="J17" s="9">
        <v>10</v>
      </c>
      <c r="M17" s="9" t="str">
        <f t="shared" si="0"/>
        <v>INSERT INTO RouteStops (RouteId,Variation,Sequence,NaptanId,BoardingStage,BoardingstageSequence,AlightingStage,AlightingStageSequence) VALUES (6,1,16,118,34,9,35,10)</v>
      </c>
    </row>
    <row r="18" spans="1:13" x14ac:dyDescent="0.25">
      <c r="A18" s="9">
        <v>17</v>
      </c>
      <c r="B18" s="9">
        <v>1</v>
      </c>
      <c r="C18" s="9">
        <v>45024270</v>
      </c>
      <c r="D18" s="9">
        <f>INDEX(Naptans!$A:$C,MATCH(C18,Naptans!$A:$A,0),2)</f>
        <v>119</v>
      </c>
      <c r="E18" s="9" t="str">
        <f>INDEX(Naptans!$A:$C,MATCH(C18,Naptans!$A:$A,0),3)</f>
        <v xml:space="preserve"> Low Bank Drive</v>
      </c>
      <c r="G18" s="9">
        <v>34</v>
      </c>
      <c r="H18" s="9">
        <v>9</v>
      </c>
      <c r="I18" s="9">
        <v>35</v>
      </c>
      <c r="J18" s="9">
        <v>10</v>
      </c>
      <c r="M18" s="9" t="str">
        <f t="shared" si="0"/>
        <v>INSERT INTO RouteStops (RouteId,Variation,Sequence,NaptanId,BoardingStage,BoardingstageSequence,AlightingStage,AlightingStageSequence) VALUES (6,1,17,119,34,9,35,10)</v>
      </c>
    </row>
    <row r="19" spans="1:13" x14ac:dyDescent="0.25">
      <c r="A19" s="9">
        <v>18</v>
      </c>
      <c r="B19" s="9">
        <v>1</v>
      </c>
      <c r="C19" s="9">
        <v>45029696</v>
      </c>
      <c r="D19" s="9">
        <f>INDEX(Naptans!$A:$C,MATCH(C19,Naptans!$A:$A,0),2)</f>
        <v>120</v>
      </c>
      <c r="E19" s="9" t="str">
        <f>INDEX(Naptans!$A:$C,MATCH(C19,Naptans!$A:$A,0),3)</f>
        <v xml:space="preserve"> Cure Hill </v>
      </c>
      <c r="F19" s="5">
        <v>35</v>
      </c>
      <c r="G19" s="5">
        <v>35</v>
      </c>
      <c r="H19" s="9">
        <v>10</v>
      </c>
      <c r="I19" s="9">
        <v>35</v>
      </c>
      <c r="J19" s="9">
        <v>10</v>
      </c>
      <c r="M19" s="9" t="str">
        <f t="shared" si="0"/>
        <v>INSERT INTO RouteStops (RouteId,Variation,Sequence,NaptanId,BoardingStage,BoardingstageSequence,AlightingStage,AlightingStageSequence) VALUES (6,1,18,120,35,10,35,10)</v>
      </c>
    </row>
    <row r="20" spans="1:13" x14ac:dyDescent="0.25">
      <c r="A20" s="9"/>
      <c r="B20" s="9"/>
      <c r="C20" s="9"/>
      <c r="D20" s="9"/>
      <c r="E20" s="9"/>
      <c r="G20" s="9"/>
      <c r="I20" s="9"/>
      <c r="J20" s="9"/>
      <c r="M20" s="9"/>
    </row>
    <row r="21" spans="1:13" s="9" customFormat="1" x14ac:dyDescent="0.25">
      <c r="A21" s="9">
        <v>1</v>
      </c>
      <c r="B21" s="9">
        <v>2</v>
      </c>
      <c r="C21" s="9">
        <v>45029696</v>
      </c>
      <c r="D21" s="9">
        <f>INDEX(Naptans!$A:$C,MATCH(C21,Naptans!$A:$A,0),2)</f>
        <v>120</v>
      </c>
      <c r="E21" s="9" t="str">
        <f>INDEX(Naptans!$A:$C,MATCH(C21,Naptans!$A:$A,0),3)</f>
        <v xml:space="preserve"> Cure Hill </v>
      </c>
      <c r="F21" s="5">
        <v>35</v>
      </c>
      <c r="G21" s="5">
        <v>35</v>
      </c>
      <c r="H21" s="9">
        <v>10</v>
      </c>
      <c r="I21" s="9">
        <v>35</v>
      </c>
      <c r="J21" s="9">
        <v>10</v>
      </c>
      <c r="M21" s="9" t="str">
        <f t="shared" ref="M21" si="1">"INSERT INTO RouteStops (RouteId,Variation,Sequence,NaptanId,BoardingStage,BoardingstageSequence,AlightingStage,AlightingStageSequence) VALUES ("&amp;$M$1&amp;","&amp;B21&amp;","&amp;A21&amp;","&amp;D21&amp;","&amp;G21&amp;","&amp;H21&amp;","&amp;I21&amp;","&amp;J21&amp;")"</f>
        <v>INSERT INTO RouteStops (RouteId,Variation,Sequence,NaptanId,BoardingStage,BoardingstageSequence,AlightingStage,AlightingStageSequence) VALUES (6,2,1,120,35,10,35,10)</v>
      </c>
    </row>
    <row r="22" spans="1:13" x14ac:dyDescent="0.25">
      <c r="A22" s="9">
        <v>2</v>
      </c>
      <c r="B22" s="9">
        <v>2</v>
      </c>
      <c r="C22" s="9">
        <v>45051423</v>
      </c>
      <c r="D22" s="9">
        <f>INDEX(Naptans!$A:$C,MATCH(C22,Naptans!$A:$A,0),2)</f>
        <v>121</v>
      </c>
      <c r="E22" s="9" t="str">
        <f>INDEX(Naptans!$A:$C,MATCH(C22,Naptans!$A:$A,0),3)</f>
        <v xml:space="preserve"> Low Bank Lane</v>
      </c>
      <c r="F22" s="5">
        <v>35</v>
      </c>
      <c r="G22" s="5">
        <v>35</v>
      </c>
      <c r="H22" s="5">
        <v>10</v>
      </c>
      <c r="I22" s="5">
        <v>35</v>
      </c>
      <c r="J22" s="9">
        <v>10</v>
      </c>
      <c r="M22" s="9" t="str">
        <f t="shared" si="0"/>
        <v>INSERT INTO RouteStops (RouteId,Variation,Sequence,NaptanId,BoardingStage,BoardingstageSequence,AlightingStage,AlightingStageSequence) VALUES (6,2,2,121,35,10,35,10)</v>
      </c>
    </row>
    <row r="23" spans="1:13" x14ac:dyDescent="0.25">
      <c r="A23" s="9">
        <v>3</v>
      </c>
      <c r="B23" s="9">
        <v>2</v>
      </c>
      <c r="C23" s="9">
        <v>45029697</v>
      </c>
      <c r="D23" s="9">
        <f>INDEX(Naptans!$A:$C,MATCH(C23,Naptans!$A:$A,0),2)</f>
        <v>122</v>
      </c>
      <c r="E23" s="9" t="str">
        <f>INDEX(Naptans!$A:$C,MATCH(C23,Naptans!$A:$A,0),3)</f>
        <v xml:space="preserve"> Windsor Road</v>
      </c>
      <c r="F23" s="5">
        <v>35</v>
      </c>
      <c r="G23" s="5">
        <v>35</v>
      </c>
      <c r="H23" s="5">
        <v>10</v>
      </c>
      <c r="I23" s="5">
        <v>35</v>
      </c>
      <c r="J23" s="9">
        <v>10</v>
      </c>
      <c r="M23" s="9" t="str">
        <f t="shared" si="0"/>
        <v>INSERT INTO RouteStops (RouteId,Variation,Sequence,NaptanId,BoardingStage,BoardingstageSequence,AlightingStage,AlightingStageSequence) VALUES (6,2,3,122,35,10,35,10)</v>
      </c>
    </row>
    <row r="24" spans="1:13" x14ac:dyDescent="0.25">
      <c r="A24" s="9">
        <v>4</v>
      </c>
      <c r="B24" s="9">
        <v>2</v>
      </c>
      <c r="C24" s="9">
        <v>45021850</v>
      </c>
      <c r="D24" s="9">
        <f>INDEX(Naptans!$A:$C,MATCH(C24,Naptans!$A:$A,0),2)</f>
        <v>123</v>
      </c>
      <c r="E24" s="9" t="str">
        <f>INDEX(Naptans!$A:$C,MATCH(C24,Naptans!$A:$A,0),3)</f>
        <v xml:space="preserve"> Sunhurst Drive</v>
      </c>
      <c r="F24" s="5">
        <v>35</v>
      </c>
      <c r="G24" s="5">
        <v>35</v>
      </c>
      <c r="H24" s="5">
        <v>10</v>
      </c>
      <c r="I24" s="5">
        <v>35</v>
      </c>
      <c r="J24" s="9">
        <v>10</v>
      </c>
      <c r="M24" s="9" t="str">
        <f t="shared" si="0"/>
        <v>INSERT INTO RouteStops (RouteId,Variation,Sequence,NaptanId,BoardingStage,BoardingstageSequence,AlightingStage,AlightingStageSequence) VALUES (6,2,4,123,35,10,35,10)</v>
      </c>
    </row>
    <row r="25" spans="1:13" x14ac:dyDescent="0.25">
      <c r="A25" s="9">
        <v>5</v>
      </c>
      <c r="B25" s="9">
        <v>2</v>
      </c>
      <c r="C25" s="9">
        <v>45021852</v>
      </c>
      <c r="D25" s="9">
        <f>INDEX(Naptans!$A:$C,MATCH(C25,Naptans!$A:$A,0),2)</f>
        <v>124</v>
      </c>
      <c r="E25" s="9" t="str">
        <f>INDEX(Naptans!$A:$C,MATCH(C25,Naptans!$A:$A,0),3)</f>
        <v xml:space="preserve"> Dockroyd Lane</v>
      </c>
      <c r="F25" s="5">
        <v>34</v>
      </c>
      <c r="G25" s="5">
        <v>34</v>
      </c>
      <c r="H25" s="5">
        <v>9</v>
      </c>
      <c r="I25" s="5">
        <v>34</v>
      </c>
      <c r="J25" s="5">
        <v>9</v>
      </c>
      <c r="M25" s="9" t="str">
        <f t="shared" si="0"/>
        <v>INSERT INTO RouteStops (RouteId,Variation,Sequence,NaptanId,BoardingStage,BoardingstageSequence,AlightingStage,AlightingStageSequence) VALUES (6,2,5,124,34,9,34,9)</v>
      </c>
    </row>
    <row r="26" spans="1:13" x14ac:dyDescent="0.25">
      <c r="A26" s="9">
        <v>6</v>
      </c>
      <c r="B26" s="9">
        <v>2</v>
      </c>
      <c r="C26" s="9">
        <v>45021855</v>
      </c>
      <c r="D26" s="9">
        <f>INDEX(Naptans!$A:$C,MATCH(C26,Naptans!$A:$A,0),2)</f>
        <v>125</v>
      </c>
      <c r="E26" s="9" t="str">
        <f>INDEX(Naptans!$A:$C,MATCH(C26,Naptans!$A:$A,0),3)</f>
        <v xml:space="preserve"> Slaymaker Lane</v>
      </c>
      <c r="F26" s="5">
        <v>33</v>
      </c>
      <c r="G26" s="5">
        <v>33</v>
      </c>
      <c r="H26" s="5">
        <v>8</v>
      </c>
      <c r="I26" s="5">
        <v>33</v>
      </c>
      <c r="J26" s="5">
        <v>8</v>
      </c>
      <c r="M26" s="9" t="str">
        <f t="shared" si="0"/>
        <v>INSERT INTO RouteStops (RouteId,Variation,Sequence,NaptanId,BoardingStage,BoardingstageSequence,AlightingStage,AlightingStageSequence) VALUES (6,2,6,125,33,8,33,8)</v>
      </c>
    </row>
    <row r="27" spans="1:13" x14ac:dyDescent="0.25">
      <c r="A27" s="9">
        <v>7</v>
      </c>
      <c r="B27" s="9">
        <v>2</v>
      </c>
      <c r="C27" s="9">
        <v>45021856</v>
      </c>
      <c r="D27" s="9">
        <f>INDEX(Naptans!$A:$C,MATCH(C27,Naptans!$A:$A,0),2)</f>
        <v>126</v>
      </c>
      <c r="E27" s="9" t="str">
        <f>INDEX(Naptans!$A:$C,MATCH(C27,Naptans!$A:$A,0),3)</f>
        <v xml:space="preserve"> Thornhill Avenue</v>
      </c>
      <c r="G27" s="5">
        <v>33</v>
      </c>
      <c r="H27" s="5">
        <v>8</v>
      </c>
      <c r="I27" s="5">
        <v>32</v>
      </c>
      <c r="J27" s="5">
        <v>7</v>
      </c>
      <c r="M27" s="9" t="str">
        <f t="shared" si="0"/>
        <v>INSERT INTO RouteStops (RouteId,Variation,Sequence,NaptanId,BoardingStage,BoardingstageSequence,AlightingStage,AlightingStageSequence) VALUES (6,2,7,126,33,8,32,7)</v>
      </c>
    </row>
    <row r="28" spans="1:13" x14ac:dyDescent="0.25">
      <c r="A28" s="9">
        <v>8</v>
      </c>
      <c r="B28" s="9">
        <v>2</v>
      </c>
      <c r="C28" s="9">
        <v>45021859</v>
      </c>
      <c r="D28" s="9">
        <f>INDEX(Naptans!$A:$C,MATCH(C28,Naptans!$A:$A,0),2)</f>
        <v>127</v>
      </c>
      <c r="E28" s="9" t="str">
        <f>INDEX(Naptans!$A:$C,MATCH(C28,Naptans!$A:$A,0),3)</f>
        <v xml:space="preserve"> Valley View Close</v>
      </c>
      <c r="G28" s="5">
        <v>33</v>
      </c>
      <c r="H28" s="5">
        <v>8</v>
      </c>
      <c r="I28" s="5">
        <v>32</v>
      </c>
      <c r="J28" s="5">
        <v>7</v>
      </c>
      <c r="M28" s="9" t="str">
        <f t="shared" si="0"/>
        <v>INSERT INTO RouteStops (RouteId,Variation,Sequence,NaptanId,BoardingStage,BoardingstageSequence,AlightingStage,AlightingStageSequence) VALUES (6,2,8,127,33,8,32,7)</v>
      </c>
    </row>
    <row r="29" spans="1:13" x14ac:dyDescent="0.25">
      <c r="A29" s="9">
        <v>9</v>
      </c>
      <c r="B29" s="9">
        <v>2</v>
      </c>
      <c r="C29" s="9">
        <v>45021861</v>
      </c>
      <c r="D29" s="9">
        <f>INDEX(Naptans!$A:$C,MATCH(C29,Naptans!$A:$A,0),2)</f>
        <v>128</v>
      </c>
      <c r="E29" s="9" t="str">
        <f>INDEX(Naptans!$A:$C,MATCH(C29,Naptans!$A:$A,0),3)</f>
        <v xml:space="preserve"> Oakbank Broadway</v>
      </c>
      <c r="F29" s="5">
        <v>32</v>
      </c>
      <c r="G29" s="5">
        <v>32</v>
      </c>
      <c r="H29" s="5">
        <v>7</v>
      </c>
      <c r="I29" s="5">
        <v>32</v>
      </c>
      <c r="J29" s="5">
        <v>7</v>
      </c>
      <c r="M29" s="9" t="str">
        <f t="shared" si="0"/>
        <v>INSERT INTO RouteStops (RouteId,Variation,Sequence,NaptanId,BoardingStage,BoardingstageSequence,AlightingStage,AlightingStageSequence) VALUES (6,2,9,128,32,7,32,7)</v>
      </c>
    </row>
    <row r="30" spans="1:13" x14ac:dyDescent="0.25">
      <c r="A30" s="9">
        <v>10</v>
      </c>
      <c r="B30" s="9">
        <v>2</v>
      </c>
      <c r="C30" s="9">
        <v>45021863</v>
      </c>
      <c r="D30" s="9">
        <f>INDEX(Naptans!$A:$C,MATCH(C30,Naptans!$A:$A,0),2)</f>
        <v>129</v>
      </c>
      <c r="E30" s="9" t="str">
        <f>INDEX(Naptans!$A:$C,MATCH(C30,Naptans!$A:$A,0),3)</f>
        <v xml:space="preserve"> Occupation Lane</v>
      </c>
      <c r="G30" s="5">
        <v>32</v>
      </c>
      <c r="H30" s="5">
        <v>7</v>
      </c>
      <c r="I30" s="5">
        <v>31</v>
      </c>
      <c r="J30" s="5">
        <v>6</v>
      </c>
      <c r="M30" s="9" t="str">
        <f t="shared" si="0"/>
        <v>INSERT INTO RouteStops (RouteId,Variation,Sequence,NaptanId,BoardingStage,BoardingstageSequence,AlightingStage,AlightingStageSequence) VALUES (6,2,10,129,32,7,31,6)</v>
      </c>
    </row>
    <row r="31" spans="1:13" x14ac:dyDescent="0.25">
      <c r="A31" s="9">
        <v>11</v>
      </c>
      <c r="B31" s="9">
        <v>2</v>
      </c>
      <c r="C31" s="9">
        <v>45021865</v>
      </c>
      <c r="D31" s="9">
        <f>INDEX(Naptans!$A:$C,MATCH(C31,Naptans!$A:$A,0),2)</f>
        <v>130</v>
      </c>
      <c r="E31" s="9" t="str">
        <f>INDEX(Naptans!$A:$C,MATCH(C31,Naptans!$A:$A,0),3)</f>
        <v xml:space="preserve"> Exley Road</v>
      </c>
      <c r="F31" s="5">
        <v>31</v>
      </c>
      <c r="G31" s="5">
        <v>31</v>
      </c>
      <c r="H31" s="5">
        <v>6</v>
      </c>
      <c r="I31" s="5">
        <v>31</v>
      </c>
      <c r="J31" s="5">
        <v>6</v>
      </c>
      <c r="M31" s="9" t="str">
        <f t="shared" si="0"/>
        <v>INSERT INTO RouteStops (RouteId,Variation,Sequence,NaptanId,BoardingStage,BoardingstageSequence,AlightingStage,AlightingStageSequence) VALUES (6,2,11,130,31,6,31,6)</v>
      </c>
    </row>
    <row r="32" spans="1:13" x14ac:dyDescent="0.25">
      <c r="A32" s="9">
        <v>12</v>
      </c>
      <c r="B32" s="9">
        <v>2</v>
      </c>
      <c r="C32" s="9">
        <v>45021867</v>
      </c>
      <c r="D32" s="9">
        <f>INDEX(Naptans!$A:$C,MATCH(C32,Naptans!$A:$A,0),2)</f>
        <v>131</v>
      </c>
      <c r="E32" s="9" t="str">
        <f>INDEX(Naptans!$A:$C,MATCH(C32,Naptans!$A:$A,0),3)</f>
        <v xml:space="preserve"> Lawnswood Road</v>
      </c>
      <c r="F32" s="5">
        <v>30</v>
      </c>
      <c r="G32" s="5">
        <v>30</v>
      </c>
      <c r="H32" s="5">
        <v>5</v>
      </c>
      <c r="I32" s="5">
        <v>30</v>
      </c>
      <c r="J32" s="5">
        <v>5</v>
      </c>
      <c r="M32" s="9" t="str">
        <f t="shared" si="0"/>
        <v>INSERT INTO RouteStops (RouteId,Variation,Sequence,NaptanId,BoardingStage,BoardingstageSequence,AlightingStage,AlightingStageSequence) VALUES (6,2,12,131,30,5,30,5)</v>
      </c>
    </row>
    <row r="33" spans="1:13" x14ac:dyDescent="0.25">
      <c r="A33" s="9">
        <v>13</v>
      </c>
      <c r="B33" s="9">
        <v>2</v>
      </c>
      <c r="C33" s="9">
        <v>45021870</v>
      </c>
      <c r="D33" s="9">
        <f>INDEX(Naptans!$A:$C,MATCH(C33,Naptans!$A:$A,0),2)</f>
        <v>104</v>
      </c>
      <c r="E33" s="9" t="str">
        <f>INDEX(Naptans!$A:$C,MATCH(C33,Naptans!$A:$A,0),3)</f>
        <v xml:space="preserve"> Nashville Road</v>
      </c>
      <c r="F33" s="5">
        <v>29</v>
      </c>
      <c r="G33" s="5">
        <v>29</v>
      </c>
      <c r="H33" s="5">
        <v>4</v>
      </c>
      <c r="I33" s="5">
        <v>29</v>
      </c>
      <c r="J33" s="5">
        <v>4</v>
      </c>
      <c r="M33" s="9" t="str">
        <f t="shared" si="0"/>
        <v>INSERT INTO RouteStops (RouteId,Variation,Sequence,NaptanId,BoardingStage,BoardingstageSequence,AlightingStage,AlightingStageSequence) VALUES (6,2,13,104,29,4,29,4)</v>
      </c>
    </row>
    <row r="34" spans="1:13" x14ac:dyDescent="0.25">
      <c r="A34" s="9">
        <v>14</v>
      </c>
      <c r="B34" s="9">
        <v>2</v>
      </c>
      <c r="C34" s="9">
        <v>45021872</v>
      </c>
      <c r="D34" s="9">
        <f>INDEX(Naptans!$A:$C,MATCH(C34,Naptans!$A:$A,0),2)</f>
        <v>105</v>
      </c>
      <c r="E34" s="9" t="str">
        <f>INDEX(Naptans!$A:$C,MATCH(C34,Naptans!$A:$A,0),3)</f>
        <v xml:space="preserve"> Aireworth Street</v>
      </c>
      <c r="F34" s="5">
        <v>28</v>
      </c>
      <c r="G34" s="5">
        <v>28</v>
      </c>
      <c r="H34" s="5">
        <v>3</v>
      </c>
      <c r="I34" s="5">
        <v>28</v>
      </c>
      <c r="J34" s="5">
        <v>2</v>
      </c>
      <c r="M34" s="9" t="str">
        <f t="shared" si="0"/>
        <v>INSERT INTO RouteStops (RouteId,Variation,Sequence,NaptanId,BoardingStage,BoardingstageSequence,AlightingStage,AlightingStageSequence) VALUES (6,2,14,105,28,3,28,2)</v>
      </c>
    </row>
    <row r="35" spans="1:13" x14ac:dyDescent="0.25">
      <c r="A35" s="9">
        <v>15</v>
      </c>
      <c r="B35" s="9">
        <v>2</v>
      </c>
      <c r="C35" s="9">
        <v>45021874</v>
      </c>
      <c r="D35" s="9">
        <f>INDEX(Naptans!$A:$C,MATCH(C35,Naptans!$A:$A,0),2)</f>
        <v>106</v>
      </c>
      <c r="E35" s="9" t="str">
        <f>INDEX(Naptans!$A:$C,MATCH(C35,Naptans!$A:$A,0),3)</f>
        <v xml:space="preserve"> West Lane</v>
      </c>
      <c r="F35" s="5">
        <v>28</v>
      </c>
      <c r="G35" s="5">
        <v>28</v>
      </c>
      <c r="H35" s="5">
        <v>3</v>
      </c>
      <c r="I35" s="5">
        <v>28</v>
      </c>
      <c r="J35" s="5">
        <v>2</v>
      </c>
      <c r="M35" s="9" t="str">
        <f t="shared" si="0"/>
        <v>INSERT INTO RouteStops (RouteId,Variation,Sequence,NaptanId,BoardingStage,BoardingstageSequence,AlightingStage,AlightingStageSequence) VALUES (6,2,15,106,28,3,28,2)</v>
      </c>
    </row>
    <row r="36" spans="1:13" x14ac:dyDescent="0.25">
      <c r="A36" s="9">
        <v>16</v>
      </c>
      <c r="B36" s="9">
        <v>2</v>
      </c>
      <c r="C36" s="9">
        <v>45023130</v>
      </c>
      <c r="D36" s="9">
        <f>INDEX(Naptans!$A:$C,MATCH(C36,Naptans!$A:$A,0),2)</f>
        <v>34</v>
      </c>
      <c r="E36" s="9" t="str">
        <f>INDEX(Naptans!$A:$C,MATCH(C36,Naptans!$A:$A,0),3)</f>
        <v xml:space="preserve"> North Street N1</v>
      </c>
      <c r="G36" s="5">
        <v>28</v>
      </c>
      <c r="H36" s="5">
        <v>3</v>
      </c>
      <c r="I36" s="5">
        <v>27</v>
      </c>
      <c r="J36" s="5">
        <v>1</v>
      </c>
      <c r="M36" s="9" t="str">
        <f t="shared" si="0"/>
        <v>INSERT INTO RouteStops (RouteId,Variation,Sequence,NaptanId,BoardingStage,BoardingstageSequence,AlightingStage,AlightingStageSequence) VALUES (6,2,16,34,28,3,27,1)</v>
      </c>
    </row>
    <row r="37" spans="1:13" x14ac:dyDescent="0.25">
      <c r="A37" s="9">
        <v>17</v>
      </c>
      <c r="B37" s="9">
        <v>2</v>
      </c>
      <c r="C37" s="9">
        <v>45026807</v>
      </c>
      <c r="D37" s="9">
        <f>INDEX(Naptans!$A:$C,MATCH(C37,Naptans!$A:$A,0),2)</f>
        <v>51</v>
      </c>
      <c r="E37" s="9" t="str">
        <f>INDEX(Naptans!$A:$C,MATCH(C37,Naptans!$A:$A,0),3)</f>
        <v>Keighley Bus Stn</v>
      </c>
      <c r="F37" s="5">
        <v>27</v>
      </c>
      <c r="G37" s="5">
        <v>27</v>
      </c>
      <c r="H37" s="5">
        <v>2</v>
      </c>
      <c r="I37" s="5">
        <v>27</v>
      </c>
      <c r="J37" s="5">
        <v>1</v>
      </c>
      <c r="M37" s="9" t="str">
        <f t="shared" si="0"/>
        <v>INSERT INTO RouteStops (RouteId,Variation,Sequence,NaptanId,BoardingStage,BoardingstageSequence,AlightingStage,AlightingStageSequence) VALUES (6,2,17,51,27,2,27,1)</v>
      </c>
    </row>
  </sheetData>
  <conditionalFormatting sqref="C2">
    <cfRule type="duplicateValues" dxfId="21" priority="2"/>
  </conditionalFormatting>
  <conditionalFormatting sqref="C2">
    <cfRule type="duplicateValues" dxfId="20" priority="1"/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2:O60"/>
  <sheetViews>
    <sheetView topLeftCell="A4" zoomScale="115" zoomScaleNormal="115" workbookViewId="0">
      <selection activeCell="B8" sqref="A8:B8"/>
    </sheetView>
  </sheetViews>
  <sheetFormatPr defaultColWidth="9.28515625" defaultRowHeight="15" x14ac:dyDescent="0.25"/>
  <cols>
    <col min="1" max="1" width="11" style="9" customWidth="1"/>
    <col min="2" max="2" width="12" style="9" bestFit="1" customWidth="1"/>
    <col min="3" max="16384" width="9.28515625" style="9"/>
  </cols>
  <sheetData>
    <row r="2" spans="1:14" x14ac:dyDescent="0.25">
      <c r="A2" s="9" t="s">
        <v>311</v>
      </c>
      <c r="B2" s="9">
        <v>1500249600000</v>
      </c>
      <c r="D2" s="24" t="s">
        <v>317</v>
      </c>
      <c r="E2" s="9">
        <v>27</v>
      </c>
      <c r="F2" s="9">
        <v>28</v>
      </c>
      <c r="G2" s="9">
        <v>129</v>
      </c>
      <c r="H2" s="9">
        <v>29</v>
      </c>
      <c r="I2" s="9">
        <v>30</v>
      </c>
      <c r="J2" s="9">
        <v>31</v>
      </c>
      <c r="K2" s="9">
        <v>32</v>
      </c>
      <c r="L2" s="9">
        <v>33</v>
      </c>
      <c r="M2" s="9">
        <v>34</v>
      </c>
      <c r="N2" s="9">
        <v>35</v>
      </c>
    </row>
    <row r="3" spans="1:14" x14ac:dyDescent="0.25">
      <c r="A3" s="9" t="s">
        <v>309</v>
      </c>
      <c r="B3" s="9">
        <v>6</v>
      </c>
      <c r="D3" s="9">
        <v>27</v>
      </c>
      <c r="E3" s="9">
        <v>110</v>
      </c>
    </row>
    <row r="4" spans="1:14" x14ac:dyDescent="0.25">
      <c r="A4" s="9" t="s">
        <v>365</v>
      </c>
      <c r="B4" s="9">
        <v>1</v>
      </c>
      <c r="D4" s="9">
        <v>28</v>
      </c>
      <c r="E4" s="9">
        <v>110</v>
      </c>
      <c r="F4" s="9">
        <v>110</v>
      </c>
    </row>
    <row r="5" spans="1:14" x14ac:dyDescent="0.25">
      <c r="A5" s="9" t="s">
        <v>364</v>
      </c>
      <c r="B5" s="9">
        <v>2</v>
      </c>
      <c r="D5" s="9">
        <v>129</v>
      </c>
      <c r="E5" s="9">
        <v>160</v>
      </c>
      <c r="F5" s="9">
        <v>110</v>
      </c>
      <c r="G5" s="9">
        <v>110</v>
      </c>
    </row>
    <row r="6" spans="1:14" x14ac:dyDescent="0.25">
      <c r="A6" s="9" t="s">
        <v>363</v>
      </c>
      <c r="B6" s="9">
        <v>3</v>
      </c>
      <c r="D6" s="9">
        <v>29</v>
      </c>
      <c r="E6" s="9">
        <v>160</v>
      </c>
      <c r="F6" s="9">
        <v>110</v>
      </c>
      <c r="G6" s="9">
        <v>110</v>
      </c>
      <c r="H6" s="9">
        <v>110</v>
      </c>
    </row>
    <row r="7" spans="1:14" x14ac:dyDescent="0.25">
      <c r="D7" s="9">
        <v>30</v>
      </c>
      <c r="E7" s="9">
        <v>160</v>
      </c>
      <c r="F7" s="9">
        <v>160</v>
      </c>
      <c r="G7" s="9">
        <v>110</v>
      </c>
      <c r="H7" s="9">
        <v>110</v>
      </c>
      <c r="I7" s="9">
        <v>110</v>
      </c>
    </row>
    <row r="8" spans="1:14" x14ac:dyDescent="0.25">
      <c r="A8" s="29" t="s">
        <v>382</v>
      </c>
      <c r="B8" s="29">
        <v>0.9</v>
      </c>
      <c r="D8" s="9">
        <v>31</v>
      </c>
      <c r="E8" s="9">
        <v>160</v>
      </c>
      <c r="F8" s="9">
        <v>160</v>
      </c>
      <c r="G8" s="9">
        <v>110</v>
      </c>
      <c r="H8" s="9">
        <v>110</v>
      </c>
      <c r="I8" s="9">
        <v>110</v>
      </c>
      <c r="J8" s="9">
        <v>110</v>
      </c>
    </row>
    <row r="9" spans="1:14" x14ac:dyDescent="0.25">
      <c r="D9" s="9">
        <v>32</v>
      </c>
      <c r="E9" s="9">
        <v>200</v>
      </c>
      <c r="F9" s="9">
        <v>200</v>
      </c>
      <c r="G9" s="9">
        <v>160</v>
      </c>
      <c r="H9" s="9">
        <v>160</v>
      </c>
      <c r="I9" s="9">
        <v>160</v>
      </c>
      <c r="J9" s="9">
        <v>110</v>
      </c>
      <c r="K9" s="9">
        <v>110</v>
      </c>
    </row>
    <row r="10" spans="1:14" x14ac:dyDescent="0.25">
      <c r="D10" s="9">
        <v>33</v>
      </c>
      <c r="E10" s="9">
        <v>250</v>
      </c>
      <c r="F10" s="9">
        <v>250</v>
      </c>
      <c r="G10" s="9">
        <v>200</v>
      </c>
      <c r="H10" s="9">
        <v>200</v>
      </c>
      <c r="I10" s="9">
        <v>200</v>
      </c>
      <c r="J10" s="9">
        <v>160</v>
      </c>
      <c r="K10" s="9">
        <v>110</v>
      </c>
      <c r="L10" s="9">
        <v>110</v>
      </c>
    </row>
    <row r="11" spans="1:14" x14ac:dyDescent="0.25">
      <c r="D11" s="9">
        <v>34</v>
      </c>
      <c r="E11" s="9">
        <v>250</v>
      </c>
      <c r="F11" s="9">
        <v>250</v>
      </c>
      <c r="G11" s="9">
        <v>200</v>
      </c>
      <c r="H11" s="9">
        <v>200</v>
      </c>
      <c r="I11" s="9">
        <v>200</v>
      </c>
      <c r="J11" s="9">
        <v>200</v>
      </c>
      <c r="K11" s="9">
        <v>160</v>
      </c>
      <c r="L11" s="9">
        <v>110</v>
      </c>
      <c r="M11" s="9">
        <v>110</v>
      </c>
    </row>
    <row r="12" spans="1:14" x14ac:dyDescent="0.25">
      <c r="D12" s="9">
        <v>35</v>
      </c>
      <c r="E12" s="9">
        <v>250</v>
      </c>
      <c r="F12" s="9">
        <v>250</v>
      </c>
      <c r="G12" s="9">
        <v>250</v>
      </c>
      <c r="H12" s="9">
        <v>250</v>
      </c>
      <c r="I12" s="9">
        <v>200</v>
      </c>
      <c r="J12" s="9">
        <v>200</v>
      </c>
      <c r="K12" s="9">
        <v>160</v>
      </c>
      <c r="L12" s="9">
        <v>160</v>
      </c>
      <c r="M12" s="9">
        <v>110</v>
      </c>
      <c r="N12" s="9">
        <v>110</v>
      </c>
    </row>
    <row r="14" spans="1:14" x14ac:dyDescent="0.25">
      <c r="D14" s="24" t="s">
        <v>318</v>
      </c>
    </row>
    <row r="15" spans="1:14" x14ac:dyDescent="0.25">
      <c r="D15" s="9">
        <v>27</v>
      </c>
      <c r="E15" s="9">
        <v>200</v>
      </c>
    </row>
    <row r="16" spans="1:14" x14ac:dyDescent="0.25">
      <c r="D16" s="9">
        <v>28</v>
      </c>
      <c r="E16" s="9">
        <v>200</v>
      </c>
      <c r="F16" s="9">
        <v>200</v>
      </c>
    </row>
    <row r="17" spans="4:14" x14ac:dyDescent="0.25">
      <c r="D17" s="9">
        <v>129</v>
      </c>
      <c r="E17" s="9">
        <v>250</v>
      </c>
      <c r="F17" s="9">
        <v>200</v>
      </c>
      <c r="G17" s="9">
        <v>200</v>
      </c>
    </row>
    <row r="18" spans="4:14" x14ac:dyDescent="0.25">
      <c r="D18" s="9">
        <v>29</v>
      </c>
      <c r="E18" s="9">
        <v>250</v>
      </c>
      <c r="F18" s="9">
        <v>200</v>
      </c>
      <c r="G18" s="9">
        <v>200</v>
      </c>
      <c r="H18" s="9">
        <v>200</v>
      </c>
    </row>
    <row r="19" spans="4:14" x14ac:dyDescent="0.25">
      <c r="D19" s="9">
        <v>30</v>
      </c>
      <c r="E19" s="9">
        <v>250</v>
      </c>
      <c r="F19" s="9">
        <v>250</v>
      </c>
      <c r="G19" s="9">
        <v>200</v>
      </c>
      <c r="H19" s="9">
        <v>200</v>
      </c>
      <c r="I19" s="9">
        <v>200</v>
      </c>
    </row>
    <row r="20" spans="4:14" x14ac:dyDescent="0.25">
      <c r="D20" s="9">
        <v>31</v>
      </c>
      <c r="E20" s="9">
        <v>250</v>
      </c>
      <c r="F20" s="9">
        <v>250</v>
      </c>
      <c r="G20" s="9">
        <v>200</v>
      </c>
      <c r="H20" s="9">
        <v>200</v>
      </c>
      <c r="I20" s="9">
        <v>200</v>
      </c>
      <c r="J20" s="9">
        <v>200</v>
      </c>
    </row>
    <row r="21" spans="4:14" x14ac:dyDescent="0.25">
      <c r="D21" s="9">
        <v>32</v>
      </c>
      <c r="E21" s="9">
        <v>300</v>
      </c>
      <c r="F21" s="9">
        <v>300</v>
      </c>
      <c r="G21" s="9">
        <v>250</v>
      </c>
      <c r="H21" s="9">
        <v>250</v>
      </c>
      <c r="I21" s="9">
        <v>250</v>
      </c>
      <c r="J21" s="9">
        <v>200</v>
      </c>
      <c r="K21" s="9">
        <v>200</v>
      </c>
    </row>
    <row r="22" spans="4:14" x14ac:dyDescent="0.25">
      <c r="D22" s="9">
        <v>33</v>
      </c>
      <c r="E22" s="9">
        <v>400</v>
      </c>
      <c r="F22" s="9">
        <v>400</v>
      </c>
      <c r="G22" s="9">
        <v>350</v>
      </c>
      <c r="H22" s="9">
        <v>350</v>
      </c>
      <c r="I22" s="9">
        <v>350</v>
      </c>
      <c r="J22" s="9">
        <v>250</v>
      </c>
      <c r="K22" s="9">
        <v>200</v>
      </c>
      <c r="L22" s="9">
        <v>200</v>
      </c>
    </row>
    <row r="23" spans="4:14" x14ac:dyDescent="0.25">
      <c r="D23" s="9">
        <v>34</v>
      </c>
      <c r="E23" s="9">
        <v>400</v>
      </c>
      <c r="F23" s="9">
        <v>400</v>
      </c>
      <c r="G23" s="9">
        <v>350</v>
      </c>
      <c r="H23" s="9">
        <v>350</v>
      </c>
      <c r="I23" s="9">
        <v>350</v>
      </c>
      <c r="J23" s="9">
        <v>350</v>
      </c>
      <c r="K23" s="9">
        <v>250</v>
      </c>
      <c r="L23" s="9">
        <v>200</v>
      </c>
      <c r="M23" s="9">
        <v>200</v>
      </c>
    </row>
    <row r="24" spans="4:14" x14ac:dyDescent="0.25">
      <c r="D24" s="9">
        <v>35</v>
      </c>
      <c r="E24" s="9">
        <v>400</v>
      </c>
      <c r="F24" s="9">
        <v>400</v>
      </c>
      <c r="G24" s="9">
        <v>400</v>
      </c>
      <c r="H24" s="9">
        <v>400</v>
      </c>
      <c r="I24" s="9">
        <v>350</v>
      </c>
      <c r="J24" s="9">
        <v>350</v>
      </c>
      <c r="K24" s="9">
        <v>250</v>
      </c>
      <c r="L24" s="9">
        <v>250</v>
      </c>
      <c r="M24" s="9">
        <v>200</v>
      </c>
      <c r="N24" s="9">
        <v>200</v>
      </c>
    </row>
    <row r="26" spans="4:14" x14ac:dyDescent="0.25">
      <c r="D26" s="24" t="s">
        <v>319</v>
      </c>
    </row>
    <row r="27" spans="4:14" x14ac:dyDescent="0.25">
      <c r="D27" s="9">
        <v>27</v>
      </c>
      <c r="E27" s="9" t="s">
        <v>316</v>
      </c>
    </row>
    <row r="28" spans="4:14" x14ac:dyDescent="0.25">
      <c r="D28" s="9">
        <v>28</v>
      </c>
      <c r="E28" s="9" t="s">
        <v>316</v>
      </c>
      <c r="F28" s="9" t="s">
        <v>316</v>
      </c>
    </row>
    <row r="29" spans="4:14" x14ac:dyDescent="0.25">
      <c r="D29" s="9">
        <v>129</v>
      </c>
      <c r="E29" s="9" t="s">
        <v>316</v>
      </c>
      <c r="F29" s="9" t="s">
        <v>316</v>
      </c>
      <c r="G29" s="9" t="s">
        <v>316</v>
      </c>
    </row>
    <row r="30" spans="4:14" x14ac:dyDescent="0.25">
      <c r="D30" s="9">
        <v>29</v>
      </c>
      <c r="E30" s="9" t="s">
        <v>316</v>
      </c>
      <c r="F30" s="9" t="s">
        <v>316</v>
      </c>
      <c r="G30" s="9" t="s">
        <v>316</v>
      </c>
      <c r="H30" s="9" t="s">
        <v>316</v>
      </c>
    </row>
    <row r="31" spans="4:14" x14ac:dyDescent="0.25">
      <c r="D31" s="9">
        <v>30</v>
      </c>
      <c r="E31" s="9" t="s">
        <v>316</v>
      </c>
      <c r="F31" s="9" t="s">
        <v>316</v>
      </c>
      <c r="G31" s="9" t="s">
        <v>316</v>
      </c>
      <c r="H31" s="9" t="s">
        <v>316</v>
      </c>
      <c r="I31" s="9" t="s">
        <v>316</v>
      </c>
    </row>
    <row r="32" spans="4:14" x14ac:dyDescent="0.25">
      <c r="D32" s="9">
        <v>31</v>
      </c>
      <c r="E32" s="9" t="s">
        <v>316</v>
      </c>
      <c r="F32" s="9" t="s">
        <v>316</v>
      </c>
      <c r="G32" s="9" t="s">
        <v>316</v>
      </c>
      <c r="H32" s="9" t="s">
        <v>316</v>
      </c>
      <c r="I32" s="9" t="s">
        <v>316</v>
      </c>
      <c r="J32" s="9" t="s">
        <v>316</v>
      </c>
    </row>
    <row r="33" spans="4:15" x14ac:dyDescent="0.25">
      <c r="D33" s="9">
        <v>32</v>
      </c>
      <c r="E33" s="9" t="s">
        <v>316</v>
      </c>
      <c r="F33" s="9" t="s">
        <v>316</v>
      </c>
      <c r="G33" s="9" t="s">
        <v>316</v>
      </c>
      <c r="H33" s="9" t="s">
        <v>316</v>
      </c>
      <c r="I33" s="9" t="s">
        <v>316</v>
      </c>
      <c r="J33" s="9" t="s">
        <v>316</v>
      </c>
      <c r="K33" s="9" t="s">
        <v>316</v>
      </c>
    </row>
    <row r="34" spans="4:15" x14ac:dyDescent="0.25">
      <c r="D34" s="9">
        <v>33</v>
      </c>
    </row>
    <row r="35" spans="4:15" x14ac:dyDescent="0.25">
      <c r="D35" s="9">
        <v>34</v>
      </c>
    </row>
    <row r="36" spans="4:15" x14ac:dyDescent="0.25">
      <c r="D36" s="9">
        <v>35</v>
      </c>
    </row>
    <row r="38" spans="4:15" x14ac:dyDescent="0.25">
      <c r="D38" s="24" t="s">
        <v>314</v>
      </c>
    </row>
    <row r="39" spans="4:15" x14ac:dyDescent="0.25">
      <c r="D39" s="9">
        <v>27</v>
      </c>
      <c r="E39" s="9" t="str">
        <f>IF(E3,"INSERT INTO Fares (Created,RouteId,Stage1,Stage2,Single,[Return]) VALUES ("&amp;$B$2&amp;","&amp;$B$3&amp;","&amp;E$2&amp;","&amp;$D3&amp;","&amp;((E3/100)*$B$8)&amp;","&amp;((E15/100)*$B$8)&amp;");INSERT INTO Fares (Created,RouteId,Stage2,Stage1,Single,[Return]) VALUES ("&amp;$B$2&amp;","&amp;$B$3&amp;","&amp;E$2&amp;","&amp;$D3&amp;","&amp;((E3/100)*$B$8)&amp;","&amp;((E15/100)*$B$8)&amp;")","")</f>
        <v>INSERT INTO Fares (Created,RouteId,Stage1,Stage2,Single,[Return]) VALUES (1500249600000,6,27,27,0.99,1.8);INSERT INTO Fares (Created,RouteId,Stage2,Stage1,Single,[Return]) VALUES (1500249600000,6,27,27,0.99,1.8)</v>
      </c>
      <c r="F39" s="29" t="str">
        <f t="shared" ref="F39:N39" si="0">IF(F3,"INSERT INTO Fares (Created,RouteId,Stage1,Stage2,Single,[Return]) VALUES ("&amp;$B$2&amp;","&amp;$B$3&amp;","&amp;F$2&amp;","&amp;$D3&amp;","&amp;((F3/100)*$B$8)&amp;","&amp;((F15/100)*$B$8)&amp;");INSERT INTO Fares (Created,RouteId,Stage2,Stage1,Single,[Return]) VALUES ("&amp;$B$2&amp;","&amp;$B$3&amp;","&amp;F$2&amp;","&amp;$D3&amp;","&amp;((F3/100)*$B$8)&amp;","&amp;((F15/100)*$B$8)&amp;")","")</f>
        <v/>
      </c>
      <c r="G39" s="29" t="str">
        <f t="shared" si="0"/>
        <v/>
      </c>
      <c r="H39" s="29" t="str">
        <f t="shared" si="0"/>
        <v/>
      </c>
      <c r="I39" s="29" t="str">
        <f t="shared" si="0"/>
        <v/>
      </c>
      <c r="J39" s="29" t="str">
        <f t="shared" si="0"/>
        <v/>
      </c>
      <c r="K39" s="29" t="str">
        <f t="shared" si="0"/>
        <v/>
      </c>
      <c r="L39" s="29" t="str">
        <f t="shared" si="0"/>
        <v/>
      </c>
      <c r="M39" s="29" t="str">
        <f t="shared" si="0"/>
        <v/>
      </c>
      <c r="N39" s="29" t="str">
        <f t="shared" si="0"/>
        <v/>
      </c>
      <c r="O39" s="9" t="str">
        <f t="shared" ref="O39" si="1">IF(O3,"INSERT INTO Fares (Created,RouteId,Stage1,Stage2,Single,Return) VALUES ("&amp;$B$2&amp;","&amp;$B$3&amp;","&amp;O$2&amp;","&amp;$D$3&amp;","&amp;O3&amp;","&amp;O15&amp;")","")</f>
        <v/>
      </c>
    </row>
    <row r="40" spans="4:15" x14ac:dyDescent="0.25">
      <c r="D40" s="9">
        <v>28</v>
      </c>
      <c r="E40" s="29" t="str">
        <f t="shared" ref="E40:N48" si="2">IF(E4,"INSERT INTO Fares (Created,RouteId,Stage1,Stage2,Single,[Return]) VALUES ("&amp;$B$2&amp;","&amp;$B$3&amp;","&amp;E$2&amp;","&amp;$D4&amp;","&amp;((E4/100)*$B$8)&amp;","&amp;((E16/100)*$B$8)&amp;");INSERT INTO Fares (Created,RouteId,Stage2,Stage1,Single,[Return]) VALUES ("&amp;$B$2&amp;","&amp;$B$3&amp;","&amp;E$2&amp;","&amp;$D4&amp;","&amp;((E4/100)*$B$8)&amp;","&amp;((E16/100)*$B$8)&amp;")","")</f>
        <v>INSERT INTO Fares (Created,RouteId,Stage1,Stage2,Single,[Return]) VALUES (1500249600000,6,27,28,0.99,1.8);INSERT INTO Fares (Created,RouteId,Stage2,Stage1,Single,[Return]) VALUES (1500249600000,6,27,28,0.99,1.8)</v>
      </c>
      <c r="F40" s="29" t="str">
        <f t="shared" si="2"/>
        <v>INSERT INTO Fares (Created,RouteId,Stage1,Stage2,Single,[Return]) VALUES (1500249600000,6,28,28,0.99,1.8);INSERT INTO Fares (Created,RouteId,Stage2,Stage1,Single,[Return]) VALUES (1500249600000,6,28,28,0.99,1.8)</v>
      </c>
      <c r="G40" s="29" t="str">
        <f t="shared" si="2"/>
        <v/>
      </c>
      <c r="H40" s="29" t="str">
        <f t="shared" si="2"/>
        <v/>
      </c>
      <c r="I40" s="29" t="str">
        <f t="shared" si="2"/>
        <v/>
      </c>
      <c r="J40" s="29" t="str">
        <f t="shared" si="2"/>
        <v/>
      </c>
      <c r="K40" s="29" t="str">
        <f t="shared" si="2"/>
        <v/>
      </c>
      <c r="L40" s="29" t="str">
        <f t="shared" si="2"/>
        <v/>
      </c>
      <c r="M40" s="29" t="str">
        <f t="shared" si="2"/>
        <v/>
      </c>
      <c r="N40" s="29" t="str">
        <f t="shared" si="2"/>
        <v/>
      </c>
      <c r="O40" s="9" t="str">
        <f t="shared" ref="O40" si="3">IF(O4,"INSERT INTO Fares (Created,RouteId,Stage1,Stage2,Single,Return) VALUES ("&amp;$B$2&amp;","&amp;$B$3&amp;","&amp;O$2&amp;","&amp;$D$3&amp;","&amp;O4&amp;","&amp;O16&amp;")","")</f>
        <v/>
      </c>
    </row>
    <row r="41" spans="4:15" x14ac:dyDescent="0.25">
      <c r="D41" s="9">
        <v>129</v>
      </c>
      <c r="E41" s="29" t="str">
        <f t="shared" si="2"/>
        <v>INSERT INTO Fares (Created,RouteId,Stage1,Stage2,Single,[Return]) VALUES (1500249600000,6,27,129,1.44,2.25);INSERT INTO Fares (Created,RouteId,Stage2,Stage1,Single,[Return]) VALUES (1500249600000,6,27,129,1.44,2.25)</v>
      </c>
      <c r="F41" s="29" t="str">
        <f t="shared" si="2"/>
        <v>INSERT INTO Fares (Created,RouteId,Stage1,Stage2,Single,[Return]) VALUES (1500249600000,6,28,129,0.99,1.8);INSERT INTO Fares (Created,RouteId,Stage2,Stage1,Single,[Return]) VALUES (1500249600000,6,28,129,0.99,1.8)</v>
      </c>
      <c r="G41" s="29" t="str">
        <f t="shared" si="2"/>
        <v>INSERT INTO Fares (Created,RouteId,Stage1,Stage2,Single,[Return]) VALUES (1500249600000,6,129,129,0.99,1.8);INSERT INTO Fares (Created,RouteId,Stage2,Stage1,Single,[Return]) VALUES (1500249600000,6,129,129,0.99,1.8)</v>
      </c>
      <c r="H41" s="29" t="str">
        <f t="shared" si="2"/>
        <v/>
      </c>
      <c r="I41" s="29" t="str">
        <f t="shared" si="2"/>
        <v/>
      </c>
      <c r="J41" s="29" t="str">
        <f t="shared" si="2"/>
        <v/>
      </c>
      <c r="K41" s="29" t="str">
        <f t="shared" si="2"/>
        <v/>
      </c>
      <c r="L41" s="29" t="str">
        <f t="shared" si="2"/>
        <v/>
      </c>
      <c r="M41" s="29" t="str">
        <f t="shared" si="2"/>
        <v/>
      </c>
      <c r="N41" s="29" t="str">
        <f t="shared" si="2"/>
        <v/>
      </c>
      <c r="O41" s="9" t="str">
        <f t="shared" ref="O41" si="4">IF(O5,"INSERT INTO Fares (Created,RouteId,Stage1,Stage2,Single,Return) VALUES ("&amp;$B$2&amp;","&amp;$B$3&amp;","&amp;O$2&amp;","&amp;$D$3&amp;","&amp;O5&amp;","&amp;O17&amp;")","")</f>
        <v/>
      </c>
    </row>
    <row r="42" spans="4:15" x14ac:dyDescent="0.25">
      <c r="D42" s="9">
        <v>29</v>
      </c>
      <c r="E42" s="29" t="str">
        <f t="shared" si="2"/>
        <v>INSERT INTO Fares (Created,RouteId,Stage1,Stage2,Single,[Return]) VALUES (1500249600000,6,27,29,1.44,2.25);INSERT INTO Fares (Created,RouteId,Stage2,Stage1,Single,[Return]) VALUES (1500249600000,6,27,29,1.44,2.25)</v>
      </c>
      <c r="F42" s="29" t="str">
        <f t="shared" si="2"/>
        <v>INSERT INTO Fares (Created,RouteId,Stage1,Stage2,Single,[Return]) VALUES (1500249600000,6,28,29,0.99,1.8);INSERT INTO Fares (Created,RouteId,Stage2,Stage1,Single,[Return]) VALUES (1500249600000,6,28,29,0.99,1.8)</v>
      </c>
      <c r="G42" s="29" t="str">
        <f t="shared" si="2"/>
        <v>INSERT INTO Fares (Created,RouteId,Stage1,Stage2,Single,[Return]) VALUES (1500249600000,6,129,29,0.99,1.8);INSERT INTO Fares (Created,RouteId,Stage2,Stage1,Single,[Return]) VALUES (1500249600000,6,129,29,0.99,1.8)</v>
      </c>
      <c r="H42" s="29" t="str">
        <f t="shared" si="2"/>
        <v>INSERT INTO Fares (Created,RouteId,Stage1,Stage2,Single,[Return]) VALUES (1500249600000,6,29,29,0.99,1.8);INSERT INTO Fares (Created,RouteId,Stage2,Stage1,Single,[Return]) VALUES (1500249600000,6,29,29,0.99,1.8)</v>
      </c>
      <c r="I42" s="29" t="str">
        <f t="shared" si="2"/>
        <v/>
      </c>
      <c r="J42" s="29" t="str">
        <f t="shared" si="2"/>
        <v/>
      </c>
      <c r="K42" s="29" t="str">
        <f t="shared" si="2"/>
        <v/>
      </c>
      <c r="L42" s="29" t="str">
        <f t="shared" si="2"/>
        <v/>
      </c>
      <c r="M42" s="29" t="str">
        <f t="shared" si="2"/>
        <v/>
      </c>
      <c r="N42" s="29" t="str">
        <f t="shared" si="2"/>
        <v/>
      </c>
      <c r="O42" s="9" t="str">
        <f t="shared" ref="O42" si="5">IF(O6,"INSERT INTO Fares (Created,RouteId,Stage1,Stage2,Single,Return) VALUES ("&amp;$B$2&amp;","&amp;$B$3&amp;","&amp;O$2&amp;","&amp;$D$3&amp;","&amp;O6&amp;","&amp;O18&amp;")","")</f>
        <v/>
      </c>
    </row>
    <row r="43" spans="4:15" x14ac:dyDescent="0.25">
      <c r="D43" s="9">
        <v>30</v>
      </c>
      <c r="E43" s="29" t="str">
        <f t="shared" si="2"/>
        <v>INSERT INTO Fares (Created,RouteId,Stage1,Stage2,Single,[Return]) VALUES (1500249600000,6,27,30,1.44,2.25);INSERT INTO Fares (Created,RouteId,Stage2,Stage1,Single,[Return]) VALUES (1500249600000,6,27,30,1.44,2.25)</v>
      </c>
      <c r="F43" s="29" t="str">
        <f t="shared" si="2"/>
        <v>INSERT INTO Fares (Created,RouteId,Stage1,Stage2,Single,[Return]) VALUES (1500249600000,6,28,30,1.44,2.25);INSERT INTO Fares (Created,RouteId,Stage2,Stage1,Single,[Return]) VALUES (1500249600000,6,28,30,1.44,2.25)</v>
      </c>
      <c r="G43" s="29" t="str">
        <f t="shared" si="2"/>
        <v>INSERT INTO Fares (Created,RouteId,Stage1,Stage2,Single,[Return]) VALUES (1500249600000,6,129,30,0.99,1.8);INSERT INTO Fares (Created,RouteId,Stage2,Stage1,Single,[Return]) VALUES (1500249600000,6,129,30,0.99,1.8)</v>
      </c>
      <c r="H43" s="29" t="str">
        <f t="shared" si="2"/>
        <v>INSERT INTO Fares (Created,RouteId,Stage1,Stage2,Single,[Return]) VALUES (1500249600000,6,29,30,0.99,1.8);INSERT INTO Fares (Created,RouteId,Stage2,Stage1,Single,[Return]) VALUES (1500249600000,6,29,30,0.99,1.8)</v>
      </c>
      <c r="I43" s="29" t="str">
        <f t="shared" si="2"/>
        <v>INSERT INTO Fares (Created,RouteId,Stage1,Stage2,Single,[Return]) VALUES (1500249600000,6,30,30,0.99,1.8);INSERT INTO Fares (Created,RouteId,Stage2,Stage1,Single,[Return]) VALUES (1500249600000,6,30,30,0.99,1.8)</v>
      </c>
      <c r="J43" s="29" t="str">
        <f t="shared" si="2"/>
        <v/>
      </c>
      <c r="K43" s="29" t="str">
        <f t="shared" si="2"/>
        <v/>
      </c>
      <c r="L43" s="29" t="str">
        <f t="shared" si="2"/>
        <v/>
      </c>
      <c r="M43" s="29" t="str">
        <f t="shared" si="2"/>
        <v/>
      </c>
      <c r="N43" s="29" t="str">
        <f t="shared" si="2"/>
        <v/>
      </c>
      <c r="O43" s="9" t="str">
        <f t="shared" ref="O43" si="6">IF(O7,"INSERT INTO Fares (Created,RouteId,Stage1,Stage2,Single,Return) VALUES ("&amp;$B$2&amp;","&amp;$B$3&amp;","&amp;O$2&amp;","&amp;$D$3&amp;","&amp;O7&amp;","&amp;O19&amp;")","")</f>
        <v/>
      </c>
    </row>
    <row r="44" spans="4:15" x14ac:dyDescent="0.25">
      <c r="D44" s="9">
        <v>31</v>
      </c>
      <c r="E44" s="29" t="str">
        <f t="shared" si="2"/>
        <v>INSERT INTO Fares (Created,RouteId,Stage1,Stage2,Single,[Return]) VALUES (1500249600000,6,27,31,1.44,2.25);INSERT INTO Fares (Created,RouteId,Stage2,Stage1,Single,[Return]) VALUES (1500249600000,6,27,31,1.44,2.25)</v>
      </c>
      <c r="F44" s="29" t="str">
        <f t="shared" si="2"/>
        <v>INSERT INTO Fares (Created,RouteId,Stage1,Stage2,Single,[Return]) VALUES (1500249600000,6,28,31,1.44,2.25);INSERT INTO Fares (Created,RouteId,Stage2,Stage1,Single,[Return]) VALUES (1500249600000,6,28,31,1.44,2.25)</v>
      </c>
      <c r="G44" s="29" t="str">
        <f t="shared" si="2"/>
        <v>INSERT INTO Fares (Created,RouteId,Stage1,Stage2,Single,[Return]) VALUES (1500249600000,6,129,31,0.99,1.8);INSERT INTO Fares (Created,RouteId,Stage2,Stage1,Single,[Return]) VALUES (1500249600000,6,129,31,0.99,1.8)</v>
      </c>
      <c r="H44" s="29" t="str">
        <f t="shared" si="2"/>
        <v>INSERT INTO Fares (Created,RouteId,Stage1,Stage2,Single,[Return]) VALUES (1500249600000,6,29,31,0.99,1.8);INSERT INTO Fares (Created,RouteId,Stage2,Stage1,Single,[Return]) VALUES (1500249600000,6,29,31,0.99,1.8)</v>
      </c>
      <c r="I44" s="29" t="str">
        <f t="shared" si="2"/>
        <v>INSERT INTO Fares (Created,RouteId,Stage1,Stage2,Single,[Return]) VALUES (1500249600000,6,30,31,0.99,1.8);INSERT INTO Fares (Created,RouteId,Stage2,Stage1,Single,[Return]) VALUES (1500249600000,6,30,31,0.99,1.8)</v>
      </c>
      <c r="J44" s="29" t="str">
        <f t="shared" si="2"/>
        <v>INSERT INTO Fares (Created,RouteId,Stage1,Stage2,Single,[Return]) VALUES (1500249600000,6,31,31,0.99,1.8);INSERT INTO Fares (Created,RouteId,Stage2,Stage1,Single,[Return]) VALUES (1500249600000,6,31,31,0.99,1.8)</v>
      </c>
      <c r="K44" s="29" t="str">
        <f t="shared" si="2"/>
        <v/>
      </c>
      <c r="L44" s="29" t="str">
        <f t="shared" si="2"/>
        <v/>
      </c>
      <c r="M44" s="29" t="str">
        <f t="shared" si="2"/>
        <v/>
      </c>
      <c r="N44" s="29" t="str">
        <f t="shared" si="2"/>
        <v/>
      </c>
      <c r="O44" s="9" t="str">
        <f t="shared" ref="O44" si="7">IF(O8,"INSERT INTO Fares (Created,RouteId,Stage1,Stage2,Single,Return) VALUES ("&amp;$B$2&amp;","&amp;$B$3&amp;","&amp;O$2&amp;","&amp;$D$3&amp;","&amp;O8&amp;","&amp;O20&amp;")","")</f>
        <v/>
      </c>
    </row>
    <row r="45" spans="4:15" x14ac:dyDescent="0.25">
      <c r="D45" s="9">
        <v>32</v>
      </c>
      <c r="E45" s="29" t="str">
        <f t="shared" si="2"/>
        <v>INSERT INTO Fares (Created,RouteId,Stage1,Stage2,Single,[Return]) VALUES (1500249600000,6,27,32,1.8,2.7);INSERT INTO Fares (Created,RouteId,Stage2,Stage1,Single,[Return]) VALUES (1500249600000,6,27,32,1.8,2.7)</v>
      </c>
      <c r="F45" s="29" t="str">
        <f t="shared" si="2"/>
        <v>INSERT INTO Fares (Created,RouteId,Stage1,Stage2,Single,[Return]) VALUES (1500249600000,6,28,32,1.8,2.7);INSERT INTO Fares (Created,RouteId,Stage2,Stage1,Single,[Return]) VALUES (1500249600000,6,28,32,1.8,2.7)</v>
      </c>
      <c r="G45" s="29" t="str">
        <f t="shared" si="2"/>
        <v>INSERT INTO Fares (Created,RouteId,Stage1,Stage2,Single,[Return]) VALUES (1500249600000,6,129,32,1.44,2.25);INSERT INTO Fares (Created,RouteId,Stage2,Stage1,Single,[Return]) VALUES (1500249600000,6,129,32,1.44,2.25)</v>
      </c>
      <c r="H45" s="29" t="str">
        <f t="shared" si="2"/>
        <v>INSERT INTO Fares (Created,RouteId,Stage1,Stage2,Single,[Return]) VALUES (1500249600000,6,29,32,1.44,2.25);INSERT INTO Fares (Created,RouteId,Stage2,Stage1,Single,[Return]) VALUES (1500249600000,6,29,32,1.44,2.25)</v>
      </c>
      <c r="I45" s="29" t="str">
        <f t="shared" si="2"/>
        <v>INSERT INTO Fares (Created,RouteId,Stage1,Stage2,Single,[Return]) VALUES (1500249600000,6,30,32,1.44,2.25);INSERT INTO Fares (Created,RouteId,Stage2,Stage1,Single,[Return]) VALUES (1500249600000,6,30,32,1.44,2.25)</v>
      </c>
      <c r="J45" s="29" t="str">
        <f t="shared" si="2"/>
        <v>INSERT INTO Fares (Created,RouteId,Stage1,Stage2,Single,[Return]) VALUES (1500249600000,6,31,32,0.99,1.8);INSERT INTO Fares (Created,RouteId,Stage2,Stage1,Single,[Return]) VALUES (1500249600000,6,31,32,0.99,1.8)</v>
      </c>
      <c r="K45" s="29" t="str">
        <f t="shared" si="2"/>
        <v>INSERT INTO Fares (Created,RouteId,Stage1,Stage2,Single,[Return]) VALUES (1500249600000,6,32,32,0.99,1.8);INSERT INTO Fares (Created,RouteId,Stage2,Stage1,Single,[Return]) VALUES (1500249600000,6,32,32,0.99,1.8)</v>
      </c>
      <c r="L45" s="29" t="str">
        <f t="shared" si="2"/>
        <v/>
      </c>
      <c r="M45" s="29" t="str">
        <f t="shared" si="2"/>
        <v/>
      </c>
      <c r="N45" s="29" t="str">
        <f t="shared" si="2"/>
        <v/>
      </c>
      <c r="O45" s="9" t="str">
        <f t="shared" ref="O45" si="8">IF(O9,"INSERT INTO Fares (Created,RouteId,Stage1,Stage2,Single,Return) VALUES ("&amp;$B$2&amp;","&amp;$B$3&amp;","&amp;O$2&amp;","&amp;$D$3&amp;","&amp;O9&amp;","&amp;O21&amp;")","")</f>
        <v/>
      </c>
    </row>
    <row r="46" spans="4:15" x14ac:dyDescent="0.25">
      <c r="D46" s="9">
        <v>33</v>
      </c>
      <c r="E46" s="29" t="str">
        <f t="shared" si="2"/>
        <v>INSERT INTO Fares (Created,RouteId,Stage1,Stage2,Single,[Return]) VALUES (1500249600000,6,27,33,2.25,3.6);INSERT INTO Fares (Created,RouteId,Stage2,Stage1,Single,[Return]) VALUES (1500249600000,6,27,33,2.25,3.6)</v>
      </c>
      <c r="F46" s="29" t="str">
        <f t="shared" si="2"/>
        <v>INSERT INTO Fares (Created,RouteId,Stage1,Stage2,Single,[Return]) VALUES (1500249600000,6,28,33,2.25,3.6);INSERT INTO Fares (Created,RouteId,Stage2,Stage1,Single,[Return]) VALUES (1500249600000,6,28,33,2.25,3.6)</v>
      </c>
      <c r="G46" s="29" t="str">
        <f t="shared" si="2"/>
        <v>INSERT INTO Fares (Created,RouteId,Stage1,Stage2,Single,[Return]) VALUES (1500249600000,6,129,33,1.8,3.15);INSERT INTO Fares (Created,RouteId,Stage2,Stage1,Single,[Return]) VALUES (1500249600000,6,129,33,1.8,3.15)</v>
      </c>
      <c r="H46" s="29" t="str">
        <f t="shared" si="2"/>
        <v>INSERT INTO Fares (Created,RouteId,Stage1,Stage2,Single,[Return]) VALUES (1500249600000,6,29,33,1.8,3.15);INSERT INTO Fares (Created,RouteId,Stage2,Stage1,Single,[Return]) VALUES (1500249600000,6,29,33,1.8,3.15)</v>
      </c>
      <c r="I46" s="29" t="str">
        <f t="shared" si="2"/>
        <v>INSERT INTO Fares (Created,RouteId,Stage1,Stage2,Single,[Return]) VALUES (1500249600000,6,30,33,1.8,3.15);INSERT INTO Fares (Created,RouteId,Stage2,Stage1,Single,[Return]) VALUES (1500249600000,6,30,33,1.8,3.15)</v>
      </c>
      <c r="J46" s="29" t="str">
        <f t="shared" si="2"/>
        <v>INSERT INTO Fares (Created,RouteId,Stage1,Stage2,Single,[Return]) VALUES (1500249600000,6,31,33,1.44,2.25);INSERT INTO Fares (Created,RouteId,Stage2,Stage1,Single,[Return]) VALUES (1500249600000,6,31,33,1.44,2.25)</v>
      </c>
      <c r="K46" s="29" t="str">
        <f t="shared" si="2"/>
        <v>INSERT INTO Fares (Created,RouteId,Stage1,Stage2,Single,[Return]) VALUES (1500249600000,6,32,33,0.99,1.8);INSERT INTO Fares (Created,RouteId,Stage2,Stage1,Single,[Return]) VALUES (1500249600000,6,32,33,0.99,1.8)</v>
      </c>
      <c r="L46" s="29" t="str">
        <f t="shared" si="2"/>
        <v>INSERT INTO Fares (Created,RouteId,Stage1,Stage2,Single,[Return]) VALUES (1500249600000,6,33,33,0.99,1.8);INSERT INTO Fares (Created,RouteId,Stage2,Stage1,Single,[Return]) VALUES (1500249600000,6,33,33,0.99,1.8)</v>
      </c>
      <c r="M46" s="29" t="str">
        <f t="shared" si="2"/>
        <v/>
      </c>
      <c r="N46" s="29" t="str">
        <f t="shared" si="2"/>
        <v/>
      </c>
      <c r="O46" s="9" t="str">
        <f t="shared" ref="O46" si="9">IF(O10,"INSERT INTO Fares (Created,RouteId,Stage1,Stage2,Single,Return) VALUES ("&amp;$B$2&amp;","&amp;$B$3&amp;","&amp;O$2&amp;","&amp;$D$3&amp;","&amp;O10&amp;","&amp;O22&amp;")","")</f>
        <v/>
      </c>
    </row>
    <row r="47" spans="4:15" x14ac:dyDescent="0.25">
      <c r="D47" s="9">
        <v>34</v>
      </c>
      <c r="E47" s="29" t="str">
        <f t="shared" si="2"/>
        <v>INSERT INTO Fares (Created,RouteId,Stage1,Stage2,Single,[Return]) VALUES (1500249600000,6,27,34,2.25,3.6);INSERT INTO Fares (Created,RouteId,Stage2,Stage1,Single,[Return]) VALUES (1500249600000,6,27,34,2.25,3.6)</v>
      </c>
      <c r="F47" s="29" t="str">
        <f t="shared" si="2"/>
        <v>INSERT INTO Fares (Created,RouteId,Stage1,Stage2,Single,[Return]) VALUES (1500249600000,6,28,34,2.25,3.6);INSERT INTO Fares (Created,RouteId,Stage2,Stage1,Single,[Return]) VALUES (1500249600000,6,28,34,2.25,3.6)</v>
      </c>
      <c r="G47" s="29" t="str">
        <f t="shared" si="2"/>
        <v>INSERT INTO Fares (Created,RouteId,Stage1,Stage2,Single,[Return]) VALUES (1500249600000,6,129,34,1.8,3.15);INSERT INTO Fares (Created,RouteId,Stage2,Stage1,Single,[Return]) VALUES (1500249600000,6,129,34,1.8,3.15)</v>
      </c>
      <c r="H47" s="29" t="str">
        <f t="shared" si="2"/>
        <v>INSERT INTO Fares (Created,RouteId,Stage1,Stage2,Single,[Return]) VALUES (1500249600000,6,29,34,1.8,3.15);INSERT INTO Fares (Created,RouteId,Stage2,Stage1,Single,[Return]) VALUES (1500249600000,6,29,34,1.8,3.15)</v>
      </c>
      <c r="I47" s="29" t="str">
        <f t="shared" si="2"/>
        <v>INSERT INTO Fares (Created,RouteId,Stage1,Stage2,Single,[Return]) VALUES (1500249600000,6,30,34,1.8,3.15);INSERT INTO Fares (Created,RouteId,Stage2,Stage1,Single,[Return]) VALUES (1500249600000,6,30,34,1.8,3.15)</v>
      </c>
      <c r="J47" s="29" t="str">
        <f t="shared" si="2"/>
        <v>INSERT INTO Fares (Created,RouteId,Stage1,Stage2,Single,[Return]) VALUES (1500249600000,6,31,34,1.8,3.15);INSERT INTO Fares (Created,RouteId,Stage2,Stage1,Single,[Return]) VALUES (1500249600000,6,31,34,1.8,3.15)</v>
      </c>
      <c r="K47" s="29" t="str">
        <f t="shared" si="2"/>
        <v>INSERT INTO Fares (Created,RouteId,Stage1,Stage2,Single,[Return]) VALUES (1500249600000,6,32,34,1.44,2.25);INSERT INTO Fares (Created,RouteId,Stage2,Stage1,Single,[Return]) VALUES (1500249600000,6,32,34,1.44,2.25)</v>
      </c>
      <c r="L47" s="29" t="str">
        <f t="shared" si="2"/>
        <v>INSERT INTO Fares (Created,RouteId,Stage1,Stage2,Single,[Return]) VALUES (1500249600000,6,33,34,0.99,1.8);INSERT INTO Fares (Created,RouteId,Stage2,Stage1,Single,[Return]) VALUES (1500249600000,6,33,34,0.99,1.8)</v>
      </c>
      <c r="M47" s="29" t="str">
        <f t="shared" si="2"/>
        <v>INSERT INTO Fares (Created,RouteId,Stage1,Stage2,Single,[Return]) VALUES (1500249600000,6,34,34,0.99,1.8);INSERT INTO Fares (Created,RouteId,Stage2,Stage1,Single,[Return]) VALUES (1500249600000,6,34,34,0.99,1.8)</v>
      </c>
      <c r="N47" s="29" t="str">
        <f t="shared" si="2"/>
        <v/>
      </c>
      <c r="O47" s="9" t="str">
        <f t="shared" ref="O47" si="10">IF(O11,"INSERT INTO Fares (Created,RouteId,Stage1,Stage2,Single,Return) VALUES ("&amp;$B$2&amp;","&amp;$B$3&amp;","&amp;O$2&amp;","&amp;$D$3&amp;","&amp;O11&amp;","&amp;O23&amp;")","")</f>
        <v/>
      </c>
    </row>
    <row r="48" spans="4:15" x14ac:dyDescent="0.25">
      <c r="D48" s="9">
        <v>35</v>
      </c>
      <c r="E48" s="29" t="str">
        <f t="shared" si="2"/>
        <v>INSERT INTO Fares (Created,RouteId,Stage1,Stage2,Single,[Return]) VALUES (1500249600000,6,27,35,2.25,3.6);INSERT INTO Fares (Created,RouteId,Stage2,Stage1,Single,[Return]) VALUES (1500249600000,6,27,35,2.25,3.6)</v>
      </c>
      <c r="F48" s="29" t="str">
        <f t="shared" si="2"/>
        <v>INSERT INTO Fares (Created,RouteId,Stage1,Stage2,Single,[Return]) VALUES (1500249600000,6,28,35,2.25,3.6);INSERT INTO Fares (Created,RouteId,Stage2,Stage1,Single,[Return]) VALUES (1500249600000,6,28,35,2.25,3.6)</v>
      </c>
      <c r="G48" s="29" t="str">
        <f t="shared" si="2"/>
        <v>INSERT INTO Fares (Created,RouteId,Stage1,Stage2,Single,[Return]) VALUES (1500249600000,6,129,35,2.25,3.6);INSERT INTO Fares (Created,RouteId,Stage2,Stage1,Single,[Return]) VALUES (1500249600000,6,129,35,2.25,3.6)</v>
      </c>
      <c r="H48" s="29" t="str">
        <f t="shared" si="2"/>
        <v>INSERT INTO Fares (Created,RouteId,Stage1,Stage2,Single,[Return]) VALUES (1500249600000,6,29,35,2.25,3.6);INSERT INTO Fares (Created,RouteId,Stage2,Stage1,Single,[Return]) VALUES (1500249600000,6,29,35,2.25,3.6)</v>
      </c>
      <c r="I48" s="29" t="str">
        <f t="shared" si="2"/>
        <v>INSERT INTO Fares (Created,RouteId,Stage1,Stage2,Single,[Return]) VALUES (1500249600000,6,30,35,1.8,3.15);INSERT INTO Fares (Created,RouteId,Stage2,Stage1,Single,[Return]) VALUES (1500249600000,6,30,35,1.8,3.15)</v>
      </c>
      <c r="J48" s="29" t="str">
        <f t="shared" si="2"/>
        <v>INSERT INTO Fares (Created,RouteId,Stage1,Stage2,Single,[Return]) VALUES (1500249600000,6,31,35,1.8,3.15);INSERT INTO Fares (Created,RouteId,Stage2,Stage1,Single,[Return]) VALUES (1500249600000,6,31,35,1.8,3.15)</v>
      </c>
      <c r="K48" s="29" t="str">
        <f t="shared" si="2"/>
        <v>INSERT INTO Fares (Created,RouteId,Stage1,Stage2,Single,[Return]) VALUES (1500249600000,6,32,35,1.44,2.25);INSERT INTO Fares (Created,RouteId,Stage2,Stage1,Single,[Return]) VALUES (1500249600000,6,32,35,1.44,2.25)</v>
      </c>
      <c r="L48" s="29" t="str">
        <f t="shared" si="2"/>
        <v>INSERT INTO Fares (Created,RouteId,Stage1,Stage2,Single,[Return]) VALUES (1500249600000,6,33,35,1.44,2.25);INSERT INTO Fares (Created,RouteId,Stage2,Stage1,Single,[Return]) VALUES (1500249600000,6,33,35,1.44,2.25)</v>
      </c>
      <c r="M48" s="29" t="str">
        <f t="shared" si="2"/>
        <v>INSERT INTO Fares (Created,RouteId,Stage1,Stage2,Single,[Return]) VALUES (1500249600000,6,34,35,0.99,1.8);INSERT INTO Fares (Created,RouteId,Stage2,Stage1,Single,[Return]) VALUES (1500249600000,6,34,35,0.99,1.8)</v>
      </c>
      <c r="N48" s="29" t="str">
        <f t="shared" si="2"/>
        <v>INSERT INTO Fares (Created,RouteId,Stage1,Stage2,Single,[Return]) VALUES (1500249600000,6,35,35,0.99,1.8);INSERT INTO Fares (Created,RouteId,Stage2,Stage1,Single,[Return]) VALUES (1500249600000,6,35,35,0.99,1.8)</v>
      </c>
      <c r="O48" s="9" t="str">
        <f t="shared" ref="O48" si="11">IF(O12,"INSERT INTO Fares (Created,RouteId,Stage1,Stage2,Single,Return) VALUES ("&amp;$B$2&amp;","&amp;$B$3&amp;","&amp;O$2&amp;","&amp;$D$3&amp;","&amp;O12&amp;","&amp;O24&amp;")","")</f>
        <v/>
      </c>
    </row>
    <row r="50" spans="4:15" x14ac:dyDescent="0.25">
      <c r="D50" s="24" t="s">
        <v>315</v>
      </c>
    </row>
    <row r="51" spans="4:15" x14ac:dyDescent="0.25">
      <c r="D51" s="9">
        <v>27</v>
      </c>
      <c r="E51" s="9" t="str">
        <f>IF($D3=-1,"",IF(ISBLANK(E3),"","INSERT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("&amp;$B$4&amp;","&amp;$B$3&amp;","&amp;E$2&amp;","&amp;$D3&amp;");"))&amp;IF(ISNUMBER(SEARCH("KZone",E27)),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"")&amp;IF(ISNUMBER(SEARCH("Bradford",E27)),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(1,6,27,27);INSERT INTO FareCapStages (FareCapId,RouteId,Stage2,Stage1) VALUES (1,6,27,27);INSERT INTO FareCapStages (FareCapId,RouteId,Stage1,Stage2) VALUES (2,6,27,27);INSERT INTO FareCapStages (FareCapId,RouteId,Stage2,Stage1) VALUES (2,6,27,27);</v>
      </c>
      <c r="F51" s="9" t="str">
        <f t="shared" ref="F51:N51" si="12">IF($D3=-1,"",IF(ISBLANK(F3),"","INSERT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("&amp;$B$4&amp;","&amp;$B$3&amp;","&amp;F$2&amp;","&amp;$D3&amp;");"))&amp;IF(ISNUMBER(SEARCH("KZone",F27)),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"")&amp;IF(ISNUMBER(SEARCH("Bradford",F27)),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51" s="9" t="str">
        <f t="shared" si="12"/>
        <v/>
      </c>
      <c r="H51" s="9" t="str">
        <f t="shared" si="12"/>
        <v/>
      </c>
      <c r="I51" s="9" t="str">
        <f t="shared" si="12"/>
        <v/>
      </c>
      <c r="J51" s="9" t="str">
        <f t="shared" si="12"/>
        <v/>
      </c>
      <c r="K51" s="9" t="str">
        <f t="shared" si="12"/>
        <v/>
      </c>
      <c r="L51" s="9" t="str">
        <f t="shared" si="12"/>
        <v/>
      </c>
      <c r="M51" s="9" t="str">
        <f t="shared" si="12"/>
        <v/>
      </c>
      <c r="N51" s="9" t="str">
        <f t="shared" si="12"/>
        <v/>
      </c>
      <c r="O51" s="9" t="str">
        <f t="shared" ref="O51" si="13">IF(ISNUMBER(SEARCH("KZone",O27)), "INSERT INTO FareCapStages (FareCapId,Stage1,Stage2) VALUES ("&amp;$B$4&amp;","&amp;O$2&amp;","&amp;$D3&amp;")", "")</f>
        <v/>
      </c>
    </row>
    <row r="52" spans="4:15" x14ac:dyDescent="0.25">
      <c r="D52" s="9">
        <v>28</v>
      </c>
      <c r="E52" s="9" t="str">
        <f t="shared" ref="E52:N60" si="14">IF($D4=-1,"",IF(ISBLANK(E4),"","INSERT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("&amp;$B$4&amp;","&amp;$B$3&amp;","&amp;E$2&amp;","&amp;$D4&amp;");"))&amp;IF(ISNUMBER(SEARCH("KZone",E28)),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"")&amp;IF(ISNUMBER(SEARCH("Bradford",E28)),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(1,6,27,28);INSERT INTO FareCapStages (FareCapId,RouteId,Stage2,Stage1) VALUES (1,6,27,28);INSERT INTO FareCapStages (FareCapId,RouteId,Stage1,Stage2) VALUES (2,6,27,28);INSERT INTO FareCapStages (FareCapId,RouteId,Stage2,Stage1) VALUES (2,6,27,28);</v>
      </c>
      <c r="F52" s="9" t="str">
        <f t="shared" si="14"/>
        <v>INSERT INTO FareCapStages (FareCapId,RouteId,Stage1,Stage2) VALUES (1,6,28,28);INSERT INTO FareCapStages (FareCapId,RouteId,Stage2,Stage1) VALUES (1,6,28,28);INSERT INTO FareCapStages (FareCapId,RouteId,Stage1,Stage2) VALUES (2,6,28,28);INSERT INTO FareCapStages (FareCapId,RouteId,Stage2,Stage1) VALUES (2,6,28,28);</v>
      </c>
      <c r="G52" s="9" t="str">
        <f t="shared" si="14"/>
        <v/>
      </c>
      <c r="H52" s="9" t="str">
        <f t="shared" si="14"/>
        <v/>
      </c>
      <c r="I52" s="9" t="str">
        <f t="shared" si="14"/>
        <v/>
      </c>
      <c r="J52" s="9" t="str">
        <f t="shared" si="14"/>
        <v/>
      </c>
      <c r="K52" s="9" t="str">
        <f t="shared" si="14"/>
        <v/>
      </c>
      <c r="L52" s="9" t="str">
        <f t="shared" si="14"/>
        <v/>
      </c>
      <c r="M52" s="9" t="str">
        <f t="shared" si="14"/>
        <v/>
      </c>
      <c r="N52" s="9" t="str">
        <f t="shared" si="14"/>
        <v/>
      </c>
      <c r="O52" s="9" t="str">
        <f t="shared" ref="O52" si="15">IF(ISNUMBER(SEARCH("KZone",O28)), "INSERT INTO FareCapStages (FareCapId,Stage1,Stage2) VALUES ("&amp;$B$4&amp;","&amp;O$2&amp;","&amp;$D4&amp;")", "")</f>
        <v/>
      </c>
    </row>
    <row r="53" spans="4:15" x14ac:dyDescent="0.25">
      <c r="D53" s="9">
        <v>129</v>
      </c>
      <c r="E53" s="9" t="str">
        <f t="shared" si="14"/>
        <v>INSERT INTO FareCapStages (FareCapId,RouteId,Stage1,Stage2) VALUES (1,6,27,129);INSERT INTO FareCapStages (FareCapId,RouteId,Stage2,Stage1) VALUES (1,6,27,129);INSERT INTO FareCapStages (FareCapId,RouteId,Stage1,Stage2) VALUES (2,6,27,129);INSERT INTO FareCapStages (FareCapId,RouteId,Stage2,Stage1) VALUES (2,6,27,129);</v>
      </c>
      <c r="F53" s="9" t="str">
        <f t="shared" si="14"/>
        <v>INSERT INTO FareCapStages (FareCapId,RouteId,Stage1,Stage2) VALUES (1,6,28,129);INSERT INTO FareCapStages (FareCapId,RouteId,Stage2,Stage1) VALUES (1,6,28,129);INSERT INTO FareCapStages (FareCapId,RouteId,Stage1,Stage2) VALUES (2,6,28,129);INSERT INTO FareCapStages (FareCapId,RouteId,Stage2,Stage1) VALUES (2,6,28,129);</v>
      </c>
      <c r="G53" s="9" t="str">
        <f t="shared" si="14"/>
        <v>INSERT INTO FareCapStages (FareCapId,RouteId,Stage1,Stage2) VALUES (1,6,129,129);INSERT INTO FareCapStages (FareCapId,RouteId,Stage2,Stage1) VALUES (1,6,129,129);INSERT INTO FareCapStages (FareCapId,RouteId,Stage1,Stage2) VALUES (2,6,129,129);INSERT INTO FareCapStages (FareCapId,RouteId,Stage2,Stage1) VALUES (2,6,129,129);</v>
      </c>
      <c r="H53" s="9" t="str">
        <f t="shared" si="14"/>
        <v/>
      </c>
      <c r="I53" s="9" t="str">
        <f t="shared" si="14"/>
        <v/>
      </c>
      <c r="J53" s="9" t="str">
        <f t="shared" si="14"/>
        <v/>
      </c>
      <c r="K53" s="9" t="str">
        <f t="shared" si="14"/>
        <v/>
      </c>
      <c r="L53" s="9" t="str">
        <f t="shared" si="14"/>
        <v/>
      </c>
      <c r="M53" s="9" t="str">
        <f t="shared" si="14"/>
        <v/>
      </c>
      <c r="N53" s="9" t="str">
        <f t="shared" si="14"/>
        <v/>
      </c>
      <c r="O53" s="9" t="str">
        <f t="shared" ref="O53" si="16">IF(ISNUMBER(SEARCH("KZone",O29)), "INSERT INTO FareCapStages (FareCapId,Stage1,Stage2) VALUES ("&amp;$B$4&amp;","&amp;O$2&amp;","&amp;$D5&amp;")", "")</f>
        <v/>
      </c>
    </row>
    <row r="54" spans="4:15" x14ac:dyDescent="0.25">
      <c r="D54" s="9">
        <v>29</v>
      </c>
      <c r="E54" s="9" t="str">
        <f t="shared" si="14"/>
        <v>INSERT INTO FareCapStages (FareCapId,RouteId,Stage1,Stage2) VALUES (1,6,27,29);INSERT INTO FareCapStages (FareCapId,RouteId,Stage2,Stage1) VALUES (1,6,27,29);INSERT INTO FareCapStages (FareCapId,RouteId,Stage1,Stage2) VALUES (2,6,27,29);INSERT INTO FareCapStages (FareCapId,RouteId,Stage2,Stage1) VALUES (2,6,27,29);</v>
      </c>
      <c r="F54" s="9" t="str">
        <f t="shared" si="14"/>
        <v>INSERT INTO FareCapStages (FareCapId,RouteId,Stage1,Stage2) VALUES (1,6,28,29);INSERT INTO FareCapStages (FareCapId,RouteId,Stage2,Stage1) VALUES (1,6,28,29);INSERT INTO FareCapStages (FareCapId,RouteId,Stage1,Stage2) VALUES (2,6,28,29);INSERT INTO FareCapStages (FareCapId,RouteId,Stage2,Stage1) VALUES (2,6,28,29);</v>
      </c>
      <c r="G54" s="9" t="str">
        <f t="shared" si="14"/>
        <v>INSERT INTO FareCapStages (FareCapId,RouteId,Stage1,Stage2) VALUES (1,6,129,29);INSERT INTO FareCapStages (FareCapId,RouteId,Stage2,Stage1) VALUES (1,6,129,29);INSERT INTO FareCapStages (FareCapId,RouteId,Stage1,Stage2) VALUES (2,6,129,29);INSERT INTO FareCapStages (FareCapId,RouteId,Stage2,Stage1) VALUES (2,6,129,29);</v>
      </c>
      <c r="H54" s="9" t="str">
        <f t="shared" si="14"/>
        <v>INSERT INTO FareCapStages (FareCapId,RouteId,Stage1,Stage2) VALUES (1,6,29,29);INSERT INTO FareCapStages (FareCapId,RouteId,Stage2,Stage1) VALUES (1,6,29,29);INSERT INTO FareCapStages (FareCapId,RouteId,Stage1,Stage2) VALUES (2,6,29,29);INSERT INTO FareCapStages (FareCapId,RouteId,Stage2,Stage1) VALUES (2,6,29,29);</v>
      </c>
      <c r="I54" s="9" t="str">
        <f t="shared" si="14"/>
        <v/>
      </c>
      <c r="J54" s="9" t="str">
        <f t="shared" si="14"/>
        <v/>
      </c>
      <c r="K54" s="9" t="str">
        <f t="shared" si="14"/>
        <v/>
      </c>
      <c r="L54" s="9" t="str">
        <f t="shared" si="14"/>
        <v/>
      </c>
      <c r="M54" s="9" t="str">
        <f t="shared" si="14"/>
        <v/>
      </c>
      <c r="N54" s="9" t="str">
        <f t="shared" si="14"/>
        <v/>
      </c>
      <c r="O54" s="9" t="str">
        <f t="shared" ref="O54" si="17">IF(ISNUMBER(SEARCH("KZone",O30)), "INSERT INTO FareCapStages (FareCapId,Stage1,Stage2) VALUES ("&amp;$B$4&amp;","&amp;O$2&amp;","&amp;$D6&amp;")", "")</f>
        <v/>
      </c>
    </row>
    <row r="55" spans="4:15" x14ac:dyDescent="0.25">
      <c r="D55" s="9">
        <v>30</v>
      </c>
      <c r="E55" s="9" t="str">
        <f t="shared" si="14"/>
        <v>INSERT INTO FareCapStages (FareCapId,RouteId,Stage1,Stage2) VALUES (1,6,27,30);INSERT INTO FareCapStages (FareCapId,RouteId,Stage2,Stage1) VALUES (1,6,27,30);INSERT INTO FareCapStages (FareCapId,RouteId,Stage1,Stage2) VALUES (2,6,27,30);INSERT INTO FareCapStages (FareCapId,RouteId,Stage2,Stage1) VALUES (2,6,27,30);</v>
      </c>
      <c r="F55" s="9" t="str">
        <f t="shared" si="14"/>
        <v>INSERT INTO FareCapStages (FareCapId,RouteId,Stage1,Stage2) VALUES (1,6,28,30);INSERT INTO FareCapStages (FareCapId,RouteId,Stage2,Stage1) VALUES (1,6,28,30);INSERT INTO FareCapStages (FareCapId,RouteId,Stage1,Stage2) VALUES (2,6,28,30);INSERT INTO FareCapStages (FareCapId,RouteId,Stage2,Stage1) VALUES (2,6,28,30);</v>
      </c>
      <c r="G55" s="9" t="str">
        <f t="shared" si="14"/>
        <v>INSERT INTO FareCapStages (FareCapId,RouteId,Stage1,Stage2) VALUES (1,6,129,30);INSERT INTO FareCapStages (FareCapId,RouteId,Stage2,Stage1) VALUES (1,6,129,30);INSERT INTO FareCapStages (FareCapId,RouteId,Stage1,Stage2) VALUES (2,6,129,30);INSERT INTO FareCapStages (FareCapId,RouteId,Stage2,Stage1) VALUES (2,6,129,30);</v>
      </c>
      <c r="H55" s="9" t="str">
        <f t="shared" si="14"/>
        <v>INSERT INTO FareCapStages (FareCapId,RouteId,Stage1,Stage2) VALUES (1,6,29,30);INSERT INTO FareCapStages (FareCapId,RouteId,Stage2,Stage1) VALUES (1,6,29,30);INSERT INTO FareCapStages (FareCapId,RouteId,Stage1,Stage2) VALUES (2,6,29,30);INSERT INTO FareCapStages (FareCapId,RouteId,Stage2,Stage1) VALUES (2,6,29,30);</v>
      </c>
      <c r="I55" s="9" t="str">
        <f t="shared" si="14"/>
        <v>INSERT INTO FareCapStages (FareCapId,RouteId,Stage1,Stage2) VALUES (1,6,30,30);INSERT INTO FareCapStages (FareCapId,RouteId,Stage2,Stage1) VALUES (1,6,30,30);INSERT INTO FareCapStages (FareCapId,RouteId,Stage1,Stage2) VALUES (2,6,30,30);INSERT INTO FareCapStages (FareCapId,RouteId,Stage2,Stage1) VALUES (2,6,30,30);</v>
      </c>
      <c r="J55" s="9" t="str">
        <f t="shared" si="14"/>
        <v/>
      </c>
      <c r="K55" s="9" t="str">
        <f t="shared" si="14"/>
        <v/>
      </c>
      <c r="L55" s="9" t="str">
        <f t="shared" si="14"/>
        <v/>
      </c>
      <c r="M55" s="9" t="str">
        <f t="shared" si="14"/>
        <v/>
      </c>
      <c r="N55" s="9" t="str">
        <f t="shared" si="14"/>
        <v/>
      </c>
      <c r="O55" s="9" t="str">
        <f t="shared" ref="O55" si="18">IF(ISNUMBER(SEARCH("KZone",O31)), "INSERT INTO FareCapStages (FareCapId,Stage1,Stage2) VALUES ("&amp;$B$4&amp;","&amp;O$2&amp;","&amp;$D7&amp;")", "")</f>
        <v/>
      </c>
    </row>
    <row r="56" spans="4:15" x14ac:dyDescent="0.25">
      <c r="D56" s="9">
        <v>31</v>
      </c>
      <c r="E56" s="9" t="str">
        <f t="shared" si="14"/>
        <v>INSERT INTO FareCapStages (FareCapId,RouteId,Stage1,Stage2) VALUES (1,6,27,31);INSERT INTO FareCapStages (FareCapId,RouteId,Stage2,Stage1) VALUES (1,6,27,31);INSERT INTO FareCapStages (FareCapId,RouteId,Stage1,Stage2) VALUES (2,6,27,31);INSERT INTO FareCapStages (FareCapId,RouteId,Stage2,Stage1) VALUES (2,6,27,31);</v>
      </c>
      <c r="F56" s="9" t="str">
        <f t="shared" si="14"/>
        <v>INSERT INTO FareCapStages (FareCapId,RouteId,Stage1,Stage2) VALUES (1,6,28,31);INSERT INTO FareCapStages (FareCapId,RouteId,Stage2,Stage1) VALUES (1,6,28,31);INSERT INTO FareCapStages (FareCapId,RouteId,Stage1,Stage2) VALUES (2,6,28,31);INSERT INTO FareCapStages (FareCapId,RouteId,Stage2,Stage1) VALUES (2,6,28,31);</v>
      </c>
      <c r="G56" s="9" t="str">
        <f t="shared" si="14"/>
        <v>INSERT INTO FareCapStages (FareCapId,RouteId,Stage1,Stage2) VALUES (1,6,129,31);INSERT INTO FareCapStages (FareCapId,RouteId,Stage2,Stage1) VALUES (1,6,129,31);INSERT INTO FareCapStages (FareCapId,RouteId,Stage1,Stage2) VALUES (2,6,129,31);INSERT INTO FareCapStages (FareCapId,RouteId,Stage2,Stage1) VALUES (2,6,129,31);</v>
      </c>
      <c r="H56" s="9" t="str">
        <f t="shared" si="14"/>
        <v>INSERT INTO FareCapStages (FareCapId,RouteId,Stage1,Stage2) VALUES (1,6,29,31);INSERT INTO FareCapStages (FareCapId,RouteId,Stage2,Stage1) VALUES (1,6,29,31);INSERT INTO FareCapStages (FareCapId,RouteId,Stage1,Stage2) VALUES (2,6,29,31);INSERT INTO FareCapStages (FareCapId,RouteId,Stage2,Stage1) VALUES (2,6,29,31);</v>
      </c>
      <c r="I56" s="9" t="str">
        <f t="shared" si="14"/>
        <v>INSERT INTO FareCapStages (FareCapId,RouteId,Stage1,Stage2) VALUES (1,6,30,31);INSERT INTO FareCapStages (FareCapId,RouteId,Stage2,Stage1) VALUES (1,6,30,31);INSERT INTO FareCapStages (FareCapId,RouteId,Stage1,Stage2) VALUES (2,6,30,31);INSERT INTO FareCapStages (FareCapId,RouteId,Stage2,Stage1) VALUES (2,6,30,31);</v>
      </c>
      <c r="J56" s="9" t="str">
        <f t="shared" si="14"/>
        <v>INSERT INTO FareCapStages (FareCapId,RouteId,Stage1,Stage2) VALUES (1,6,31,31);INSERT INTO FareCapStages (FareCapId,RouteId,Stage2,Stage1) VALUES (1,6,31,31);INSERT INTO FareCapStages (FareCapId,RouteId,Stage1,Stage2) VALUES (2,6,31,31);INSERT INTO FareCapStages (FareCapId,RouteId,Stage2,Stage1) VALUES (2,6,31,31);</v>
      </c>
      <c r="K56" s="9" t="str">
        <f t="shared" si="14"/>
        <v/>
      </c>
      <c r="L56" s="9" t="str">
        <f t="shared" si="14"/>
        <v/>
      </c>
      <c r="M56" s="9" t="str">
        <f t="shared" si="14"/>
        <v/>
      </c>
      <c r="N56" s="9" t="str">
        <f t="shared" si="14"/>
        <v/>
      </c>
      <c r="O56" s="9" t="str">
        <f t="shared" ref="O56" si="19">IF(ISNUMBER(SEARCH("KZone",O32)), "INSERT INTO FareCapStages (FareCapId,Stage1,Stage2) VALUES ("&amp;$B$4&amp;","&amp;O$2&amp;","&amp;$D8&amp;")", "")</f>
        <v/>
      </c>
    </row>
    <row r="57" spans="4:15" x14ac:dyDescent="0.25">
      <c r="D57" s="9">
        <v>32</v>
      </c>
      <c r="E57" s="9" t="str">
        <f t="shared" si="14"/>
        <v>INSERT INTO FareCapStages (FareCapId,RouteId,Stage1,Stage2) VALUES (1,6,27,32);INSERT INTO FareCapStages (FareCapId,RouteId,Stage2,Stage1) VALUES (1,6,27,32);INSERT INTO FareCapStages (FareCapId,RouteId,Stage1,Stage2) VALUES (2,6,27,32);INSERT INTO FareCapStages (FareCapId,RouteId,Stage2,Stage1) VALUES (2,6,27,32);</v>
      </c>
      <c r="F57" s="9" t="str">
        <f t="shared" si="14"/>
        <v>INSERT INTO FareCapStages (FareCapId,RouteId,Stage1,Stage2) VALUES (1,6,28,32);INSERT INTO FareCapStages (FareCapId,RouteId,Stage2,Stage1) VALUES (1,6,28,32);INSERT INTO FareCapStages (FareCapId,RouteId,Stage1,Stage2) VALUES (2,6,28,32);INSERT INTO FareCapStages (FareCapId,RouteId,Stage2,Stage1) VALUES (2,6,28,32);</v>
      </c>
      <c r="G57" s="9" t="str">
        <f t="shared" si="14"/>
        <v>INSERT INTO FareCapStages (FareCapId,RouteId,Stage1,Stage2) VALUES (1,6,129,32);INSERT INTO FareCapStages (FareCapId,RouteId,Stage2,Stage1) VALUES (1,6,129,32);INSERT INTO FareCapStages (FareCapId,RouteId,Stage1,Stage2) VALUES (2,6,129,32);INSERT INTO FareCapStages (FareCapId,RouteId,Stage2,Stage1) VALUES (2,6,129,32);</v>
      </c>
      <c r="H57" s="9" t="str">
        <f t="shared" si="14"/>
        <v>INSERT INTO FareCapStages (FareCapId,RouteId,Stage1,Stage2) VALUES (1,6,29,32);INSERT INTO FareCapStages (FareCapId,RouteId,Stage2,Stage1) VALUES (1,6,29,32);INSERT INTO FareCapStages (FareCapId,RouteId,Stage1,Stage2) VALUES (2,6,29,32);INSERT INTO FareCapStages (FareCapId,RouteId,Stage2,Stage1) VALUES (2,6,29,32);</v>
      </c>
      <c r="I57" s="9" t="str">
        <f t="shared" si="14"/>
        <v>INSERT INTO FareCapStages (FareCapId,RouteId,Stage1,Stage2) VALUES (1,6,30,32);INSERT INTO FareCapStages (FareCapId,RouteId,Stage2,Stage1) VALUES (1,6,30,32);INSERT INTO FareCapStages (FareCapId,RouteId,Stage1,Stage2) VALUES (2,6,30,32);INSERT INTO FareCapStages (FareCapId,RouteId,Stage2,Stage1) VALUES (2,6,30,32);</v>
      </c>
      <c r="J57" s="9" t="str">
        <f t="shared" si="14"/>
        <v>INSERT INTO FareCapStages (FareCapId,RouteId,Stage1,Stage2) VALUES (1,6,31,32);INSERT INTO FareCapStages (FareCapId,RouteId,Stage2,Stage1) VALUES (1,6,31,32);INSERT INTO FareCapStages (FareCapId,RouteId,Stage1,Stage2) VALUES (2,6,31,32);INSERT INTO FareCapStages (FareCapId,RouteId,Stage2,Stage1) VALUES (2,6,31,32);</v>
      </c>
      <c r="K57" s="9" t="str">
        <f t="shared" si="14"/>
        <v>INSERT INTO FareCapStages (FareCapId,RouteId,Stage1,Stage2) VALUES (1,6,32,32);INSERT INTO FareCapStages (FareCapId,RouteId,Stage2,Stage1) VALUES (1,6,32,32);INSERT INTO FareCapStages (FareCapId,RouteId,Stage1,Stage2) VALUES (2,6,32,32);INSERT INTO FareCapStages (FareCapId,RouteId,Stage2,Stage1) VALUES (2,6,32,32);</v>
      </c>
      <c r="L57" s="9" t="str">
        <f t="shared" si="14"/>
        <v/>
      </c>
      <c r="M57" s="9" t="str">
        <f t="shared" si="14"/>
        <v/>
      </c>
      <c r="N57" s="9" t="str">
        <f t="shared" si="14"/>
        <v/>
      </c>
      <c r="O57" s="9" t="str">
        <f t="shared" ref="O57" si="20">IF(ISNUMBER(SEARCH("KZone",O33)), "INSERT INTO FareCapStages (FareCapId,Stage1,Stage2) VALUES ("&amp;$B$4&amp;","&amp;O$2&amp;","&amp;$D9&amp;")", "")</f>
        <v/>
      </c>
    </row>
    <row r="58" spans="4:15" x14ac:dyDescent="0.25">
      <c r="D58" s="9">
        <v>33</v>
      </c>
      <c r="E58" s="9" t="str">
        <f t="shared" si="14"/>
        <v>INSERT INTO FareCapStages (FareCapId,RouteId,Stage1,Stage2) VALUES (1,6,27,33);INSERT INTO FareCapStages (FareCapId,RouteId,Stage2,Stage1) VALUES (1,6,27,33);</v>
      </c>
      <c r="F58" s="9" t="str">
        <f t="shared" si="14"/>
        <v>INSERT INTO FareCapStages (FareCapId,RouteId,Stage1,Stage2) VALUES (1,6,28,33);INSERT INTO FareCapStages (FareCapId,RouteId,Stage2,Stage1) VALUES (1,6,28,33);</v>
      </c>
      <c r="G58" s="9" t="str">
        <f t="shared" si="14"/>
        <v>INSERT INTO FareCapStages (FareCapId,RouteId,Stage1,Stage2) VALUES (1,6,129,33);INSERT INTO FareCapStages (FareCapId,RouteId,Stage2,Stage1) VALUES (1,6,129,33);</v>
      </c>
      <c r="H58" s="9" t="str">
        <f t="shared" si="14"/>
        <v>INSERT INTO FareCapStages (FareCapId,RouteId,Stage1,Stage2) VALUES (1,6,29,33);INSERT INTO FareCapStages (FareCapId,RouteId,Stage2,Stage1) VALUES (1,6,29,33);</v>
      </c>
      <c r="I58" s="9" t="str">
        <f t="shared" si="14"/>
        <v>INSERT INTO FareCapStages (FareCapId,RouteId,Stage1,Stage2) VALUES (1,6,30,33);INSERT INTO FareCapStages (FareCapId,RouteId,Stage2,Stage1) VALUES (1,6,30,33);</v>
      </c>
      <c r="J58" s="9" t="str">
        <f t="shared" si="14"/>
        <v>INSERT INTO FareCapStages (FareCapId,RouteId,Stage1,Stage2) VALUES (1,6,31,33);INSERT INTO FareCapStages (FareCapId,RouteId,Stage2,Stage1) VALUES (1,6,31,33);</v>
      </c>
      <c r="K58" s="9" t="str">
        <f t="shared" si="14"/>
        <v>INSERT INTO FareCapStages (FareCapId,RouteId,Stage1,Stage2) VALUES (1,6,32,33);INSERT INTO FareCapStages (FareCapId,RouteId,Stage2,Stage1) VALUES (1,6,32,33);</v>
      </c>
      <c r="L58" s="9" t="str">
        <f t="shared" si="14"/>
        <v>INSERT INTO FareCapStages (FareCapId,RouteId,Stage1,Stage2) VALUES (1,6,33,33);INSERT INTO FareCapStages (FareCapId,RouteId,Stage2,Stage1) VALUES (1,6,33,33);</v>
      </c>
      <c r="M58" s="9" t="str">
        <f t="shared" si="14"/>
        <v/>
      </c>
      <c r="N58" s="9" t="str">
        <f t="shared" si="14"/>
        <v/>
      </c>
      <c r="O58" s="9" t="str">
        <f t="shared" ref="O58" si="21">IF(ISNUMBER(SEARCH("KZone",O34)), "INSERT INTO FareCapStages (FareCapId,Stage1,Stage2) VALUES ("&amp;$B$4&amp;","&amp;O$2&amp;","&amp;$D10&amp;")", "")</f>
        <v/>
      </c>
    </row>
    <row r="59" spans="4:15" x14ac:dyDescent="0.25">
      <c r="D59" s="9">
        <v>34</v>
      </c>
      <c r="E59" s="9" t="str">
        <f t="shared" si="14"/>
        <v>INSERT INTO FareCapStages (FareCapId,RouteId,Stage1,Stage2) VALUES (1,6,27,34);INSERT INTO FareCapStages (FareCapId,RouteId,Stage2,Stage1) VALUES (1,6,27,34);</v>
      </c>
      <c r="F59" s="9" t="str">
        <f t="shared" si="14"/>
        <v>INSERT INTO FareCapStages (FareCapId,RouteId,Stage1,Stage2) VALUES (1,6,28,34);INSERT INTO FareCapStages (FareCapId,RouteId,Stage2,Stage1) VALUES (1,6,28,34);</v>
      </c>
      <c r="G59" s="9" t="str">
        <f t="shared" si="14"/>
        <v>INSERT INTO FareCapStages (FareCapId,RouteId,Stage1,Stage2) VALUES (1,6,129,34);INSERT INTO FareCapStages (FareCapId,RouteId,Stage2,Stage1) VALUES (1,6,129,34);</v>
      </c>
      <c r="H59" s="9" t="str">
        <f t="shared" si="14"/>
        <v>INSERT INTO FareCapStages (FareCapId,RouteId,Stage1,Stage2) VALUES (1,6,29,34);INSERT INTO FareCapStages (FareCapId,RouteId,Stage2,Stage1) VALUES (1,6,29,34);</v>
      </c>
      <c r="I59" s="9" t="str">
        <f t="shared" si="14"/>
        <v>INSERT INTO FareCapStages (FareCapId,RouteId,Stage1,Stage2) VALUES (1,6,30,34);INSERT INTO FareCapStages (FareCapId,RouteId,Stage2,Stage1) VALUES (1,6,30,34);</v>
      </c>
      <c r="J59" s="9" t="str">
        <f t="shared" si="14"/>
        <v>INSERT INTO FareCapStages (FareCapId,RouteId,Stage1,Stage2) VALUES (1,6,31,34);INSERT INTO FareCapStages (FareCapId,RouteId,Stage2,Stage1) VALUES (1,6,31,34);</v>
      </c>
      <c r="K59" s="9" t="str">
        <f t="shared" si="14"/>
        <v>INSERT INTO FareCapStages (FareCapId,RouteId,Stage1,Stage2) VALUES (1,6,32,34);INSERT INTO FareCapStages (FareCapId,RouteId,Stage2,Stage1) VALUES (1,6,32,34);</v>
      </c>
      <c r="L59" s="9" t="str">
        <f t="shared" si="14"/>
        <v>INSERT INTO FareCapStages (FareCapId,RouteId,Stage1,Stage2) VALUES (1,6,33,34);INSERT INTO FareCapStages (FareCapId,RouteId,Stage2,Stage1) VALUES (1,6,33,34);</v>
      </c>
      <c r="M59" s="9" t="str">
        <f t="shared" si="14"/>
        <v>INSERT INTO FareCapStages (FareCapId,RouteId,Stage1,Stage2) VALUES (1,6,34,34);INSERT INTO FareCapStages (FareCapId,RouteId,Stage2,Stage1) VALUES (1,6,34,34);</v>
      </c>
      <c r="N59" s="9" t="str">
        <f t="shared" si="14"/>
        <v/>
      </c>
      <c r="O59" s="9" t="str">
        <f t="shared" ref="O59" si="22">IF(ISNUMBER(SEARCH("KZone",O35)), "INSERT INTO FareCapStages (FareCapId,Stage1,Stage2) VALUES ("&amp;$B$4&amp;","&amp;O$2&amp;","&amp;$D11&amp;")", "")</f>
        <v/>
      </c>
    </row>
    <row r="60" spans="4:15" x14ac:dyDescent="0.25">
      <c r="D60" s="9">
        <v>35</v>
      </c>
      <c r="E60" s="9" t="str">
        <f t="shared" si="14"/>
        <v>INSERT INTO FareCapStages (FareCapId,RouteId,Stage1,Stage2) VALUES (1,6,27,35);INSERT INTO FareCapStages (FareCapId,RouteId,Stage2,Stage1) VALUES (1,6,27,35);</v>
      </c>
      <c r="F60" s="9" t="str">
        <f t="shared" si="14"/>
        <v>INSERT INTO FareCapStages (FareCapId,RouteId,Stage1,Stage2) VALUES (1,6,28,35);INSERT INTO FareCapStages (FareCapId,RouteId,Stage2,Stage1) VALUES (1,6,28,35);</v>
      </c>
      <c r="G60" s="9" t="str">
        <f t="shared" si="14"/>
        <v>INSERT INTO FareCapStages (FareCapId,RouteId,Stage1,Stage2) VALUES (1,6,129,35);INSERT INTO FareCapStages (FareCapId,RouteId,Stage2,Stage1) VALUES (1,6,129,35);</v>
      </c>
      <c r="H60" s="9" t="str">
        <f t="shared" si="14"/>
        <v>INSERT INTO FareCapStages (FareCapId,RouteId,Stage1,Stage2) VALUES (1,6,29,35);INSERT INTO FareCapStages (FareCapId,RouteId,Stage2,Stage1) VALUES (1,6,29,35);</v>
      </c>
      <c r="I60" s="9" t="str">
        <f t="shared" si="14"/>
        <v>INSERT INTO FareCapStages (FareCapId,RouteId,Stage1,Stage2) VALUES (1,6,30,35);INSERT INTO FareCapStages (FareCapId,RouteId,Stage2,Stage1) VALUES (1,6,30,35);</v>
      </c>
      <c r="J60" s="9" t="str">
        <f t="shared" si="14"/>
        <v>INSERT INTO FareCapStages (FareCapId,RouteId,Stage1,Stage2) VALUES (1,6,31,35);INSERT INTO FareCapStages (FareCapId,RouteId,Stage2,Stage1) VALUES (1,6,31,35);</v>
      </c>
      <c r="K60" s="9" t="str">
        <f t="shared" si="14"/>
        <v>INSERT INTO FareCapStages (FareCapId,RouteId,Stage1,Stage2) VALUES (1,6,32,35);INSERT INTO FareCapStages (FareCapId,RouteId,Stage2,Stage1) VALUES (1,6,32,35);</v>
      </c>
      <c r="L60" s="9" t="str">
        <f t="shared" si="14"/>
        <v>INSERT INTO FareCapStages (FareCapId,RouteId,Stage1,Stage2) VALUES (1,6,33,35);INSERT INTO FareCapStages (FareCapId,RouteId,Stage2,Stage1) VALUES (1,6,33,35);</v>
      </c>
      <c r="M60" s="9" t="str">
        <f t="shared" si="14"/>
        <v>INSERT INTO FareCapStages (FareCapId,RouteId,Stage1,Stage2) VALUES (1,6,34,35);INSERT INTO FareCapStages (FareCapId,RouteId,Stage2,Stage1) VALUES (1,6,34,35);</v>
      </c>
      <c r="N60" s="9" t="str">
        <f t="shared" si="14"/>
        <v>INSERT INTO FareCapStages (FareCapId,RouteId,Stage1,Stage2) VALUES (1,6,35,35);INSERT INTO FareCapStages (FareCapId,RouteId,Stage2,Stage1) VALUES (1,6,35,35);</v>
      </c>
      <c r="O60" s="9" t="str">
        <f t="shared" ref="O60" si="23">IF(ISNUMBER(SEARCH("KZone",O36)), "INSERT INTO FareCapStages (FareCapId,Stage1,Stage2) VALUES ("&amp;$B$4&amp;","&amp;O$2&amp;","&amp;$D12&amp;")", "")</f>
        <v/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6"/>
  <sheetViews>
    <sheetView workbookViewId="0">
      <selection activeCell="M18" sqref="M18"/>
    </sheetView>
  </sheetViews>
  <sheetFormatPr defaultRowHeight="15" x14ac:dyDescent="0.25"/>
  <cols>
    <col min="5" max="5" width="16.28515625" bestFit="1" customWidth="1"/>
    <col min="6" max="6" width="5.85546875" style="5" bestFit="1" customWidth="1"/>
    <col min="7" max="7" width="14.28515625" style="5" bestFit="1" customWidth="1"/>
    <col min="8" max="8" width="1.85546875" style="5" bestFit="1" customWidth="1"/>
    <col min="9" max="9" width="14.42578125" style="5" bestFit="1" customWidth="1"/>
    <col min="10" max="10" width="1.85546875" bestFit="1" customWidth="1"/>
  </cols>
  <sheetData>
    <row r="1" spans="1:14" s="1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" t="s">
        <v>305</v>
      </c>
      <c r="G1" s="1" t="s">
        <v>306</v>
      </c>
      <c r="I1" s="1" t="s">
        <v>307</v>
      </c>
      <c r="L1" s="1" t="s">
        <v>309</v>
      </c>
      <c r="M1" s="5" t="str">
        <f>INDEX(Routes!A2:B19,MATCH(N1,Routes!A2:A19,0),2)</f>
        <v>7</v>
      </c>
      <c r="N1" s="5" t="s">
        <v>326</v>
      </c>
    </row>
    <row r="2" spans="1:14" s="9" customFormat="1" x14ac:dyDescent="0.25">
      <c r="A2" s="9">
        <v>1</v>
      </c>
      <c r="B2" s="9">
        <v>1</v>
      </c>
      <c r="C2" s="9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5">
        <v>27</v>
      </c>
      <c r="G2" s="5">
        <v>27</v>
      </c>
      <c r="H2" s="5">
        <v>1</v>
      </c>
      <c r="I2" s="5">
        <v>27</v>
      </c>
      <c r="J2" s="5">
        <v>1</v>
      </c>
      <c r="M2" s="9" t="str">
        <f>"INSERT INTO RouteStops (RouteId,Variation,Sequence,NaptanId,BoardingStage,BoardingstageSequence,AlightingStage,AlightingStageSequence) VALUES ("&amp;$M$1&amp;","&amp;B2&amp;","&amp;A2&amp;","&amp;D2&amp;","&amp;G2&amp;","&amp;H2&amp;","&amp;I2&amp;","&amp;J2&amp;")"</f>
        <v>INSERT INTO RouteStops (RouteId,Variation,Sequence,NaptanId,BoardingStage,BoardingstageSequence,AlightingStage,AlightingStageSequence) VALUES (7,1,1,51,27,1,27,1)</v>
      </c>
    </row>
    <row r="3" spans="1:14" x14ac:dyDescent="0.25">
      <c r="A3" s="9">
        <v>2</v>
      </c>
      <c r="B3" s="9">
        <v>1</v>
      </c>
      <c r="C3" s="9">
        <v>45023138</v>
      </c>
      <c r="D3" s="9">
        <f>INDEX(Naptans!$A:$C,MATCH(C3,Naptans!$A:$A,0),2)</f>
        <v>132</v>
      </c>
      <c r="E3" s="9" t="str">
        <f>INDEX(Naptans!$A:$C,MATCH(C3,Naptans!$A:$A,0),3)</f>
        <v xml:space="preserve"> Keighley Rail Stn</v>
      </c>
      <c r="F3" s="5">
        <v>28</v>
      </c>
      <c r="G3" s="5">
        <v>28</v>
      </c>
      <c r="H3" s="5">
        <v>2</v>
      </c>
      <c r="I3" s="5">
        <v>28</v>
      </c>
      <c r="J3" s="5">
        <v>2</v>
      </c>
      <c r="M3" s="9" t="str">
        <f t="shared" ref="M3:M6" si="0">"INSERT INTO RouteStops (RouteId,Variation,Sequence,NaptanId,BoardingStage,BoardingstageSequence,AlightingStage,AlightingStageSequence) VALUES ("&amp;$M$1&amp;","&amp;B3&amp;","&amp;A3&amp;","&amp;D3&amp;","&amp;G3&amp;","&amp;H3&amp;","&amp;I3&amp;","&amp;J3&amp;")"</f>
        <v>INSERT INTO RouteStops (RouteId,Variation,Sequence,NaptanId,BoardingStage,BoardingstageSequence,AlightingStage,AlightingStageSequence) VALUES (7,1,2,132,28,2,28,2)</v>
      </c>
    </row>
    <row r="4" spans="1:14" x14ac:dyDescent="0.25">
      <c r="A4" s="9">
        <v>3</v>
      </c>
      <c r="B4" s="9">
        <v>1</v>
      </c>
      <c r="C4" s="9">
        <v>45015948</v>
      </c>
      <c r="D4" s="9">
        <f>INDEX(Naptans!$A:$C,MATCH(C4,Naptans!$A:$A,0),2)</f>
        <v>133</v>
      </c>
      <c r="E4" s="9" t="str">
        <f>INDEX(Naptans!$A:$C,MATCH(C4,Naptans!$A:$A,0),3)</f>
        <v xml:space="preserve"> Keighley Asda</v>
      </c>
      <c r="F4" s="5">
        <v>29</v>
      </c>
      <c r="G4" s="5">
        <v>29</v>
      </c>
      <c r="H4" s="5">
        <v>3</v>
      </c>
      <c r="I4" s="5">
        <v>29</v>
      </c>
      <c r="J4" s="5">
        <v>3</v>
      </c>
      <c r="M4" s="9" t="str">
        <f t="shared" si="0"/>
        <v>INSERT INTO RouteStops (RouteId,Variation,Sequence,NaptanId,BoardingStage,BoardingstageSequence,AlightingStage,AlightingStageSequence) VALUES (7,1,3,133,29,3,29,3)</v>
      </c>
    </row>
    <row r="5" spans="1:14" x14ac:dyDescent="0.25">
      <c r="A5" s="9">
        <v>4</v>
      </c>
      <c r="B5" s="9">
        <v>2</v>
      </c>
      <c r="C5" s="9">
        <v>45023140</v>
      </c>
      <c r="D5" s="9">
        <f>INDEX(Naptans!$A:$C,MATCH(C5,Naptans!$A:$A,0),2)</f>
        <v>134</v>
      </c>
      <c r="E5" s="9" t="str">
        <f>INDEX(Naptans!$A:$C,MATCH(C5,Naptans!$A:$A,0),3)</f>
        <v xml:space="preserve"> Kly Rail Stn</v>
      </c>
      <c r="F5" s="5">
        <v>28</v>
      </c>
      <c r="G5" s="5">
        <v>28</v>
      </c>
      <c r="H5" s="5">
        <v>2</v>
      </c>
      <c r="I5" s="5">
        <v>28</v>
      </c>
      <c r="J5" s="5">
        <v>2</v>
      </c>
      <c r="M5" s="9" t="str">
        <f t="shared" si="0"/>
        <v>INSERT INTO RouteStops (RouteId,Variation,Sequence,NaptanId,BoardingStage,BoardingstageSequence,AlightingStage,AlightingStageSequence) VALUES (7,2,4,134,28,2,28,2)</v>
      </c>
    </row>
    <row r="6" spans="1:14" x14ac:dyDescent="0.25">
      <c r="A6" s="9">
        <v>5</v>
      </c>
      <c r="B6" s="9">
        <v>2</v>
      </c>
      <c r="C6" s="9">
        <v>45026807</v>
      </c>
      <c r="D6" s="9">
        <f>INDEX(Naptans!$A:$C,MATCH(C6,Naptans!$A:$A,0),2)</f>
        <v>51</v>
      </c>
      <c r="E6" s="9" t="str">
        <f>INDEX(Naptans!$A:$C,MATCH(C6,Naptans!$A:$A,0),3)</f>
        <v>Keighley Bus Stn</v>
      </c>
      <c r="F6" s="5">
        <v>27</v>
      </c>
      <c r="G6" s="5">
        <v>27</v>
      </c>
      <c r="H6" s="5">
        <v>1</v>
      </c>
      <c r="I6" s="5">
        <v>27</v>
      </c>
      <c r="J6" s="5">
        <v>1</v>
      </c>
      <c r="M6" s="9" t="str">
        <f t="shared" si="0"/>
        <v>INSERT INTO RouteStops (RouteId,Variation,Sequence,NaptanId,BoardingStage,BoardingstageSequence,AlightingStage,AlightingStageSequence) VALUES (7,2,5,51,27,1,27,1)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workbookViewId="0">
      <selection activeCell="E18" sqref="E18"/>
    </sheetView>
  </sheetViews>
  <sheetFormatPr defaultColWidth="9.28515625" defaultRowHeight="15" x14ac:dyDescent="0.25"/>
  <cols>
    <col min="1" max="1" width="11" style="9" customWidth="1"/>
    <col min="2" max="2" width="12" style="9" bestFit="1" customWidth="1"/>
    <col min="3" max="16384" width="9.28515625" style="9"/>
  </cols>
  <sheetData>
    <row r="2" spans="1:7" x14ac:dyDescent="0.25">
      <c r="A2" s="9" t="s">
        <v>311</v>
      </c>
      <c r="B2" s="9">
        <v>1500249600000</v>
      </c>
      <c r="D2" s="24" t="s">
        <v>317</v>
      </c>
      <c r="E2" s="9">
        <v>27</v>
      </c>
      <c r="F2" s="9">
        <v>28</v>
      </c>
      <c r="G2" s="9">
        <v>29</v>
      </c>
    </row>
    <row r="3" spans="1:7" x14ac:dyDescent="0.25">
      <c r="A3" s="9" t="s">
        <v>309</v>
      </c>
      <c r="B3" s="9">
        <v>7</v>
      </c>
      <c r="D3" s="9">
        <v>27</v>
      </c>
      <c r="E3" s="9">
        <v>110</v>
      </c>
    </row>
    <row r="4" spans="1:7" x14ac:dyDescent="0.25">
      <c r="A4" s="9" t="s">
        <v>365</v>
      </c>
      <c r="B4" s="9">
        <v>1</v>
      </c>
      <c r="D4" s="9">
        <v>28</v>
      </c>
      <c r="E4" s="9">
        <v>110</v>
      </c>
      <c r="F4" s="9">
        <v>110</v>
      </c>
    </row>
    <row r="5" spans="1:7" x14ac:dyDescent="0.25">
      <c r="A5" s="9" t="s">
        <v>364</v>
      </c>
      <c r="B5" s="9">
        <v>2</v>
      </c>
      <c r="D5" s="9">
        <v>29</v>
      </c>
      <c r="E5" s="9">
        <v>110</v>
      </c>
      <c r="F5" s="9">
        <v>110</v>
      </c>
      <c r="G5" s="9">
        <v>110</v>
      </c>
    </row>
    <row r="6" spans="1:7" x14ac:dyDescent="0.25">
      <c r="A6" s="9" t="s">
        <v>363</v>
      </c>
      <c r="B6" s="9">
        <v>3</v>
      </c>
    </row>
    <row r="7" spans="1:7" x14ac:dyDescent="0.25">
      <c r="D7" s="24" t="s">
        <v>318</v>
      </c>
      <c r="E7" s="9">
        <v>27</v>
      </c>
      <c r="F7" s="9">
        <v>28</v>
      </c>
    </row>
    <row r="8" spans="1:7" x14ac:dyDescent="0.25">
      <c r="A8" s="29" t="s">
        <v>382</v>
      </c>
      <c r="B8" s="29">
        <v>0.9</v>
      </c>
      <c r="D8" s="9">
        <v>27</v>
      </c>
      <c r="E8" s="9">
        <v>200</v>
      </c>
    </row>
    <row r="9" spans="1:7" x14ac:dyDescent="0.25">
      <c r="D9" s="9">
        <v>28</v>
      </c>
      <c r="E9" s="9">
        <v>200</v>
      </c>
      <c r="F9" s="9">
        <v>200</v>
      </c>
    </row>
    <row r="10" spans="1:7" ht="15.75" customHeight="1" x14ac:dyDescent="0.25">
      <c r="D10" s="9">
        <v>29</v>
      </c>
      <c r="E10" s="9">
        <v>200</v>
      </c>
      <c r="F10" s="9">
        <v>200</v>
      </c>
      <c r="G10" s="9">
        <v>200</v>
      </c>
    </row>
    <row r="12" spans="1:7" x14ac:dyDescent="0.25">
      <c r="D12" s="24" t="s">
        <v>319</v>
      </c>
    </row>
    <row r="13" spans="1:7" x14ac:dyDescent="0.25">
      <c r="D13" s="9">
        <v>27</v>
      </c>
      <c r="E13" s="9" t="s">
        <v>316</v>
      </c>
    </row>
    <row r="14" spans="1:7" x14ac:dyDescent="0.25">
      <c r="D14" s="9">
        <v>28</v>
      </c>
      <c r="E14" s="9" t="s">
        <v>316</v>
      </c>
      <c r="F14" s="9" t="s">
        <v>316</v>
      </c>
    </row>
    <row r="15" spans="1:7" x14ac:dyDescent="0.25">
      <c r="D15" s="9">
        <v>29</v>
      </c>
      <c r="E15" s="9" t="s">
        <v>316</v>
      </c>
      <c r="F15" s="9" t="s">
        <v>316</v>
      </c>
      <c r="G15" s="9" t="s">
        <v>316</v>
      </c>
    </row>
    <row r="17" spans="4:15" x14ac:dyDescent="0.25">
      <c r="D17" s="24" t="s">
        <v>314</v>
      </c>
    </row>
    <row r="18" spans="4:15" x14ac:dyDescent="0.25">
      <c r="D18" s="9">
        <v>27</v>
      </c>
      <c r="E18" s="9" t="str">
        <f>IF(E3,"INSERT INTO Fares (Created,RouteId,Stage1,Stage2,Single,[Return]) VALUES ("&amp;$B$2&amp;","&amp;$B$3&amp;","&amp;E$2&amp;","&amp;$D3&amp;","&amp;((E3/100)*$B$8)&amp;","&amp;((E8/100)*$B$8)&amp;");INSERT INTO Fares (Created,RouteId,Stage2,Stage1,Single,[Return]) VALUES ("&amp;$B$2&amp;","&amp;$B$3&amp;","&amp;E$2&amp;","&amp;$D3&amp;","&amp;((E3/100)*$B$8)&amp;","&amp;((E8/100)*$B$8)&amp;")","")</f>
        <v>INSERT INTO Fares (Created,RouteId,Stage1,Stage2,Single,[Return]) VALUES (1500249600000,7,27,27,0.99,1.8);INSERT INTO Fares (Created,RouteId,Stage2,Stage1,Single,[Return]) VALUES (1500249600000,7,27,27,0.99,1.8)</v>
      </c>
      <c r="F18" s="29" t="str">
        <f t="shared" ref="F18:G18" si="0">IF(F3,"INSERT INTO Fares (Created,RouteId,Stage1,Stage2,Single,[Return]) VALUES ("&amp;$B$2&amp;","&amp;$B$3&amp;","&amp;F$2&amp;","&amp;$D3&amp;","&amp;((F3/100)*$B$8)&amp;","&amp;((F8/100)*$B$8)&amp;");INSERT INTO Fares (Created,RouteId,Stage2,Stage1,Single,[Return]) VALUES ("&amp;$B$2&amp;","&amp;$B$3&amp;","&amp;F$2&amp;","&amp;$D3&amp;","&amp;((F3/100)*$B$8)&amp;","&amp;((F8/100)*$B$8)&amp;")","")</f>
        <v/>
      </c>
      <c r="G18" s="29" t="str">
        <f t="shared" si="0"/>
        <v/>
      </c>
      <c r="H18" s="9" t="str">
        <f t="shared" ref="H18:O18" si="1">IF(H3,"INSERT INTO Fares (Created,RouteId,Stage1,Stage2,Single,Return) VALUES ("&amp;$B$2&amp;","&amp;$B$3&amp;","&amp;H$2&amp;","&amp;$D$3&amp;","&amp;H3&amp;","&amp;H8&amp;")","")</f>
        <v/>
      </c>
      <c r="I18" s="9" t="str">
        <f t="shared" si="1"/>
        <v/>
      </c>
      <c r="J18" s="9" t="str">
        <f t="shared" si="1"/>
        <v/>
      </c>
      <c r="K18" s="9" t="str">
        <f t="shared" si="1"/>
        <v/>
      </c>
      <c r="L18" s="9" t="str">
        <f t="shared" si="1"/>
        <v/>
      </c>
      <c r="M18" s="9" t="str">
        <f t="shared" si="1"/>
        <v/>
      </c>
      <c r="N18" s="9" t="str">
        <f t="shared" si="1"/>
        <v/>
      </c>
      <c r="O18" s="9" t="str">
        <f t="shared" si="1"/>
        <v/>
      </c>
    </row>
    <row r="19" spans="4:15" x14ac:dyDescent="0.25">
      <c r="D19" s="9">
        <v>28</v>
      </c>
      <c r="E19" s="29" t="str">
        <f t="shared" ref="E19:G20" si="2">IF(E4,"INSERT INTO Fares (Created,RouteId,Stage1,Stage2,Single,[Return]) VALUES ("&amp;$B$2&amp;","&amp;$B$3&amp;","&amp;E$2&amp;","&amp;$D4&amp;","&amp;((E4/100)*$B$8)&amp;","&amp;((E9/100)*$B$8)&amp;");INSERT INTO Fares (Created,RouteId,Stage2,Stage1,Single,[Return]) VALUES ("&amp;$B$2&amp;","&amp;$B$3&amp;","&amp;E$2&amp;","&amp;$D4&amp;","&amp;((E4/100)*$B$8)&amp;","&amp;((E9/100)*$B$8)&amp;")","")</f>
        <v>INSERT INTO Fares (Created,RouteId,Stage1,Stage2,Single,[Return]) VALUES (1500249600000,7,27,28,0.99,1.8);INSERT INTO Fares (Created,RouteId,Stage2,Stage1,Single,[Return]) VALUES (1500249600000,7,27,28,0.99,1.8)</v>
      </c>
      <c r="F19" s="29" t="str">
        <f t="shared" si="2"/>
        <v>INSERT INTO Fares (Created,RouteId,Stage1,Stage2,Single,[Return]) VALUES (1500249600000,7,28,28,0.99,1.8);INSERT INTO Fares (Created,RouteId,Stage2,Stage1,Single,[Return]) VALUES (1500249600000,7,28,28,0.99,1.8)</v>
      </c>
      <c r="G19" s="29" t="str">
        <f t="shared" si="2"/>
        <v/>
      </c>
      <c r="H19" s="9" t="str">
        <f t="shared" ref="H19:O19" si="3">IF(H4,"INSERT INTO Fares (Created,RouteId,Stage1,Stage2,Single,Return) VALUES ("&amp;$B$2&amp;","&amp;$B$3&amp;","&amp;H$2&amp;","&amp;$D$3&amp;","&amp;H4&amp;","&amp;H9&amp;")","")</f>
        <v/>
      </c>
      <c r="I19" s="9" t="str">
        <f t="shared" si="3"/>
        <v/>
      </c>
      <c r="J19" s="9" t="str">
        <f t="shared" si="3"/>
        <v/>
      </c>
      <c r="K19" s="9" t="str">
        <f t="shared" si="3"/>
        <v/>
      </c>
      <c r="L19" s="9" t="str">
        <f t="shared" si="3"/>
        <v/>
      </c>
      <c r="M19" s="9" t="str">
        <f t="shared" si="3"/>
        <v/>
      </c>
      <c r="N19" s="9" t="str">
        <f t="shared" si="3"/>
        <v/>
      </c>
      <c r="O19" s="9" t="str">
        <f t="shared" si="3"/>
        <v/>
      </c>
    </row>
    <row r="20" spans="4:15" x14ac:dyDescent="0.25">
      <c r="D20" s="9">
        <v>29</v>
      </c>
      <c r="E20" s="29" t="str">
        <f t="shared" si="2"/>
        <v>INSERT INTO Fares (Created,RouteId,Stage1,Stage2,Single,[Return]) VALUES (1500249600000,7,27,29,0.99,1.8);INSERT INTO Fares (Created,RouteId,Stage2,Stage1,Single,[Return]) VALUES (1500249600000,7,27,29,0.99,1.8)</v>
      </c>
      <c r="F20" s="29" t="str">
        <f t="shared" si="2"/>
        <v>INSERT INTO Fares (Created,RouteId,Stage1,Stage2,Single,[Return]) VALUES (1500249600000,7,28,29,0.99,1.8);INSERT INTO Fares (Created,RouteId,Stage2,Stage1,Single,[Return]) VALUES (1500249600000,7,28,29,0.99,1.8)</v>
      </c>
      <c r="G20" s="29" t="str">
        <f t="shared" si="2"/>
        <v>INSERT INTO Fares (Created,RouteId,Stage1,Stage2,Single,[Return]) VALUES (1500249600000,7,29,29,0.99,1.8);INSERT INTO Fares (Created,RouteId,Stage2,Stage1,Single,[Return]) VALUES (1500249600000,7,29,29,0.99,1.8)</v>
      </c>
    </row>
    <row r="22" spans="4:15" x14ac:dyDescent="0.25">
      <c r="D22" s="24" t="s">
        <v>315</v>
      </c>
    </row>
    <row r="23" spans="4:15" x14ac:dyDescent="0.25">
      <c r="D23" s="9">
        <v>27</v>
      </c>
      <c r="E23" s="9" t="str">
        <f>IF($D3=-1,"",IF(ISBLANK(E3),"","INSERT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("&amp;$B$4&amp;","&amp;$B$3&amp;","&amp;E$2&amp;","&amp;$D3&amp;");"))&amp;IF(ISNUMBER(SEARCH("KZone",E13)),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"")&amp;IF(ISNUMBER(SEARCH("Bradford",E13)),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(1,7,27,27);INSERT INTO FareCapStages (FareCapId,RouteId,Stage2,Stage1) VALUES (1,7,27,27);INSERT INTO FareCapStages (FareCapId,RouteId,Stage1,Stage2) VALUES (2,7,27,27);INSERT INTO FareCapStages (FareCapId,RouteId,Stage2,Stage1) VALUES (2,7,27,27);</v>
      </c>
      <c r="F23" s="9" t="str">
        <f t="shared" ref="F23:G23" si="4">IF($D3=-1,"",IF(ISBLANK(F3),"","INSERT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("&amp;$B$4&amp;","&amp;$B$3&amp;","&amp;F$2&amp;","&amp;$D3&amp;");"))&amp;IF(ISNUMBER(SEARCH("KZone",F13)),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"")&amp;IF(ISNUMBER(SEARCH("Bradford",F13)),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23" s="9" t="str">
        <f t="shared" si="4"/>
        <v/>
      </c>
      <c r="H23" s="9" t="str">
        <f t="shared" ref="H23:O24" si="5">IF(ISNUMBER(SEARCH("KZone",H13)), "INSERT INTO FareCapStages (FareCapId,Stage1,Stage2) VALUES ("&amp;$B$4&amp;","&amp;H$2&amp;","&amp;$D3&amp;")", "")</f>
        <v/>
      </c>
      <c r="I23" s="9" t="str">
        <f t="shared" si="5"/>
        <v/>
      </c>
      <c r="J23" s="9" t="str">
        <f t="shared" si="5"/>
        <v/>
      </c>
      <c r="K23" s="9" t="str">
        <f t="shared" si="5"/>
        <v/>
      </c>
      <c r="L23" s="9" t="str">
        <f t="shared" si="5"/>
        <v/>
      </c>
      <c r="M23" s="9" t="str">
        <f t="shared" si="5"/>
        <v/>
      </c>
      <c r="N23" s="9" t="str">
        <f t="shared" si="5"/>
        <v/>
      </c>
      <c r="O23" s="9" t="str">
        <f t="shared" si="5"/>
        <v/>
      </c>
    </row>
    <row r="24" spans="4:15" x14ac:dyDescent="0.25">
      <c r="D24" s="9">
        <v>28</v>
      </c>
      <c r="E24" s="9" t="str">
        <f t="shared" ref="E24:G25" si="6">IF($D4=-1,"",IF(ISBLANK(E4),"","INSERT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("&amp;$B$4&amp;","&amp;$B$3&amp;","&amp;E$2&amp;","&amp;$D4&amp;");"))&amp;IF(ISNUMBER(SEARCH("KZone",E14)),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"")&amp;IF(ISNUMBER(SEARCH("Bradford",E14)),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(1,7,27,28);INSERT INTO FareCapStages (FareCapId,RouteId,Stage2,Stage1) VALUES (1,7,27,28);INSERT INTO FareCapStages (FareCapId,RouteId,Stage1,Stage2) VALUES (2,7,27,28);INSERT INTO FareCapStages (FareCapId,RouteId,Stage2,Stage1) VALUES (2,7,27,28);</v>
      </c>
      <c r="F24" s="9" t="str">
        <f t="shared" si="6"/>
        <v>INSERT INTO FareCapStages (FareCapId,RouteId,Stage1,Stage2) VALUES (1,7,28,28);INSERT INTO FareCapStages (FareCapId,RouteId,Stage2,Stage1) VALUES (1,7,28,28);INSERT INTO FareCapStages (FareCapId,RouteId,Stage1,Stage2) VALUES (2,7,28,28);INSERT INTO FareCapStages (FareCapId,RouteId,Stage2,Stage1) VALUES (2,7,28,28);</v>
      </c>
      <c r="G24" s="9" t="str">
        <f t="shared" si="6"/>
        <v/>
      </c>
      <c r="H24" s="9" t="str">
        <f t="shared" si="5"/>
        <v/>
      </c>
      <c r="I24" s="9" t="str">
        <f t="shared" si="5"/>
        <v/>
      </c>
      <c r="J24" s="9" t="str">
        <f t="shared" si="5"/>
        <v/>
      </c>
      <c r="K24" s="9" t="str">
        <f t="shared" si="5"/>
        <v/>
      </c>
      <c r="L24" s="9" t="str">
        <f t="shared" si="5"/>
        <v/>
      </c>
      <c r="M24" s="9" t="str">
        <f t="shared" si="5"/>
        <v/>
      </c>
      <c r="N24" s="9" t="str">
        <f t="shared" si="5"/>
        <v/>
      </c>
      <c r="O24" s="9" t="str">
        <f t="shared" si="5"/>
        <v/>
      </c>
    </row>
    <row r="25" spans="4:15" x14ac:dyDescent="0.25">
      <c r="D25" s="9">
        <v>29</v>
      </c>
      <c r="E25" s="9" t="str">
        <f t="shared" si="6"/>
        <v>INSERT INTO FareCapStages (FareCapId,RouteId,Stage1,Stage2) VALUES (1,7,27,29);INSERT INTO FareCapStages (FareCapId,RouteId,Stage2,Stage1) VALUES (1,7,27,29);INSERT INTO FareCapStages (FareCapId,RouteId,Stage1,Stage2) VALUES (2,7,27,29);INSERT INTO FareCapStages (FareCapId,RouteId,Stage2,Stage1) VALUES (2,7,27,29);</v>
      </c>
      <c r="F25" s="9" t="str">
        <f t="shared" si="6"/>
        <v>INSERT INTO FareCapStages (FareCapId,RouteId,Stage1,Stage2) VALUES (1,7,28,29);INSERT INTO FareCapStages (FareCapId,RouteId,Stage2,Stage1) VALUES (1,7,28,29);INSERT INTO FareCapStages (FareCapId,RouteId,Stage1,Stage2) VALUES (2,7,28,29);INSERT INTO FareCapStages (FareCapId,RouteId,Stage2,Stage1) VALUES (2,7,28,29);</v>
      </c>
      <c r="G25" s="9" t="str">
        <f t="shared" si="6"/>
        <v>INSERT INTO FareCapStages (FareCapId,RouteId,Stage1,Stage2) VALUES (1,7,29,29);INSERT INTO FareCapStages (FareCapId,RouteId,Stage2,Stage1) VALUES (1,7,29,29);INSERT INTO FareCapStages (FareCapId,RouteId,Stage1,Stage2) VALUES (2,7,29,29);INSERT INTO FareCapStages (FareCapId,RouteId,Stage2,Stage1) VALUES (2,7,29,29);</v>
      </c>
      <c r="H25" s="9" t="str">
        <f>IF(ISNUMBER(SEARCH("KZone",H15)), "INSERT INTO FareCapStages (FareCapId,Stage1,Stage2) VALUES ("&amp;$B$4&amp;","&amp;H$2&amp;","&amp;#REF!&amp;")", "")</f>
        <v/>
      </c>
      <c r="I25" s="9" t="str">
        <f>IF(ISNUMBER(SEARCH("KZone",I15)), "INSERT INTO FareCapStages (FareCapId,Stage1,Stage2) VALUES ("&amp;$B$4&amp;","&amp;I$2&amp;","&amp;#REF!&amp;")", "")</f>
        <v/>
      </c>
      <c r="J25" s="9" t="str">
        <f>IF(ISNUMBER(SEARCH("KZone",J15)), "INSERT INTO FareCapStages (FareCapId,Stage1,Stage2) VALUES ("&amp;$B$4&amp;","&amp;J$2&amp;","&amp;#REF!&amp;")", "")</f>
        <v/>
      </c>
      <c r="K25" s="9" t="str">
        <f>IF(ISNUMBER(SEARCH("KZone",K15)), "INSERT INTO FareCapStages (FareCapId,Stage1,Stage2) VALUES ("&amp;$B$4&amp;","&amp;K$2&amp;","&amp;#REF!&amp;")", "")</f>
        <v/>
      </c>
      <c r="L25" s="9" t="str">
        <f>IF(ISNUMBER(SEARCH("KZone",L15)), "INSERT INTO FareCapStages (FareCapId,Stage1,Stage2) VALUES ("&amp;$B$4&amp;","&amp;L$2&amp;","&amp;#REF!&amp;")", "")</f>
        <v/>
      </c>
      <c r="M25" s="9" t="str">
        <f>IF(ISNUMBER(SEARCH("KZone",M15)), "INSERT INTO FareCapStages (FareCapId,Stage1,Stage2) VALUES ("&amp;$B$4&amp;","&amp;M$2&amp;","&amp;#REF!&amp;")", "")</f>
        <v/>
      </c>
      <c r="N25" s="9" t="str">
        <f>IF(ISNUMBER(SEARCH("KZone",N15)), "INSERT INTO FareCapStages (FareCapId,Stage1,Stage2) VALUES ("&amp;$B$4&amp;","&amp;N$2&amp;","&amp;#REF!&amp;")", "")</f>
        <v/>
      </c>
      <c r="O25" s="9" t="str">
        <f>IF(ISNUMBER(SEARCH("KZone",O15)), "INSERT INTO FareCapStages (FareCapId,Stage1,Stage2) VALUES ("&amp;$B$4&amp;","&amp;O$2&amp;","&amp;#REF!&amp;")", "")</f>
        <v/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7"/>
  <sheetViews>
    <sheetView workbookViewId="0">
      <selection activeCell="M2" sqref="M2:M27"/>
    </sheetView>
  </sheetViews>
  <sheetFormatPr defaultRowHeight="15" x14ac:dyDescent="0.25"/>
  <cols>
    <col min="1" max="1" width="9.7109375" bestFit="1" customWidth="1"/>
    <col min="5" max="5" width="20.7109375" bestFit="1" customWidth="1"/>
    <col min="6" max="6" width="9.140625" style="5"/>
    <col min="7" max="7" width="14.28515625" bestFit="1" customWidth="1"/>
    <col min="8" max="8" width="1.85546875" style="9" bestFit="1" customWidth="1"/>
    <col min="9" max="9" width="14.42578125" bestFit="1" customWidth="1"/>
    <col min="10" max="10" width="1.85546875" bestFit="1" customWidth="1"/>
  </cols>
  <sheetData>
    <row r="1" spans="1:14" s="1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" t="s">
        <v>305</v>
      </c>
      <c r="G1" s="1" t="s">
        <v>306</v>
      </c>
      <c r="I1" s="1" t="s">
        <v>307</v>
      </c>
      <c r="L1" s="1" t="s">
        <v>309</v>
      </c>
      <c r="M1" s="5" t="str">
        <f>INDEX(Routes!A2:B19,MATCH(N1,Routes!A2:A19,0),2)</f>
        <v>8</v>
      </c>
      <c r="N1" s="5" t="s">
        <v>327</v>
      </c>
    </row>
    <row r="2" spans="1:14" s="9" customFormat="1" x14ac:dyDescent="0.25">
      <c r="A2" s="9">
        <v>1</v>
      </c>
      <c r="B2" s="9">
        <v>1</v>
      </c>
      <c r="C2" s="9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5">
        <v>27</v>
      </c>
      <c r="G2" s="5">
        <v>27</v>
      </c>
      <c r="H2" s="5">
        <v>1</v>
      </c>
      <c r="I2" s="5">
        <v>27</v>
      </c>
      <c r="J2" s="5">
        <v>1</v>
      </c>
      <c r="M2" s="9" t="str">
        <f>"INSERT INTO RouteStops (RouteId,Variation,Sequence,NaptanId,BoardingStage,BoardingstageSequence,AlightingStage,AlightingStageSequence) VALUES ("&amp;$M$1&amp;","&amp;B2&amp;","&amp;A2&amp;","&amp;D2&amp;","&amp;G2&amp;","&amp;H2&amp;","&amp;I2&amp;","&amp;J2&amp;")"</f>
        <v>INSERT INTO RouteStops (RouteId,Variation,Sequence,NaptanId,BoardingStage,BoardingstageSequence,AlightingStage,AlightingStageSequence) VALUES (8,1,1,51,27,1,27,1)</v>
      </c>
    </row>
    <row r="3" spans="1:14" x14ac:dyDescent="0.25">
      <c r="A3" s="9">
        <v>2</v>
      </c>
      <c r="B3" s="9">
        <v>1</v>
      </c>
      <c r="C3" s="9">
        <v>45019901</v>
      </c>
      <c r="D3" s="9">
        <f>INDEX(Naptans!$A:$C,MATCH(C3,Naptans!$A:$A,0),2)</f>
        <v>135</v>
      </c>
      <c r="E3" s="9" t="str">
        <f>INDEX(Naptans!$A:$C,MATCH(C3,Naptans!$A:$A,0),3)</f>
        <v xml:space="preserve"> Church Street</v>
      </c>
      <c r="G3" s="9">
        <v>27</v>
      </c>
      <c r="H3" s="9">
        <v>1</v>
      </c>
      <c r="I3" s="5">
        <v>26</v>
      </c>
      <c r="J3" s="5">
        <v>2</v>
      </c>
      <c r="M3" s="9" t="str">
        <f t="shared" ref="M3:M27" si="0">"INSERT INTO RouteStops (RouteId,Variation,Sequence,NaptanId,BoardingStage,BoardingstageSequence,AlightingStage,AlightingStageSequence) VALUES ("&amp;$M$1&amp;","&amp;B3&amp;","&amp;A3&amp;","&amp;D3&amp;","&amp;G3&amp;","&amp;H3&amp;","&amp;I3&amp;","&amp;J3&amp;")"</f>
        <v>INSERT INTO RouteStops (RouteId,Variation,Sequence,NaptanId,BoardingStage,BoardingstageSequence,AlightingStage,AlightingStageSequence) VALUES (8,1,2,135,27,1,26,2)</v>
      </c>
    </row>
    <row r="4" spans="1:14" x14ac:dyDescent="0.25">
      <c r="A4" s="9">
        <v>3</v>
      </c>
      <c r="B4" s="9">
        <v>1</v>
      </c>
      <c r="C4" s="9">
        <v>45019903</v>
      </c>
      <c r="D4" s="9">
        <f>INDEX(Naptans!$A:$C,MATCH(C4,Naptans!$A:$A,0),2)</f>
        <v>136</v>
      </c>
      <c r="E4" s="9" t="str">
        <f>INDEX(Naptans!$A:$C,MATCH(C4,Naptans!$A:$A,0),3)</f>
        <v xml:space="preserve"> Goulbourne Street</v>
      </c>
      <c r="F4" s="5">
        <v>26</v>
      </c>
      <c r="G4" s="5">
        <v>26</v>
      </c>
      <c r="H4" s="5">
        <v>2</v>
      </c>
      <c r="I4" s="5">
        <v>26</v>
      </c>
      <c r="J4" s="5">
        <v>2</v>
      </c>
      <c r="M4" s="9" t="str">
        <f t="shared" si="0"/>
        <v>INSERT INTO RouteStops (RouteId,Variation,Sequence,NaptanId,BoardingStage,BoardingstageSequence,AlightingStage,AlightingStageSequence) VALUES (8,1,3,136,26,2,26,2)</v>
      </c>
    </row>
    <row r="5" spans="1:14" x14ac:dyDescent="0.25">
      <c r="A5" s="9">
        <v>4</v>
      </c>
      <c r="B5" s="9">
        <v>1</v>
      </c>
      <c r="C5" s="9">
        <v>45019904</v>
      </c>
      <c r="D5" s="9">
        <f>INDEX(Naptans!$A:$C,MATCH(C5,Naptans!$A:$A,0),2)</f>
        <v>137</v>
      </c>
      <c r="E5" s="9" t="str">
        <f>INDEX(Naptans!$A:$C,MATCH(C5,Naptans!$A:$A,0),3)</f>
        <v xml:space="preserve"> King Street</v>
      </c>
      <c r="G5" s="5">
        <v>26</v>
      </c>
      <c r="H5" s="5">
        <v>2</v>
      </c>
      <c r="I5" s="5">
        <v>21</v>
      </c>
      <c r="J5" s="5">
        <v>3</v>
      </c>
      <c r="M5" s="9" t="str">
        <f t="shared" si="0"/>
        <v>INSERT INTO RouteStops (RouteId,Variation,Sequence,NaptanId,BoardingStage,BoardingstageSequence,AlightingStage,AlightingStageSequence) VALUES (8,1,4,137,26,2,21,3)</v>
      </c>
    </row>
    <row r="6" spans="1:14" x14ac:dyDescent="0.25">
      <c r="A6" s="9">
        <v>5</v>
      </c>
      <c r="B6" s="9">
        <v>1</v>
      </c>
      <c r="C6" s="9">
        <v>45023116</v>
      </c>
      <c r="D6" s="9">
        <f>INDEX(Naptans!$A:$C,MATCH(C6,Naptans!$A:$A,0),2)</f>
        <v>138</v>
      </c>
      <c r="E6" s="9" t="str">
        <f>INDEX(Naptans!$A:$C,MATCH(C6,Naptans!$A:$A,0),3)</f>
        <v xml:space="preserve"> Victoria Road</v>
      </c>
      <c r="F6" s="5">
        <v>21</v>
      </c>
      <c r="G6" s="5">
        <v>21</v>
      </c>
      <c r="H6" s="5">
        <v>3</v>
      </c>
      <c r="I6" s="5">
        <v>21</v>
      </c>
      <c r="J6" s="5">
        <v>3</v>
      </c>
      <c r="M6" s="9" t="str">
        <f t="shared" si="0"/>
        <v>INSERT INTO RouteStops (RouteId,Variation,Sequence,NaptanId,BoardingStage,BoardingstageSequence,AlightingStage,AlightingStageSequence) VALUES (8,1,5,138,21,3,21,3)</v>
      </c>
    </row>
    <row r="7" spans="1:14" x14ac:dyDescent="0.25">
      <c r="A7" s="9">
        <v>6</v>
      </c>
      <c r="B7" s="9">
        <v>1</v>
      </c>
      <c r="C7" s="9">
        <v>45023114</v>
      </c>
      <c r="D7" s="9">
        <f>INDEX(Naptans!$A:$C,MATCH(C7,Naptans!$A:$A,0),2)</f>
        <v>139</v>
      </c>
      <c r="E7" s="9" t="str">
        <f>INDEX(Naptans!$A:$C,MATCH(C7,Naptans!$A:$A,0),3)</f>
        <v xml:space="preserve"> Queens Grove</v>
      </c>
      <c r="G7" s="5">
        <v>21</v>
      </c>
      <c r="H7" s="5">
        <v>3</v>
      </c>
      <c r="I7" s="5">
        <v>22</v>
      </c>
      <c r="J7" s="5">
        <v>4</v>
      </c>
      <c r="M7" s="9" t="str">
        <f t="shared" si="0"/>
        <v>INSERT INTO RouteStops (RouteId,Variation,Sequence,NaptanId,BoardingStage,BoardingstageSequence,AlightingStage,AlightingStageSequence) VALUES (8,1,6,139,21,3,22,4)</v>
      </c>
    </row>
    <row r="8" spans="1:14" x14ac:dyDescent="0.25">
      <c r="A8" s="9">
        <v>7</v>
      </c>
      <c r="B8" s="9">
        <v>1</v>
      </c>
      <c r="C8" s="9">
        <v>45023112</v>
      </c>
      <c r="D8" s="9">
        <f>INDEX(Naptans!$A:$C,MATCH(C8,Naptans!$A:$A,0),2)</f>
        <v>140</v>
      </c>
      <c r="E8" s="9" t="str">
        <f>INDEX(Naptans!$A:$C,MATCH(C8,Naptans!$A:$A,0),3)</f>
        <v xml:space="preserve"> Broomhill Grove</v>
      </c>
      <c r="G8" s="5">
        <v>21</v>
      </c>
      <c r="H8" s="5">
        <v>3</v>
      </c>
      <c r="I8" s="5">
        <v>22</v>
      </c>
      <c r="J8" s="5">
        <v>4</v>
      </c>
      <c r="M8" s="9" t="str">
        <f t="shared" si="0"/>
        <v>INSERT INTO RouteStops (RouteId,Variation,Sequence,NaptanId,BoardingStage,BoardingstageSequence,AlightingStage,AlightingStageSequence) VALUES (8,1,7,140,21,3,22,4)</v>
      </c>
    </row>
    <row r="9" spans="1:14" x14ac:dyDescent="0.25">
      <c r="A9" s="9">
        <v>8</v>
      </c>
      <c r="B9" s="9">
        <v>1</v>
      </c>
      <c r="C9" s="9">
        <v>45023110</v>
      </c>
      <c r="D9" s="9">
        <f>INDEX(Naptans!$A:$C,MATCH(C9,Naptans!$A:$A,0),2)</f>
        <v>141</v>
      </c>
      <c r="E9" s="9" t="str">
        <f>INDEX(Naptans!$A:$C,MATCH(C9,Naptans!$A:$A,0),3)</f>
        <v xml:space="preserve"> Ingrow Lane</v>
      </c>
      <c r="F9" s="5">
        <v>22</v>
      </c>
      <c r="G9" s="5">
        <v>22</v>
      </c>
      <c r="H9" s="5">
        <v>4</v>
      </c>
      <c r="I9" s="5">
        <v>22</v>
      </c>
      <c r="J9" s="5">
        <v>4</v>
      </c>
      <c r="M9" s="9" t="str">
        <f t="shared" si="0"/>
        <v>INSERT INTO RouteStops (RouteId,Variation,Sequence,NaptanId,BoardingStage,BoardingstageSequence,AlightingStage,AlightingStageSequence) VALUES (8,1,8,141,22,4,22,4)</v>
      </c>
    </row>
    <row r="10" spans="1:14" x14ac:dyDescent="0.25">
      <c r="A10" s="9">
        <v>9</v>
      </c>
      <c r="B10" s="9">
        <v>1</v>
      </c>
      <c r="C10" s="9">
        <v>45023108</v>
      </c>
      <c r="D10" s="9">
        <f>INDEX(Naptans!$A:$C,MATCH(C10,Naptans!$A:$A,0),2)</f>
        <v>162</v>
      </c>
      <c r="E10" s="9" t="str">
        <f>INDEX(Naptans!$A:$C,MATCH(C10,Naptans!$A:$A,0),3)</f>
        <v xml:space="preserve"> Wheat Street</v>
      </c>
      <c r="F10" s="5">
        <v>23</v>
      </c>
      <c r="G10" s="5">
        <v>23</v>
      </c>
      <c r="H10" s="5">
        <v>5</v>
      </c>
      <c r="I10" s="5">
        <v>23</v>
      </c>
      <c r="J10" s="5">
        <v>5</v>
      </c>
      <c r="M10" s="9" t="str">
        <f t="shared" si="0"/>
        <v>INSERT INTO RouteStops (RouteId,Variation,Sequence,NaptanId,BoardingStage,BoardingstageSequence,AlightingStage,AlightingStageSequence) VALUES (8,1,9,162,23,5,23,5)</v>
      </c>
    </row>
    <row r="11" spans="1:14" x14ac:dyDescent="0.25">
      <c r="A11" s="9">
        <v>10</v>
      </c>
      <c r="B11" s="9">
        <v>1</v>
      </c>
      <c r="C11" s="9">
        <v>45023106</v>
      </c>
      <c r="D11" s="9">
        <f>INDEX(Naptans!$A:$C,MATCH(C11,Naptans!$A:$A,0),2)</f>
        <v>163</v>
      </c>
      <c r="E11" s="9" t="str">
        <f>INDEX(Naptans!$A:$C,MATCH(C11,Naptans!$A:$A,0),3)</f>
        <v xml:space="preserve"> Ingrow Lane</v>
      </c>
      <c r="F11" s="5">
        <v>23</v>
      </c>
      <c r="G11" s="5">
        <v>23</v>
      </c>
      <c r="H11" s="5">
        <v>5</v>
      </c>
      <c r="I11" s="5">
        <v>23</v>
      </c>
      <c r="J11" s="5">
        <v>5</v>
      </c>
      <c r="M11" s="9" t="str">
        <f t="shared" si="0"/>
        <v>INSERT INTO RouteStops (RouteId,Variation,Sequence,NaptanId,BoardingStage,BoardingstageSequence,AlightingStage,AlightingStageSequence) VALUES (8,1,10,163,23,5,23,5)</v>
      </c>
    </row>
    <row r="12" spans="1:14" x14ac:dyDescent="0.25">
      <c r="A12" s="9">
        <v>11</v>
      </c>
      <c r="B12" s="9">
        <v>1</v>
      </c>
      <c r="C12" s="9">
        <v>45023103</v>
      </c>
      <c r="D12" s="9">
        <f>INDEX(Naptans!$A:$C,MATCH(C12,Naptans!$A:$A,0),2)</f>
        <v>164</v>
      </c>
      <c r="E12" s="9" t="str">
        <f>INDEX(Naptans!$A:$C,MATCH(C12,Naptans!$A:$A,0),3)</f>
        <v xml:space="preserve"> Bracken Bank</v>
      </c>
      <c r="F12" s="5">
        <v>23</v>
      </c>
      <c r="G12" s="5">
        <v>23</v>
      </c>
      <c r="H12" s="5">
        <v>5</v>
      </c>
      <c r="I12" s="5">
        <v>23</v>
      </c>
      <c r="J12" s="5">
        <v>5</v>
      </c>
      <c r="M12" s="9" t="str">
        <f t="shared" si="0"/>
        <v>INSERT INTO RouteStops (RouteId,Variation,Sequence,NaptanId,BoardingStage,BoardingstageSequence,AlightingStage,AlightingStageSequence) VALUES (8,1,11,164,23,5,23,5)</v>
      </c>
    </row>
    <row r="13" spans="1:14" x14ac:dyDescent="0.25">
      <c r="A13" s="9">
        <v>12</v>
      </c>
      <c r="B13" s="9">
        <v>1</v>
      </c>
      <c r="C13" s="9">
        <v>45023102</v>
      </c>
      <c r="D13" s="9">
        <f>INDEX(Naptans!$A:$C,MATCH(C13,Naptans!$A:$A,0),2)</f>
        <v>165</v>
      </c>
      <c r="E13" s="9" t="str">
        <f>INDEX(Naptans!$A:$C,MATCH(C13,Naptans!$A:$A,0),3)</f>
        <v xml:space="preserve"> Central Drive</v>
      </c>
      <c r="F13" s="5">
        <v>23</v>
      </c>
      <c r="G13" s="5">
        <v>23</v>
      </c>
      <c r="H13" s="5">
        <v>5</v>
      </c>
      <c r="I13" s="5">
        <v>23</v>
      </c>
      <c r="J13" s="5">
        <v>5</v>
      </c>
      <c r="M13" s="9" t="str">
        <f t="shared" si="0"/>
        <v>INSERT INTO RouteStops (RouteId,Variation,Sequence,NaptanId,BoardingStage,BoardingstageSequence,AlightingStage,AlightingStageSequence) VALUES (8,1,12,165,23,5,23,5)</v>
      </c>
    </row>
    <row r="14" spans="1:14" x14ac:dyDescent="0.25">
      <c r="A14" s="9">
        <v>13</v>
      </c>
      <c r="B14" s="9">
        <v>1</v>
      </c>
      <c r="C14" s="9">
        <v>45021900</v>
      </c>
      <c r="D14" s="9">
        <f>INDEX(Naptans!$A:$C,MATCH(C14,Naptans!$A:$A,0),2)</f>
        <v>166</v>
      </c>
      <c r="E14" s="9" t="str">
        <f>INDEX(Naptans!$A:$C,MATCH(C14,Naptans!$A:$A,0),3)</f>
        <v xml:space="preserve"> Bracken Bank Avenue</v>
      </c>
      <c r="F14" s="5">
        <v>23</v>
      </c>
      <c r="G14" s="5">
        <v>23</v>
      </c>
      <c r="H14" s="5">
        <v>5</v>
      </c>
      <c r="I14" s="5">
        <v>23</v>
      </c>
      <c r="J14" s="5">
        <v>5</v>
      </c>
      <c r="M14" s="9" t="str">
        <f t="shared" si="0"/>
        <v>INSERT INTO RouteStops (RouteId,Variation,Sequence,NaptanId,BoardingStage,BoardingstageSequence,AlightingStage,AlightingStageSequence) VALUES (8,1,13,166,23,5,23,5)</v>
      </c>
    </row>
    <row r="15" spans="1:14" x14ac:dyDescent="0.25">
      <c r="A15" s="9">
        <v>14</v>
      </c>
      <c r="B15" s="9">
        <v>1</v>
      </c>
      <c r="C15" s="9">
        <v>45023118</v>
      </c>
      <c r="D15" s="9">
        <f>INDEX(Naptans!$A:$C,MATCH(C15,Naptans!$A:$A,0),2)</f>
        <v>142</v>
      </c>
      <c r="E15" s="9" t="str">
        <f>INDEX(Naptans!$A:$C,MATCH(C15,Naptans!$A:$A,0),3)</f>
        <v xml:space="preserve"> Bracken Bank Cres</v>
      </c>
      <c r="F15" s="5">
        <v>23</v>
      </c>
      <c r="G15" s="5">
        <v>23</v>
      </c>
      <c r="H15" s="5">
        <v>5</v>
      </c>
      <c r="I15" s="5">
        <v>23</v>
      </c>
      <c r="J15" s="5">
        <v>5</v>
      </c>
      <c r="M15" s="9" t="str">
        <f t="shared" si="0"/>
        <v>INSERT INTO RouteStops (RouteId,Variation,Sequence,NaptanId,BoardingStage,BoardingstageSequence,AlightingStage,AlightingStageSequence) VALUES (8,1,14,142,23,5,23,5)</v>
      </c>
    </row>
    <row r="16" spans="1:14" x14ac:dyDescent="0.25">
      <c r="A16" s="9">
        <v>15</v>
      </c>
      <c r="B16" s="9">
        <v>1</v>
      </c>
      <c r="C16" s="9">
        <v>45023120</v>
      </c>
      <c r="D16" s="9">
        <f>INDEX(Naptans!$A:$C,MATCH(C16,Naptans!$A:$A,0),2)</f>
        <v>143</v>
      </c>
      <c r="E16" s="9" t="str">
        <f>INDEX(Naptans!$A:$C,MATCH(C16,Naptans!$A:$A,0),3)</f>
        <v xml:space="preserve"> Staveley Road</v>
      </c>
      <c r="F16" s="5">
        <v>23</v>
      </c>
      <c r="G16" s="5">
        <v>23</v>
      </c>
      <c r="H16" s="5">
        <v>5</v>
      </c>
      <c r="I16" s="5">
        <v>23</v>
      </c>
      <c r="J16" s="5">
        <v>5</v>
      </c>
      <c r="M16" s="9" t="str">
        <f t="shared" si="0"/>
        <v>INSERT INTO RouteStops (RouteId,Variation,Sequence,NaptanId,BoardingStage,BoardingstageSequence,AlightingStage,AlightingStageSequence) VALUES (8,1,15,143,23,5,23,5)</v>
      </c>
    </row>
    <row r="17" spans="1:13" x14ac:dyDescent="0.25">
      <c r="A17" s="9">
        <v>16</v>
      </c>
      <c r="B17" s="9">
        <v>1</v>
      </c>
      <c r="C17" s="9">
        <v>45023122</v>
      </c>
      <c r="D17" s="9">
        <f>INDEX(Naptans!$A:$C,MATCH(C17,Naptans!$A:$A,0),2)</f>
        <v>144</v>
      </c>
      <c r="E17" s="9" t="str">
        <f>INDEX(Naptans!$A:$C,MATCH(C17,Naptans!$A:$A,0),3)</f>
        <v xml:space="preserve"> Staveley Grove</v>
      </c>
      <c r="F17" s="5">
        <v>23</v>
      </c>
      <c r="G17" s="5">
        <v>23</v>
      </c>
      <c r="H17" s="5">
        <v>5</v>
      </c>
      <c r="I17" s="5">
        <v>23</v>
      </c>
      <c r="J17" s="5">
        <v>5</v>
      </c>
      <c r="M17" s="9" t="str">
        <f t="shared" si="0"/>
        <v>INSERT INTO RouteStops (RouteId,Variation,Sequence,NaptanId,BoardingStage,BoardingstageSequence,AlightingStage,AlightingStageSequence) VALUES (8,1,16,144,23,5,23,5)</v>
      </c>
    </row>
    <row r="18" spans="1:13" x14ac:dyDescent="0.25">
      <c r="A18" s="9">
        <v>17</v>
      </c>
      <c r="B18" s="9">
        <v>1</v>
      </c>
      <c r="C18" s="9">
        <v>45023124</v>
      </c>
      <c r="D18" s="9">
        <f>INDEX(Naptans!$A:$C,MATCH(C18,Naptans!$A:$A,0),2)</f>
        <v>145</v>
      </c>
      <c r="E18" s="9" t="str">
        <f>INDEX(Naptans!$A:$C,MATCH(C18,Naptans!$A:$A,0),3)</f>
        <v xml:space="preserve"> Wheat Street</v>
      </c>
      <c r="F18" s="5">
        <v>23</v>
      </c>
      <c r="G18" s="5">
        <v>23</v>
      </c>
      <c r="H18" s="5">
        <v>5</v>
      </c>
      <c r="I18" s="5">
        <v>23</v>
      </c>
      <c r="J18" s="5">
        <v>5</v>
      </c>
      <c r="M18" s="9" t="str">
        <f t="shared" si="0"/>
        <v>INSERT INTO RouteStops (RouteId,Variation,Sequence,NaptanId,BoardingStage,BoardingstageSequence,AlightingStage,AlightingStageSequence) VALUES (8,1,17,145,23,5,23,5)</v>
      </c>
    </row>
    <row r="19" spans="1:13" x14ac:dyDescent="0.25">
      <c r="A19" s="9">
        <v>18</v>
      </c>
      <c r="B19" s="9">
        <v>1</v>
      </c>
      <c r="C19" s="9">
        <v>45024817</v>
      </c>
      <c r="D19" s="9">
        <f>INDEX(Naptans!$A:$C,MATCH(C19,Naptans!$A:$A,0),2)</f>
        <v>160</v>
      </c>
      <c r="E19" s="9" t="str">
        <f>INDEX(Naptans!$A:$C,MATCH(C19,Naptans!$A:$A,0),3)</f>
        <v xml:space="preserve"> Staveley Road</v>
      </c>
      <c r="F19" s="5">
        <v>23</v>
      </c>
      <c r="G19" s="5">
        <v>23</v>
      </c>
      <c r="H19" s="5">
        <v>5</v>
      </c>
      <c r="I19" s="5">
        <v>23</v>
      </c>
      <c r="J19" s="5">
        <v>5</v>
      </c>
      <c r="M19" s="9" t="str">
        <f t="shared" si="0"/>
        <v>INSERT INTO RouteStops (RouteId,Variation,Sequence,NaptanId,BoardingStage,BoardingstageSequence,AlightingStage,AlightingStageSequence) VALUES (8,1,18,160,23,5,23,5)</v>
      </c>
    </row>
    <row r="20" spans="1:13" x14ac:dyDescent="0.25">
      <c r="A20" s="9">
        <v>19</v>
      </c>
      <c r="B20" s="9">
        <v>2</v>
      </c>
      <c r="C20" s="9">
        <v>45023109</v>
      </c>
      <c r="D20" s="9">
        <f>INDEX(Naptans!$A:$C,MATCH(C20,Naptans!$A:$A,0),2)</f>
        <v>161</v>
      </c>
      <c r="E20" s="9" t="str">
        <f>INDEX(Naptans!$A:$C,MATCH(C20,Naptans!$A:$A,0),3)</f>
        <v xml:space="preserve"> Exley Way</v>
      </c>
      <c r="F20" s="5">
        <v>22</v>
      </c>
      <c r="G20" s="5">
        <v>22</v>
      </c>
      <c r="H20" s="5">
        <v>4</v>
      </c>
      <c r="I20" s="5">
        <v>22</v>
      </c>
      <c r="J20" s="5">
        <v>4</v>
      </c>
      <c r="M20" s="9" t="str">
        <f t="shared" si="0"/>
        <v>INSERT INTO RouteStops (RouteId,Variation,Sequence,NaptanId,BoardingStage,BoardingstageSequence,AlightingStage,AlightingStageSequence) VALUES (8,2,19,161,22,4,22,4)</v>
      </c>
    </row>
    <row r="21" spans="1:13" x14ac:dyDescent="0.25">
      <c r="A21" s="9">
        <v>20</v>
      </c>
      <c r="B21" s="9">
        <v>2</v>
      </c>
      <c r="C21" s="9">
        <v>45023111</v>
      </c>
      <c r="D21" s="9">
        <f>INDEX(Naptans!$A:$C,MATCH(C21,Naptans!$A:$A,0),2)</f>
        <v>146</v>
      </c>
      <c r="E21" s="9" t="str">
        <f>INDEX(Naptans!$A:$C,MATCH(C21,Naptans!$A:$A,0),3)</f>
        <v xml:space="preserve"> Boothman Walk</v>
      </c>
      <c r="G21" s="5">
        <v>22</v>
      </c>
      <c r="H21" s="5">
        <v>4</v>
      </c>
      <c r="I21" s="5">
        <v>21</v>
      </c>
      <c r="J21" s="5">
        <v>3</v>
      </c>
      <c r="M21" s="9" t="str">
        <f t="shared" si="0"/>
        <v>INSERT INTO RouteStops (RouteId,Variation,Sequence,NaptanId,BoardingStage,BoardingstageSequence,AlightingStage,AlightingStageSequence) VALUES (8,2,20,146,22,4,21,3)</v>
      </c>
    </row>
    <row r="22" spans="1:13" x14ac:dyDescent="0.25">
      <c r="A22" s="9">
        <v>21</v>
      </c>
      <c r="B22" s="9">
        <v>2</v>
      </c>
      <c r="C22" s="9">
        <v>45023113</v>
      </c>
      <c r="D22" s="9">
        <f>INDEX(Naptans!$A:$C,MATCH(C22,Naptans!$A:$A,0),2)</f>
        <v>147</v>
      </c>
      <c r="E22" s="9" t="str">
        <f>INDEX(Naptans!$A:$C,MATCH(C22,Naptans!$A:$A,0),3)</f>
        <v xml:space="preserve"> Queens Grove</v>
      </c>
      <c r="G22" s="5">
        <v>22</v>
      </c>
      <c r="H22" s="5">
        <v>4</v>
      </c>
      <c r="I22" s="5">
        <v>21</v>
      </c>
      <c r="J22" s="5">
        <v>3</v>
      </c>
      <c r="M22" s="9" t="str">
        <f t="shared" si="0"/>
        <v>INSERT INTO RouteStops (RouteId,Variation,Sequence,NaptanId,BoardingStage,BoardingstageSequence,AlightingStage,AlightingStageSequence) VALUES (8,2,21,147,22,4,21,3)</v>
      </c>
    </row>
    <row r="23" spans="1:13" x14ac:dyDescent="0.25">
      <c r="A23" s="9">
        <v>22</v>
      </c>
      <c r="B23" s="9">
        <v>2</v>
      </c>
      <c r="C23" s="9">
        <v>45023115</v>
      </c>
      <c r="D23" s="9">
        <f>INDEX(Naptans!$A:$C,MATCH(C23,Naptans!$A:$A,0),2)</f>
        <v>148</v>
      </c>
      <c r="E23" s="9" t="str">
        <f>INDEX(Naptans!$A:$C,MATCH(C23,Naptans!$A:$A,0),3)</f>
        <v xml:space="preserve"> Victoria Road</v>
      </c>
      <c r="F23" s="5">
        <v>21</v>
      </c>
      <c r="G23" s="5">
        <v>21</v>
      </c>
      <c r="H23" s="5">
        <v>3</v>
      </c>
      <c r="I23" s="5">
        <v>21</v>
      </c>
      <c r="J23" s="5">
        <v>3</v>
      </c>
      <c r="M23" s="9" t="str">
        <f t="shared" si="0"/>
        <v>INSERT INTO RouteStops (RouteId,Variation,Sequence,NaptanId,BoardingStage,BoardingstageSequence,AlightingStage,AlightingStageSequence) VALUES (8,2,22,148,21,3,21,3)</v>
      </c>
    </row>
    <row r="24" spans="1:13" x14ac:dyDescent="0.25">
      <c r="A24" s="9">
        <v>23</v>
      </c>
      <c r="B24" s="9">
        <v>2</v>
      </c>
      <c r="C24" s="9">
        <v>45019905</v>
      </c>
      <c r="D24" s="9">
        <f>INDEX(Naptans!$A:$C,MATCH(C24,Naptans!$A:$A,0),2)</f>
        <v>149</v>
      </c>
      <c r="E24" s="9" t="str">
        <f>INDEX(Naptans!$A:$C,MATCH(C24,Naptans!$A:$A,0),3)</f>
        <v xml:space="preserve"> Aspley Street</v>
      </c>
      <c r="G24" s="5">
        <v>21</v>
      </c>
      <c r="H24" s="5">
        <v>3</v>
      </c>
      <c r="I24" s="5">
        <v>26</v>
      </c>
      <c r="J24" s="5">
        <v>2</v>
      </c>
      <c r="M24" s="9" t="str">
        <f t="shared" si="0"/>
        <v>INSERT INTO RouteStops (RouteId,Variation,Sequence,NaptanId,BoardingStage,BoardingstageSequence,AlightingStage,AlightingStageSequence) VALUES (8,2,23,149,21,3,26,2)</v>
      </c>
    </row>
    <row r="25" spans="1:13" x14ac:dyDescent="0.25">
      <c r="A25" s="9">
        <v>24</v>
      </c>
      <c r="B25" s="9">
        <v>2</v>
      </c>
      <c r="C25" s="9">
        <v>45021891</v>
      </c>
      <c r="D25" s="9">
        <f>INDEX(Naptans!$A:$C,MATCH(C25,Naptans!$A:$A,0),2)</f>
        <v>150</v>
      </c>
      <c r="E25" s="9" t="str">
        <f>INDEX(Naptans!$A:$C,MATCH(C25,Naptans!$A:$A,0),3)</f>
        <v xml:space="preserve"> Greengate Road</v>
      </c>
      <c r="F25" s="5">
        <v>26</v>
      </c>
      <c r="G25" s="5">
        <v>26</v>
      </c>
      <c r="H25" s="5">
        <v>2</v>
      </c>
      <c r="I25" s="5">
        <v>26</v>
      </c>
      <c r="J25" s="5">
        <v>2</v>
      </c>
      <c r="M25" s="9" t="str">
        <f t="shared" si="0"/>
        <v>INSERT INTO RouteStops (RouteId,Variation,Sequence,NaptanId,BoardingStage,BoardingstageSequence,AlightingStage,AlightingStageSequence) VALUES (8,2,24,150,26,2,26,2)</v>
      </c>
    </row>
    <row r="26" spans="1:13" x14ac:dyDescent="0.25">
      <c r="A26" s="9">
        <v>25</v>
      </c>
      <c r="B26" s="9">
        <v>2</v>
      </c>
      <c r="C26" s="9">
        <v>45021894</v>
      </c>
      <c r="D26" s="9">
        <f>INDEX(Naptans!$A:$C,MATCH(C26,Naptans!$A:$A,0),2)</f>
        <v>151</v>
      </c>
      <c r="E26" s="9" t="str">
        <f>INDEX(Naptans!$A:$C,MATCH(C26,Naptans!$A:$A,0),3)</f>
        <v xml:space="preserve"> Hanover Street</v>
      </c>
      <c r="G26" s="5">
        <v>26</v>
      </c>
      <c r="H26" s="5">
        <v>2</v>
      </c>
      <c r="I26" s="5">
        <v>27</v>
      </c>
      <c r="J26" s="5">
        <v>1</v>
      </c>
      <c r="M26" s="9" t="str">
        <f t="shared" si="0"/>
        <v>INSERT INTO RouteStops (RouteId,Variation,Sequence,NaptanId,BoardingStage,BoardingstageSequence,AlightingStage,AlightingStageSequence) VALUES (8,2,25,151,26,2,27,1)</v>
      </c>
    </row>
    <row r="27" spans="1:13" x14ac:dyDescent="0.25">
      <c r="A27" s="9">
        <v>26</v>
      </c>
      <c r="B27" s="9">
        <v>2</v>
      </c>
      <c r="C27" s="9">
        <v>45026807</v>
      </c>
      <c r="D27" s="9">
        <f>INDEX(Naptans!$A:$C,MATCH(C27,Naptans!$A:$A,0),2)</f>
        <v>51</v>
      </c>
      <c r="E27" s="9" t="str">
        <f>INDEX(Naptans!$A:$C,MATCH(C27,Naptans!$A:$A,0),3)</f>
        <v>Keighley Bus Stn</v>
      </c>
      <c r="F27" s="5">
        <v>27</v>
      </c>
      <c r="G27" s="5">
        <v>27</v>
      </c>
      <c r="H27" s="5">
        <v>1</v>
      </c>
      <c r="I27" s="5">
        <v>27</v>
      </c>
      <c r="J27" s="5">
        <v>1</v>
      </c>
      <c r="M27" s="9" t="str">
        <f t="shared" si="0"/>
        <v>INSERT INTO RouteStops (RouteId,Variation,Sequence,NaptanId,BoardingStage,BoardingstageSequence,AlightingStage,AlightingStageSequence) VALUES (8,2,26,51,27,1,27,1)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O35"/>
  <sheetViews>
    <sheetView workbookViewId="0">
      <selection activeCell="E25" sqref="E25"/>
    </sheetView>
  </sheetViews>
  <sheetFormatPr defaultColWidth="9.28515625" defaultRowHeight="15" x14ac:dyDescent="0.25"/>
  <cols>
    <col min="1" max="1" width="11" style="9" customWidth="1"/>
    <col min="2" max="2" width="12" style="9" bestFit="1" customWidth="1"/>
    <col min="3" max="16384" width="9.28515625" style="9"/>
  </cols>
  <sheetData>
    <row r="2" spans="1:13" x14ac:dyDescent="0.25">
      <c r="A2" s="9" t="s">
        <v>311</v>
      </c>
      <c r="B2" s="9">
        <v>1500249600000</v>
      </c>
      <c r="D2" s="24" t="s">
        <v>317</v>
      </c>
      <c r="E2" s="9">
        <v>27</v>
      </c>
      <c r="F2" s="9">
        <v>26</v>
      </c>
      <c r="G2" s="9">
        <v>21</v>
      </c>
      <c r="H2" s="9">
        <v>22</v>
      </c>
      <c r="I2" s="9">
        <v>23</v>
      </c>
      <c r="J2" s="9">
        <v>122</v>
      </c>
      <c r="K2" s="9">
        <v>121</v>
      </c>
      <c r="L2" s="9">
        <v>126</v>
      </c>
      <c r="M2" s="9">
        <v>127</v>
      </c>
    </row>
    <row r="3" spans="1:13" x14ac:dyDescent="0.25">
      <c r="A3" s="9" t="s">
        <v>309</v>
      </c>
      <c r="B3" s="9">
        <v>8</v>
      </c>
      <c r="D3" s="9">
        <v>27</v>
      </c>
      <c r="E3" s="9">
        <v>110</v>
      </c>
    </row>
    <row r="4" spans="1:13" x14ac:dyDescent="0.25">
      <c r="A4" s="9" t="s">
        <v>365</v>
      </c>
      <c r="B4" s="9">
        <v>1</v>
      </c>
      <c r="D4" s="9">
        <v>26</v>
      </c>
      <c r="E4" s="9">
        <v>110</v>
      </c>
      <c r="F4" s="9">
        <v>110</v>
      </c>
    </row>
    <row r="5" spans="1:13" x14ac:dyDescent="0.25">
      <c r="A5" s="9" t="s">
        <v>364</v>
      </c>
      <c r="B5" s="9">
        <v>2</v>
      </c>
      <c r="D5" s="9">
        <v>21</v>
      </c>
      <c r="E5" s="9">
        <v>160</v>
      </c>
      <c r="F5" s="9">
        <v>110</v>
      </c>
      <c r="G5" s="9">
        <v>110</v>
      </c>
    </row>
    <row r="6" spans="1:13" x14ac:dyDescent="0.25">
      <c r="A6" s="9" t="s">
        <v>363</v>
      </c>
      <c r="B6" s="9">
        <v>3</v>
      </c>
      <c r="D6" s="9">
        <v>22</v>
      </c>
      <c r="E6" s="9">
        <v>160</v>
      </c>
      <c r="F6" s="9">
        <v>160</v>
      </c>
      <c r="G6" s="9">
        <v>110</v>
      </c>
      <c r="H6" s="9">
        <v>110</v>
      </c>
    </row>
    <row r="7" spans="1:13" x14ac:dyDescent="0.25">
      <c r="D7" s="9">
        <v>23</v>
      </c>
      <c r="E7" s="9">
        <v>200</v>
      </c>
      <c r="F7" s="9">
        <v>160</v>
      </c>
      <c r="G7" s="9">
        <v>160</v>
      </c>
      <c r="H7" s="9">
        <v>110</v>
      </c>
      <c r="I7" s="9">
        <v>110</v>
      </c>
    </row>
    <row r="8" spans="1:13" x14ac:dyDescent="0.25">
      <c r="A8" s="9" t="s">
        <v>382</v>
      </c>
      <c r="B8" s="9">
        <v>0.9</v>
      </c>
    </row>
    <row r="9" spans="1:13" x14ac:dyDescent="0.25">
      <c r="D9" s="24" t="s">
        <v>318</v>
      </c>
    </row>
    <row r="10" spans="1:13" x14ac:dyDescent="0.25">
      <c r="D10" s="9">
        <v>27</v>
      </c>
      <c r="E10" s="9">
        <v>200</v>
      </c>
    </row>
    <row r="11" spans="1:13" x14ac:dyDescent="0.25">
      <c r="D11" s="9">
        <v>26</v>
      </c>
      <c r="E11" s="9">
        <v>200</v>
      </c>
      <c r="F11" s="9">
        <v>200</v>
      </c>
    </row>
    <row r="12" spans="1:13" x14ac:dyDescent="0.25">
      <c r="D12" s="9">
        <v>21</v>
      </c>
      <c r="E12" s="9">
        <v>250</v>
      </c>
      <c r="F12" s="9">
        <v>200</v>
      </c>
      <c r="G12" s="9">
        <v>200</v>
      </c>
    </row>
    <row r="13" spans="1:13" x14ac:dyDescent="0.25">
      <c r="D13" s="9">
        <v>22</v>
      </c>
      <c r="E13" s="9">
        <v>250</v>
      </c>
      <c r="F13" s="9">
        <v>250</v>
      </c>
      <c r="G13" s="9">
        <v>200</v>
      </c>
      <c r="H13" s="9">
        <v>200</v>
      </c>
    </row>
    <row r="14" spans="1:13" x14ac:dyDescent="0.25">
      <c r="D14" s="9">
        <v>23</v>
      </c>
      <c r="E14" s="9">
        <v>300</v>
      </c>
      <c r="F14" s="9">
        <v>250</v>
      </c>
      <c r="G14" s="9">
        <v>250</v>
      </c>
      <c r="H14" s="9">
        <v>200</v>
      </c>
      <c r="I14" s="9">
        <v>200</v>
      </c>
    </row>
    <row r="16" spans="1:13" x14ac:dyDescent="0.25">
      <c r="D16" s="24" t="s">
        <v>319</v>
      </c>
    </row>
    <row r="17" spans="4:15" x14ac:dyDescent="0.25">
      <c r="D17" s="9">
        <v>27</v>
      </c>
      <c r="E17" s="9" t="s">
        <v>316</v>
      </c>
    </row>
    <row r="18" spans="4:15" x14ac:dyDescent="0.25">
      <c r="D18" s="9">
        <v>26</v>
      </c>
      <c r="E18" s="9" t="s">
        <v>316</v>
      </c>
      <c r="F18" s="9" t="s">
        <v>316</v>
      </c>
    </row>
    <row r="19" spans="4:15" x14ac:dyDescent="0.25">
      <c r="D19" s="9">
        <v>21</v>
      </c>
      <c r="E19" s="9" t="s">
        <v>316</v>
      </c>
      <c r="F19" s="9" t="s">
        <v>316</v>
      </c>
      <c r="G19" s="9" t="s">
        <v>316</v>
      </c>
    </row>
    <row r="20" spans="4:15" x14ac:dyDescent="0.25">
      <c r="D20" s="9">
        <v>22</v>
      </c>
      <c r="E20" s="9" t="s">
        <v>316</v>
      </c>
      <c r="F20" s="9" t="s">
        <v>316</v>
      </c>
      <c r="G20" s="9" t="s">
        <v>316</v>
      </c>
      <c r="H20" s="9" t="s">
        <v>316</v>
      </c>
    </row>
    <row r="21" spans="4:15" x14ac:dyDescent="0.25">
      <c r="D21" s="9">
        <v>23</v>
      </c>
      <c r="E21" s="9" t="s">
        <v>316</v>
      </c>
      <c r="F21" s="9" t="s">
        <v>316</v>
      </c>
      <c r="G21" s="9" t="s">
        <v>316</v>
      </c>
      <c r="H21" s="9" t="s">
        <v>316</v>
      </c>
      <c r="I21" s="9" t="s">
        <v>316</v>
      </c>
    </row>
    <row r="23" spans="4:15" x14ac:dyDescent="0.25">
      <c r="D23" s="24" t="s">
        <v>314</v>
      </c>
    </row>
    <row r="24" spans="4:15" x14ac:dyDescent="0.25">
      <c r="D24" s="9">
        <v>27</v>
      </c>
      <c r="E24" s="9" t="str">
        <f>IF(E3,"INSERT INTO Fares (Created,RouteId,Stage1,Stage2,Single,[Return]) VALUES ("&amp;$B$2&amp;","&amp;$B$3&amp;","&amp;E$2&amp;","&amp;$D3&amp;","&amp;((E3/100)*$B$8)&amp;","&amp;((E10/100)*$B$8)&amp;");INSERT INTO Fares (Created,RouteId,Stage2,Stage1,Single,[Return]) VALUES ("&amp;$B$2&amp;","&amp;$B$3&amp;","&amp;E$2&amp;","&amp;$D3&amp;","&amp;((E3/100)*$B$8)&amp;","&amp;((E10/100)*$B$8)&amp;")","")</f>
        <v>INSERT INTO Fares (Created,RouteId,Stage1,Stage2,Single,[Return]) VALUES (1500249600000,8,27,27,0.99,1.8);INSERT INTO Fares (Created,RouteId,Stage2,Stage1,Single,[Return]) VALUES (1500249600000,8,27,27,0.99,1.8)</v>
      </c>
      <c r="F24" s="29" t="str">
        <f t="shared" ref="F24:I24" si="0">IF(F3,"INSERT INTO Fares (Created,RouteId,Stage1,Stage2,Single,[Return]) VALUES ("&amp;$B$2&amp;","&amp;$B$3&amp;","&amp;F$2&amp;","&amp;$D3&amp;","&amp;((F3/100)*$B$8)&amp;","&amp;((F10/100)*$B$8)&amp;");INSERT INTO Fares (Created,RouteId,Stage2,Stage1,Single,[Return]) VALUES ("&amp;$B$2&amp;","&amp;$B$3&amp;","&amp;F$2&amp;","&amp;$D3&amp;","&amp;((F3/100)*$B$8)&amp;","&amp;((F10/100)*$B$8)&amp;")","")</f>
        <v/>
      </c>
      <c r="G24" s="29" t="str">
        <f t="shared" si="0"/>
        <v/>
      </c>
      <c r="H24" s="29" t="str">
        <f t="shared" si="0"/>
        <v/>
      </c>
      <c r="I24" s="29" t="str">
        <f t="shared" si="0"/>
        <v/>
      </c>
      <c r="J24" s="9" t="str">
        <f t="shared" ref="J24:O28" si="1">IF(J3,"INSERT INTO Fares (Created,RouteId,Stage1,Stage2,Single,Return) VALUES ("&amp;$B$2&amp;","&amp;$B$3&amp;","&amp;J$2&amp;","&amp;$D$3&amp;","&amp;J3&amp;","&amp;J10&amp;")","")</f>
        <v/>
      </c>
      <c r="K24" s="9" t="str">
        <f t="shared" si="1"/>
        <v/>
      </c>
      <c r="L24" s="9" t="str">
        <f t="shared" si="1"/>
        <v/>
      </c>
      <c r="M24" s="9" t="str">
        <f t="shared" si="1"/>
        <v/>
      </c>
      <c r="N24" s="9" t="str">
        <f t="shared" si="1"/>
        <v/>
      </c>
      <c r="O24" s="9" t="str">
        <f t="shared" si="1"/>
        <v/>
      </c>
    </row>
    <row r="25" spans="4:15" x14ac:dyDescent="0.25">
      <c r="D25" s="9">
        <v>26</v>
      </c>
      <c r="E25" s="29" t="str">
        <f t="shared" ref="E25:I28" si="2">IF(E4,"INSERT INTO Fares (Created,RouteId,Stage1,Stage2,Single,[Return]) VALUES ("&amp;$B$2&amp;","&amp;$B$3&amp;","&amp;E$2&amp;","&amp;$D4&amp;","&amp;((E4/100)*$B$8)&amp;","&amp;((E11/100)*$B$8)&amp;");INSERT INTO Fares (Created,RouteId,Stage2,Stage1,Single,[Return]) VALUES ("&amp;$B$2&amp;","&amp;$B$3&amp;","&amp;E$2&amp;","&amp;$D4&amp;","&amp;((E4/100)*$B$8)&amp;","&amp;((E11/100)*$B$8)&amp;")","")</f>
        <v>INSERT INTO Fares (Created,RouteId,Stage1,Stage2,Single,[Return]) VALUES (1500249600000,8,27,26,0.99,1.8);INSERT INTO Fares (Created,RouteId,Stage2,Stage1,Single,[Return]) VALUES (1500249600000,8,27,26,0.99,1.8)</v>
      </c>
      <c r="F25" s="29" t="str">
        <f t="shared" si="2"/>
        <v>INSERT INTO Fares (Created,RouteId,Stage1,Stage2,Single,[Return]) VALUES (1500249600000,8,26,26,0.99,1.8);INSERT INTO Fares (Created,RouteId,Stage2,Stage1,Single,[Return]) VALUES (1500249600000,8,26,26,0.99,1.8)</v>
      </c>
      <c r="G25" s="29" t="str">
        <f t="shared" si="2"/>
        <v/>
      </c>
      <c r="H25" s="29" t="str">
        <f t="shared" si="2"/>
        <v/>
      </c>
      <c r="I25" s="29" t="str">
        <f t="shared" si="2"/>
        <v/>
      </c>
      <c r="J25" s="9" t="str">
        <f t="shared" si="1"/>
        <v/>
      </c>
      <c r="K25" s="9" t="str">
        <f t="shared" si="1"/>
        <v/>
      </c>
      <c r="L25" s="9" t="str">
        <f t="shared" si="1"/>
        <v/>
      </c>
      <c r="M25" s="9" t="str">
        <f t="shared" si="1"/>
        <v/>
      </c>
      <c r="N25" s="9" t="str">
        <f t="shared" si="1"/>
        <v/>
      </c>
      <c r="O25" s="9" t="str">
        <f t="shared" si="1"/>
        <v/>
      </c>
    </row>
    <row r="26" spans="4:15" x14ac:dyDescent="0.25">
      <c r="D26" s="9">
        <v>21</v>
      </c>
      <c r="E26" s="29" t="str">
        <f t="shared" si="2"/>
        <v>INSERT INTO Fares (Created,RouteId,Stage1,Stage2,Single,[Return]) VALUES (1500249600000,8,27,21,1.44,2.25);INSERT INTO Fares (Created,RouteId,Stage2,Stage1,Single,[Return]) VALUES (1500249600000,8,27,21,1.44,2.25)</v>
      </c>
      <c r="F26" s="29" t="str">
        <f t="shared" si="2"/>
        <v>INSERT INTO Fares (Created,RouteId,Stage1,Stage2,Single,[Return]) VALUES (1500249600000,8,26,21,0.99,1.8);INSERT INTO Fares (Created,RouteId,Stage2,Stage1,Single,[Return]) VALUES (1500249600000,8,26,21,0.99,1.8)</v>
      </c>
      <c r="G26" s="29" t="str">
        <f t="shared" si="2"/>
        <v>INSERT INTO Fares (Created,RouteId,Stage1,Stage2,Single,[Return]) VALUES (1500249600000,8,21,21,0.99,1.8);INSERT INTO Fares (Created,RouteId,Stage2,Stage1,Single,[Return]) VALUES (1500249600000,8,21,21,0.99,1.8)</v>
      </c>
      <c r="H26" s="29" t="str">
        <f t="shared" si="2"/>
        <v/>
      </c>
      <c r="I26" s="29" t="str">
        <f t="shared" si="2"/>
        <v/>
      </c>
      <c r="J26" s="9" t="str">
        <f t="shared" si="1"/>
        <v/>
      </c>
      <c r="K26" s="9" t="str">
        <f t="shared" si="1"/>
        <v/>
      </c>
      <c r="L26" s="9" t="str">
        <f t="shared" si="1"/>
        <v/>
      </c>
      <c r="M26" s="9" t="str">
        <f t="shared" si="1"/>
        <v/>
      </c>
      <c r="N26" s="9" t="str">
        <f t="shared" si="1"/>
        <v/>
      </c>
      <c r="O26" s="9" t="str">
        <f t="shared" si="1"/>
        <v/>
      </c>
    </row>
    <row r="27" spans="4:15" x14ac:dyDescent="0.25">
      <c r="D27" s="9">
        <v>22</v>
      </c>
      <c r="E27" s="29" t="str">
        <f t="shared" si="2"/>
        <v>INSERT INTO Fares (Created,RouteId,Stage1,Stage2,Single,[Return]) VALUES (1500249600000,8,27,22,1.44,2.25);INSERT INTO Fares (Created,RouteId,Stage2,Stage1,Single,[Return]) VALUES (1500249600000,8,27,22,1.44,2.25)</v>
      </c>
      <c r="F27" s="29" t="str">
        <f t="shared" si="2"/>
        <v>INSERT INTO Fares (Created,RouteId,Stage1,Stage2,Single,[Return]) VALUES (1500249600000,8,26,22,1.44,2.25);INSERT INTO Fares (Created,RouteId,Stage2,Stage1,Single,[Return]) VALUES (1500249600000,8,26,22,1.44,2.25)</v>
      </c>
      <c r="G27" s="29" t="str">
        <f t="shared" si="2"/>
        <v>INSERT INTO Fares (Created,RouteId,Stage1,Stage2,Single,[Return]) VALUES (1500249600000,8,21,22,0.99,1.8);INSERT INTO Fares (Created,RouteId,Stage2,Stage1,Single,[Return]) VALUES (1500249600000,8,21,22,0.99,1.8)</v>
      </c>
      <c r="H27" s="29" t="str">
        <f t="shared" si="2"/>
        <v>INSERT INTO Fares (Created,RouteId,Stage1,Stage2,Single,[Return]) VALUES (1500249600000,8,22,22,0.99,1.8);INSERT INTO Fares (Created,RouteId,Stage2,Stage1,Single,[Return]) VALUES (1500249600000,8,22,22,0.99,1.8)</v>
      </c>
      <c r="I27" s="29" t="str">
        <f t="shared" si="2"/>
        <v/>
      </c>
      <c r="J27" s="9" t="str">
        <f t="shared" si="1"/>
        <v/>
      </c>
      <c r="K27" s="9" t="str">
        <f t="shared" si="1"/>
        <v/>
      </c>
      <c r="L27" s="9" t="str">
        <f t="shared" si="1"/>
        <v/>
      </c>
      <c r="M27" s="9" t="str">
        <f t="shared" si="1"/>
        <v/>
      </c>
      <c r="N27" s="9" t="str">
        <f t="shared" si="1"/>
        <v/>
      </c>
      <c r="O27" s="9" t="str">
        <f t="shared" si="1"/>
        <v/>
      </c>
    </row>
    <row r="28" spans="4:15" x14ac:dyDescent="0.25">
      <c r="D28" s="9">
        <v>23</v>
      </c>
      <c r="E28" s="29" t="str">
        <f t="shared" si="2"/>
        <v>INSERT INTO Fares (Created,RouteId,Stage1,Stage2,Single,[Return]) VALUES (1500249600000,8,27,23,1.8,2.7);INSERT INTO Fares (Created,RouteId,Stage2,Stage1,Single,[Return]) VALUES (1500249600000,8,27,23,1.8,2.7)</v>
      </c>
      <c r="F28" s="29" t="str">
        <f t="shared" si="2"/>
        <v>INSERT INTO Fares (Created,RouteId,Stage1,Stage2,Single,[Return]) VALUES (1500249600000,8,26,23,1.44,2.25);INSERT INTO Fares (Created,RouteId,Stage2,Stage1,Single,[Return]) VALUES (1500249600000,8,26,23,1.44,2.25)</v>
      </c>
      <c r="G28" s="29" t="str">
        <f t="shared" si="2"/>
        <v>INSERT INTO Fares (Created,RouteId,Stage1,Stage2,Single,[Return]) VALUES (1500249600000,8,21,23,1.44,2.25);INSERT INTO Fares (Created,RouteId,Stage2,Stage1,Single,[Return]) VALUES (1500249600000,8,21,23,1.44,2.25)</v>
      </c>
      <c r="H28" s="29" t="str">
        <f t="shared" si="2"/>
        <v>INSERT INTO Fares (Created,RouteId,Stage1,Stage2,Single,[Return]) VALUES (1500249600000,8,22,23,0.99,1.8);INSERT INTO Fares (Created,RouteId,Stage2,Stage1,Single,[Return]) VALUES (1500249600000,8,22,23,0.99,1.8)</v>
      </c>
      <c r="I28" s="29" t="str">
        <f t="shared" si="2"/>
        <v>INSERT INTO Fares (Created,RouteId,Stage1,Stage2,Single,[Return]) VALUES (1500249600000,8,23,23,0.99,1.8);INSERT INTO Fares (Created,RouteId,Stage2,Stage1,Single,[Return]) VALUES (1500249600000,8,23,23,0.99,1.8)</v>
      </c>
      <c r="J28" s="9" t="str">
        <f t="shared" si="1"/>
        <v/>
      </c>
      <c r="K28" s="9" t="str">
        <f t="shared" si="1"/>
        <v/>
      </c>
      <c r="L28" s="9" t="str">
        <f t="shared" si="1"/>
        <v/>
      </c>
      <c r="M28" s="9" t="str">
        <f t="shared" si="1"/>
        <v/>
      </c>
      <c r="N28" s="9" t="str">
        <f t="shared" si="1"/>
        <v/>
      </c>
      <c r="O28" s="9" t="str">
        <f t="shared" si="1"/>
        <v/>
      </c>
    </row>
    <row r="30" spans="4:15" x14ac:dyDescent="0.25">
      <c r="D30" s="24" t="s">
        <v>315</v>
      </c>
    </row>
    <row r="31" spans="4:15" x14ac:dyDescent="0.25">
      <c r="D31" s="9">
        <v>27</v>
      </c>
      <c r="E31" s="9" t="str">
        <f>IF($D3=-1,"",IF(ISBLANK(E3),"","INSERT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("&amp;$B$4&amp;","&amp;$B$3&amp;","&amp;E$2&amp;","&amp;$D3&amp;");"))&amp;IF(ISNUMBER(SEARCH("KZone",E17)),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"")&amp;IF(ISNUMBER(SEARCH("Bradford",E17)),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(1,8,27,27);INSERT INTO FareCapStages (FareCapId,RouteId,Stage2,Stage1) VALUES (1,8,27,27);INSERT INTO FareCapStages (FareCapId,RouteId,Stage1,Stage2) VALUES (2,8,27,27);INSERT INTO FareCapStages (FareCapId,RouteId,Stage2,Stage1) VALUES (2,8,27,27);</v>
      </c>
      <c r="F31" s="9" t="str">
        <f t="shared" ref="F31:I31" si="3">IF($D3=-1,"",IF(ISBLANK(F3),"","INSERT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("&amp;$B$4&amp;","&amp;$B$3&amp;","&amp;F$2&amp;","&amp;$D3&amp;");"))&amp;IF(ISNUMBER(SEARCH("KZone",F17)),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"")&amp;IF(ISNUMBER(SEARCH("Bradford",F17)),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31" s="9" t="str">
        <f t="shared" si="3"/>
        <v/>
      </c>
      <c r="H31" s="9" t="str">
        <f t="shared" si="3"/>
        <v/>
      </c>
      <c r="I31" s="9" t="str">
        <f t="shared" si="3"/>
        <v/>
      </c>
      <c r="J31" s="9" t="str">
        <f t="shared" ref="J31:O35" si="4">IF(ISNUMBER(SEARCH("KZone",J17)), "INSERT INTO FareCapStages (FareCapId,Stage1,Stage2) VALUES ("&amp;$B$4&amp;","&amp;J$2&amp;","&amp;$D3&amp;")", "")</f>
        <v/>
      </c>
      <c r="K31" s="9" t="str">
        <f t="shared" si="4"/>
        <v/>
      </c>
      <c r="L31" s="9" t="str">
        <f t="shared" si="4"/>
        <v/>
      </c>
      <c r="M31" s="9" t="str">
        <f t="shared" si="4"/>
        <v/>
      </c>
      <c r="N31" s="9" t="str">
        <f t="shared" si="4"/>
        <v/>
      </c>
      <c r="O31" s="9" t="str">
        <f t="shared" si="4"/>
        <v/>
      </c>
    </row>
    <row r="32" spans="4:15" x14ac:dyDescent="0.25">
      <c r="D32" s="9">
        <v>26</v>
      </c>
      <c r="E32" s="9" t="str">
        <f t="shared" ref="E32:I35" si="5">IF($D4=-1,"",IF(ISBLANK(E4),"","INSERT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("&amp;$B$4&amp;","&amp;$B$3&amp;","&amp;E$2&amp;","&amp;$D4&amp;");"))&amp;IF(ISNUMBER(SEARCH("KZone",E18)),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"")&amp;IF(ISNUMBER(SEARCH("Bradford",E18)),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(1,8,27,26);INSERT INTO FareCapStages (FareCapId,RouteId,Stage2,Stage1) VALUES (1,8,27,26);INSERT INTO FareCapStages (FareCapId,RouteId,Stage1,Stage2) VALUES (2,8,27,26);INSERT INTO FareCapStages (FareCapId,RouteId,Stage2,Stage1) VALUES (2,8,27,26);</v>
      </c>
      <c r="F32" s="9" t="str">
        <f t="shared" si="5"/>
        <v>INSERT INTO FareCapStages (FareCapId,RouteId,Stage1,Stage2) VALUES (1,8,26,26);INSERT INTO FareCapStages (FareCapId,RouteId,Stage2,Stage1) VALUES (1,8,26,26);INSERT INTO FareCapStages (FareCapId,RouteId,Stage1,Stage2) VALUES (2,8,26,26);INSERT INTO FareCapStages (FareCapId,RouteId,Stage2,Stage1) VALUES (2,8,26,26);</v>
      </c>
      <c r="G32" s="9" t="str">
        <f t="shared" si="5"/>
        <v/>
      </c>
      <c r="H32" s="9" t="str">
        <f t="shared" si="5"/>
        <v/>
      </c>
      <c r="I32" s="9" t="str">
        <f t="shared" si="5"/>
        <v/>
      </c>
      <c r="J32" s="9" t="str">
        <f t="shared" si="4"/>
        <v/>
      </c>
      <c r="K32" s="9" t="str">
        <f t="shared" si="4"/>
        <v/>
      </c>
      <c r="L32" s="9" t="str">
        <f t="shared" si="4"/>
        <v/>
      </c>
      <c r="M32" s="9" t="str">
        <f t="shared" si="4"/>
        <v/>
      </c>
      <c r="N32" s="9" t="str">
        <f t="shared" si="4"/>
        <v/>
      </c>
      <c r="O32" s="9" t="str">
        <f t="shared" si="4"/>
        <v/>
      </c>
    </row>
    <row r="33" spans="4:15" x14ac:dyDescent="0.25">
      <c r="D33" s="9">
        <v>21</v>
      </c>
      <c r="E33" s="9" t="str">
        <f t="shared" si="5"/>
        <v>INSERT INTO FareCapStages (FareCapId,RouteId,Stage1,Stage2) VALUES (1,8,27,21);INSERT INTO FareCapStages (FareCapId,RouteId,Stage2,Stage1) VALUES (1,8,27,21);INSERT INTO FareCapStages (FareCapId,RouteId,Stage1,Stage2) VALUES (2,8,27,21);INSERT INTO FareCapStages (FareCapId,RouteId,Stage2,Stage1) VALUES (2,8,27,21);</v>
      </c>
      <c r="F33" s="9" t="str">
        <f t="shared" si="5"/>
        <v>INSERT INTO FareCapStages (FareCapId,RouteId,Stage1,Stage2) VALUES (1,8,26,21);INSERT INTO FareCapStages (FareCapId,RouteId,Stage2,Stage1) VALUES (1,8,26,21);INSERT INTO FareCapStages (FareCapId,RouteId,Stage1,Stage2) VALUES (2,8,26,21);INSERT INTO FareCapStages (FareCapId,RouteId,Stage2,Stage1) VALUES (2,8,26,21);</v>
      </c>
      <c r="G33" s="9" t="str">
        <f t="shared" si="5"/>
        <v>INSERT INTO FareCapStages (FareCapId,RouteId,Stage1,Stage2) VALUES (1,8,21,21);INSERT INTO FareCapStages (FareCapId,RouteId,Stage2,Stage1) VALUES (1,8,21,21);INSERT INTO FareCapStages (FareCapId,RouteId,Stage1,Stage2) VALUES (2,8,21,21);INSERT INTO FareCapStages (FareCapId,RouteId,Stage2,Stage1) VALUES (2,8,21,21);</v>
      </c>
      <c r="H33" s="9" t="str">
        <f t="shared" si="5"/>
        <v/>
      </c>
      <c r="I33" s="9" t="str">
        <f t="shared" si="5"/>
        <v/>
      </c>
      <c r="J33" s="9" t="str">
        <f t="shared" si="4"/>
        <v/>
      </c>
      <c r="K33" s="9" t="str">
        <f t="shared" si="4"/>
        <v/>
      </c>
      <c r="L33" s="9" t="str">
        <f t="shared" si="4"/>
        <v/>
      </c>
      <c r="M33" s="9" t="str">
        <f t="shared" si="4"/>
        <v/>
      </c>
      <c r="N33" s="9" t="str">
        <f t="shared" si="4"/>
        <v/>
      </c>
      <c r="O33" s="9" t="str">
        <f t="shared" si="4"/>
        <v/>
      </c>
    </row>
    <row r="34" spans="4:15" x14ac:dyDescent="0.25">
      <c r="D34" s="9">
        <v>22</v>
      </c>
      <c r="E34" s="9" t="str">
        <f t="shared" si="5"/>
        <v>INSERT INTO FareCapStages (FareCapId,RouteId,Stage1,Stage2) VALUES (1,8,27,22);INSERT INTO FareCapStages (FareCapId,RouteId,Stage2,Stage1) VALUES (1,8,27,22);INSERT INTO FareCapStages (FareCapId,RouteId,Stage1,Stage2) VALUES (2,8,27,22);INSERT INTO FareCapStages (FareCapId,RouteId,Stage2,Stage1) VALUES (2,8,27,22);</v>
      </c>
      <c r="F34" s="9" t="str">
        <f t="shared" si="5"/>
        <v>INSERT INTO FareCapStages (FareCapId,RouteId,Stage1,Stage2) VALUES (1,8,26,22);INSERT INTO FareCapStages (FareCapId,RouteId,Stage2,Stage1) VALUES (1,8,26,22);INSERT INTO FareCapStages (FareCapId,RouteId,Stage1,Stage2) VALUES (2,8,26,22);INSERT INTO FareCapStages (FareCapId,RouteId,Stage2,Stage1) VALUES (2,8,26,22);</v>
      </c>
      <c r="G34" s="9" t="str">
        <f t="shared" si="5"/>
        <v>INSERT INTO FareCapStages (FareCapId,RouteId,Stage1,Stage2) VALUES (1,8,21,22);INSERT INTO FareCapStages (FareCapId,RouteId,Stage2,Stage1) VALUES (1,8,21,22);INSERT INTO FareCapStages (FareCapId,RouteId,Stage1,Stage2) VALUES (2,8,21,22);INSERT INTO FareCapStages (FareCapId,RouteId,Stage2,Stage1) VALUES (2,8,21,22);</v>
      </c>
      <c r="H34" s="9" t="str">
        <f t="shared" si="5"/>
        <v>INSERT INTO FareCapStages (FareCapId,RouteId,Stage1,Stage2) VALUES (1,8,22,22);INSERT INTO FareCapStages (FareCapId,RouteId,Stage2,Stage1) VALUES (1,8,22,22);INSERT INTO FareCapStages (FareCapId,RouteId,Stage1,Stage2) VALUES (2,8,22,22);INSERT INTO FareCapStages (FareCapId,RouteId,Stage2,Stage1) VALUES (2,8,22,22);</v>
      </c>
      <c r="I34" s="9" t="str">
        <f t="shared" si="5"/>
        <v/>
      </c>
      <c r="J34" s="9" t="str">
        <f t="shared" si="4"/>
        <v/>
      </c>
      <c r="K34" s="9" t="str">
        <f t="shared" si="4"/>
        <v/>
      </c>
      <c r="L34" s="9" t="str">
        <f t="shared" si="4"/>
        <v/>
      </c>
      <c r="M34" s="9" t="str">
        <f t="shared" si="4"/>
        <v/>
      </c>
      <c r="N34" s="9" t="str">
        <f t="shared" si="4"/>
        <v/>
      </c>
      <c r="O34" s="9" t="str">
        <f t="shared" si="4"/>
        <v/>
      </c>
    </row>
    <row r="35" spans="4:15" x14ac:dyDescent="0.25">
      <c r="D35" s="9">
        <v>23</v>
      </c>
      <c r="E35" s="9" t="str">
        <f t="shared" si="5"/>
        <v>INSERT INTO FareCapStages (FareCapId,RouteId,Stage1,Stage2) VALUES (1,8,27,23);INSERT INTO FareCapStages (FareCapId,RouteId,Stage2,Stage1) VALUES (1,8,27,23);INSERT INTO FareCapStages (FareCapId,RouteId,Stage1,Stage2) VALUES (2,8,27,23);INSERT INTO FareCapStages (FareCapId,RouteId,Stage2,Stage1) VALUES (2,8,27,23);</v>
      </c>
      <c r="F35" s="9" t="str">
        <f t="shared" si="5"/>
        <v>INSERT INTO FareCapStages (FareCapId,RouteId,Stage1,Stage2) VALUES (1,8,26,23);INSERT INTO FareCapStages (FareCapId,RouteId,Stage2,Stage1) VALUES (1,8,26,23);INSERT INTO FareCapStages (FareCapId,RouteId,Stage1,Stage2) VALUES (2,8,26,23);INSERT INTO FareCapStages (FareCapId,RouteId,Stage2,Stage1) VALUES (2,8,26,23);</v>
      </c>
      <c r="G35" s="9" t="str">
        <f t="shared" si="5"/>
        <v>INSERT INTO FareCapStages (FareCapId,RouteId,Stage1,Stage2) VALUES (1,8,21,23);INSERT INTO FareCapStages (FareCapId,RouteId,Stage2,Stage1) VALUES (1,8,21,23);INSERT INTO FareCapStages (FareCapId,RouteId,Stage1,Stage2) VALUES (2,8,21,23);INSERT INTO FareCapStages (FareCapId,RouteId,Stage2,Stage1) VALUES (2,8,21,23);</v>
      </c>
      <c r="H35" s="9" t="str">
        <f t="shared" si="5"/>
        <v>INSERT INTO FareCapStages (FareCapId,RouteId,Stage1,Stage2) VALUES (1,8,22,23);INSERT INTO FareCapStages (FareCapId,RouteId,Stage2,Stage1) VALUES (1,8,22,23);INSERT INTO FareCapStages (FareCapId,RouteId,Stage1,Stage2) VALUES (2,8,22,23);INSERT INTO FareCapStages (FareCapId,RouteId,Stage2,Stage1) VALUES (2,8,22,23);</v>
      </c>
      <c r="I35" s="9" t="str">
        <f t="shared" si="5"/>
        <v>INSERT INTO FareCapStages (FareCapId,RouteId,Stage1,Stage2) VALUES (1,8,23,23);INSERT INTO FareCapStages (FareCapId,RouteId,Stage2,Stage1) VALUES (1,8,23,23);INSERT INTO FareCapStages (FareCapId,RouteId,Stage1,Stage2) VALUES (2,8,23,23);INSERT INTO FareCapStages (FareCapId,RouteId,Stage2,Stage1) VALUES (2,8,23,23);</v>
      </c>
      <c r="J35" s="9" t="str">
        <f t="shared" si="4"/>
        <v/>
      </c>
      <c r="K35" s="9" t="str">
        <f t="shared" si="4"/>
        <v/>
      </c>
      <c r="L35" s="9" t="str">
        <f t="shared" si="4"/>
        <v/>
      </c>
      <c r="M35" s="9" t="str">
        <f t="shared" si="4"/>
        <v/>
      </c>
      <c r="N35" s="9" t="str">
        <f t="shared" si="4"/>
        <v/>
      </c>
      <c r="O35" s="9" t="str">
        <f t="shared" si="4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O26" sqref="O26"/>
    </sheetView>
  </sheetViews>
  <sheetFormatPr defaultRowHeight="15" x14ac:dyDescent="0.25"/>
  <cols>
    <col min="1" max="4" width="9.140625" style="9"/>
    <col min="6" max="6" width="15.85546875" bestFit="1" customWidth="1"/>
  </cols>
  <sheetData>
    <row r="1" spans="1:7" x14ac:dyDescent="0.25">
      <c r="C1" s="1"/>
      <c r="D1" s="1" t="s">
        <v>1</v>
      </c>
      <c r="E1" s="1" t="s">
        <v>2</v>
      </c>
      <c r="F1" s="1" t="s">
        <v>356</v>
      </c>
      <c r="G1" t="s">
        <v>361</v>
      </c>
    </row>
    <row r="2" spans="1:7" x14ac:dyDescent="0.25">
      <c r="A2" s="9" t="s">
        <v>311</v>
      </c>
      <c r="B2" s="9">
        <v>0</v>
      </c>
      <c r="D2" s="9">
        <v>1</v>
      </c>
      <c r="E2" t="s">
        <v>359</v>
      </c>
      <c r="F2" t="s">
        <v>358</v>
      </c>
      <c r="G2" s="9" t="str">
        <f>"INSERT INTO FareCaps(id,name,ParentFareCapId,Created,[End]) VALUES("&amp;D2&amp;",'"&amp;E2&amp;"',"&amp;F2&amp;","&amp;$B$2&amp;","&amp;$B$3&amp;")"</f>
        <v>INSERT INTO FareCaps(id,name,ParentFareCapId,Created,[End]) VALUES(1,'Kpay',null,0,null)</v>
      </c>
    </row>
    <row r="3" spans="1:7" x14ac:dyDescent="0.25">
      <c r="A3" s="9" t="s">
        <v>357</v>
      </c>
      <c r="B3" s="9" t="s">
        <v>358</v>
      </c>
      <c r="D3" s="9">
        <v>2</v>
      </c>
      <c r="E3" t="s">
        <v>316</v>
      </c>
      <c r="F3">
        <v>1</v>
      </c>
      <c r="G3" s="9" t="str">
        <f t="shared" ref="G3:G4" si="0">"INSERT INTO FareCaps(id,name,ParentFareCapId,Created,[End]) VALUES("&amp;D3&amp;",'"&amp;E3&amp;"',"&amp;F3&amp;","&amp;$B$2&amp;","&amp;$B$3&amp;")"</f>
        <v>INSERT INTO FareCaps(id,name,ParentFareCapId,Created,[End]) VALUES(2,'Kzone',1,0,null)</v>
      </c>
    </row>
    <row r="4" spans="1:7" x14ac:dyDescent="0.25">
      <c r="D4" s="9">
        <v>3</v>
      </c>
      <c r="E4" t="s">
        <v>360</v>
      </c>
      <c r="F4">
        <v>1</v>
      </c>
      <c r="G4" s="9" t="str">
        <f t="shared" si="0"/>
        <v>INSERT INTO FareCaps(id,name,ParentFareCapId,Created,[End]) VALUES(3,'Bradford',1,0,null)</v>
      </c>
    </row>
    <row r="5" spans="1:7" x14ac:dyDescent="0.25">
      <c r="G5" t="s">
        <v>362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114"/>
  <sheetViews>
    <sheetView topLeftCell="A85" workbookViewId="0">
      <selection activeCell="M2" sqref="M2:M114"/>
    </sheetView>
  </sheetViews>
  <sheetFormatPr defaultRowHeight="15" x14ac:dyDescent="0.25"/>
  <cols>
    <col min="5" max="5" width="20.7109375" bestFit="1" customWidth="1"/>
    <col min="6" max="6" width="9.140625" style="14"/>
    <col min="7" max="7" width="14.28515625" bestFit="1" customWidth="1"/>
    <col min="8" max="8" width="2.85546875" style="9" bestFit="1" customWidth="1"/>
    <col min="9" max="9" width="13.28515625" bestFit="1" customWidth="1"/>
    <col min="10" max="10" width="2.85546875" bestFit="1" customWidth="1"/>
  </cols>
  <sheetData>
    <row r="1" spans="1:14" s="1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6" t="s">
        <v>305</v>
      </c>
      <c r="G1" s="1" t="s">
        <v>306</v>
      </c>
      <c r="I1" s="1" t="s">
        <v>307</v>
      </c>
      <c r="L1" s="1" t="s">
        <v>309</v>
      </c>
      <c r="M1" s="5" t="str">
        <f>INDEX(Routes!A2:B19,MATCH(N1,Routes!A2:A19,0),2)</f>
        <v>9</v>
      </c>
      <c r="N1" s="5" t="s">
        <v>328</v>
      </c>
    </row>
    <row r="2" spans="1:14" s="9" customFormat="1" x14ac:dyDescent="0.25">
      <c r="A2" s="9">
        <v>1</v>
      </c>
      <c r="B2" s="9">
        <v>1</v>
      </c>
      <c r="C2" s="4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14">
        <v>27</v>
      </c>
      <c r="G2" s="14">
        <v>27</v>
      </c>
      <c r="H2" s="14">
        <v>1</v>
      </c>
      <c r="I2" s="14">
        <v>27</v>
      </c>
      <c r="J2" s="14">
        <v>1</v>
      </c>
      <c r="M2" s="9" t="str">
        <f>"INSERT INTO RouteStops (RouteId,Variation,Sequence,NaptanId,BoardingStage,BoardingstageSequence,AlightingStage,AlightingStageSequence) VALUES ("&amp;$M$1&amp;","&amp;B2&amp;","&amp;A2&amp;","&amp;D2&amp;","&amp;G2&amp;","&amp;H2&amp;","&amp;I2&amp;","&amp;J2&amp;")"</f>
        <v>INSERT INTO RouteStops (RouteId,Variation,Sequence,NaptanId,BoardingStage,BoardingstageSequence,AlightingStage,AlightingStageSequence) VALUES (9,1,1,51,27,1,27,1)</v>
      </c>
    </row>
    <row r="3" spans="1:14" x14ac:dyDescent="0.25">
      <c r="A3" s="9">
        <v>2</v>
      </c>
      <c r="B3" s="9">
        <v>1</v>
      </c>
      <c r="C3" s="9">
        <v>45021176</v>
      </c>
      <c r="D3" s="9">
        <f>INDEX(Naptans!$A:$C,MATCH(C3,Naptans!$A:$A,0),2)</f>
        <v>60</v>
      </c>
      <c r="E3" s="9" t="str">
        <f>INDEX(Naptans!$A:$C,MATCH(C3,Naptans!$A:$A,0),3)</f>
        <v xml:space="preserve"> Wellington Road</v>
      </c>
      <c r="F3" s="14">
        <v>26</v>
      </c>
      <c r="G3" s="14">
        <v>26</v>
      </c>
      <c r="H3" s="14">
        <v>2</v>
      </c>
      <c r="I3" s="14">
        <v>26</v>
      </c>
      <c r="J3" s="14">
        <v>2</v>
      </c>
      <c r="M3" s="9" t="str">
        <f t="shared" ref="M3:M66" si="0">"INSERT INTO RouteStops (RouteId,Variation,Sequence,NaptanId,BoardingStage,BoardingstageSequence,AlightingStage,AlightingStageSequence) VALUES ("&amp;$M$1&amp;","&amp;B3&amp;","&amp;A3&amp;","&amp;D3&amp;","&amp;G3&amp;","&amp;H3&amp;","&amp;I3&amp;","&amp;J3&amp;")"</f>
        <v>INSERT INTO RouteStops (RouteId,Variation,Sequence,NaptanId,BoardingStage,BoardingstageSequence,AlightingStage,AlightingStageSequence) VALUES (9,1,2,60,26,2,26,2)</v>
      </c>
    </row>
    <row r="4" spans="1:14" x14ac:dyDescent="0.25">
      <c r="A4" s="9">
        <v>3</v>
      </c>
      <c r="B4" s="9">
        <v>1</v>
      </c>
      <c r="C4" s="9">
        <v>45021178</v>
      </c>
      <c r="D4" s="9">
        <f>INDEX(Naptans!$A:$C,MATCH(C4,Naptans!$A:$A,0),2)</f>
        <v>61</v>
      </c>
      <c r="E4" s="9" t="str">
        <f>INDEX(Naptans!$A:$C,MATCH(C4,Naptans!$A:$A,0),3)</f>
        <v xml:space="preserve"> Parkwood Rise</v>
      </c>
      <c r="G4" s="14">
        <v>26</v>
      </c>
      <c r="H4" s="14">
        <v>2</v>
      </c>
      <c r="I4" s="14">
        <v>25</v>
      </c>
      <c r="J4" s="14">
        <v>3</v>
      </c>
      <c r="M4" s="9" t="str">
        <f t="shared" si="0"/>
        <v>INSERT INTO RouteStops (RouteId,Variation,Sequence,NaptanId,BoardingStage,BoardingstageSequence,AlightingStage,AlightingStageSequence) VALUES (9,1,3,61,26,2,25,3)</v>
      </c>
    </row>
    <row r="5" spans="1:14" x14ac:dyDescent="0.25">
      <c r="A5" s="9">
        <v>4</v>
      </c>
      <c r="B5" s="9">
        <v>1</v>
      </c>
      <c r="C5" s="9">
        <v>45021187</v>
      </c>
      <c r="D5" s="9">
        <f>INDEX(Naptans!$A:$C,MATCH(C5,Naptans!$A:$A,0),2)</f>
        <v>152</v>
      </c>
      <c r="E5" s="9" t="str">
        <f>INDEX(Naptans!$A:$C,MATCH(C5,Naptans!$A:$A,0),3)</f>
        <v xml:space="preserve"> Worthville Close</v>
      </c>
      <c r="G5" s="14">
        <v>26</v>
      </c>
      <c r="H5" s="14">
        <v>2</v>
      </c>
      <c r="I5" s="14">
        <v>25</v>
      </c>
      <c r="J5" s="14">
        <v>3</v>
      </c>
      <c r="M5" s="9" t="str">
        <f t="shared" si="0"/>
        <v>INSERT INTO RouteStops (RouteId,Variation,Sequence,NaptanId,BoardingStage,BoardingstageSequence,AlightingStage,AlightingStageSequence) VALUES (9,1,4,152,26,2,25,3)</v>
      </c>
    </row>
    <row r="6" spans="1:14" x14ac:dyDescent="0.25">
      <c r="A6" s="9">
        <v>5</v>
      </c>
      <c r="B6" s="9">
        <v>1</v>
      </c>
      <c r="C6" s="9">
        <v>45021189</v>
      </c>
      <c r="D6" s="9">
        <f>INDEX(Naptans!$A:$C,MATCH(C6,Naptans!$A:$A,0),2)</f>
        <v>153</v>
      </c>
      <c r="E6" s="9" t="str">
        <f>INDEX(Naptans!$A:$C,MATCH(C6,Naptans!$A:$A,0),3)</f>
        <v xml:space="preserve"> Woodhouse Avenue</v>
      </c>
      <c r="G6" s="14">
        <v>26</v>
      </c>
      <c r="H6" s="14">
        <v>2</v>
      </c>
      <c r="I6" s="14">
        <v>25</v>
      </c>
      <c r="J6" s="14">
        <v>3</v>
      </c>
      <c r="M6" s="9" t="str">
        <f t="shared" si="0"/>
        <v>INSERT INTO RouteStops (RouteId,Variation,Sequence,NaptanId,BoardingStage,BoardingstageSequence,AlightingStage,AlightingStageSequence) VALUES (9,1,5,153,26,2,25,3)</v>
      </c>
    </row>
    <row r="7" spans="1:14" x14ac:dyDescent="0.25">
      <c r="A7" s="9">
        <v>6</v>
      </c>
      <c r="B7" s="9">
        <v>1</v>
      </c>
      <c r="C7" s="9">
        <v>45021191</v>
      </c>
      <c r="D7" s="9">
        <f>INDEX(Naptans!$A:$C,MATCH(C7,Naptans!$A:$A,0),2)</f>
        <v>154</v>
      </c>
      <c r="E7" s="9" t="str">
        <f>INDEX(Naptans!$A:$C,MATCH(C7,Naptans!$A:$A,0),3)</f>
        <v xml:space="preserve"> Woodhouse Road</v>
      </c>
      <c r="G7" s="14">
        <v>26</v>
      </c>
      <c r="H7" s="14">
        <v>2</v>
      </c>
      <c r="I7" s="14">
        <v>25</v>
      </c>
      <c r="J7" s="14">
        <v>3</v>
      </c>
      <c r="M7" s="9" t="str">
        <f t="shared" si="0"/>
        <v>INSERT INTO RouteStops (RouteId,Variation,Sequence,NaptanId,BoardingStage,BoardingstageSequence,AlightingStage,AlightingStageSequence) VALUES (9,1,6,154,26,2,25,3)</v>
      </c>
    </row>
    <row r="8" spans="1:14" x14ac:dyDescent="0.25">
      <c r="A8" s="9">
        <v>7</v>
      </c>
      <c r="B8" s="9">
        <v>1</v>
      </c>
      <c r="C8" s="9">
        <v>45021193</v>
      </c>
      <c r="D8" s="9">
        <f>INDEX(Naptans!$A:$C,MATCH(C8,Naptans!$A:$A,0),2)</f>
        <v>155</v>
      </c>
      <c r="E8" s="9" t="str">
        <f>INDEX(Naptans!$A:$C,MATCH(C8,Naptans!$A:$A,0),3)</f>
        <v xml:space="preserve"> Back Cliffe Terrace</v>
      </c>
      <c r="G8" s="14">
        <v>26</v>
      </c>
      <c r="H8" s="14">
        <v>2</v>
      </c>
      <c r="I8" s="14">
        <v>25</v>
      </c>
      <c r="J8" s="14">
        <v>3</v>
      </c>
      <c r="M8" s="9" t="str">
        <f t="shared" si="0"/>
        <v>INSERT INTO RouteStops (RouteId,Variation,Sequence,NaptanId,BoardingStage,BoardingstageSequence,AlightingStage,AlightingStageSequence) VALUES (9,1,7,155,26,2,25,3)</v>
      </c>
    </row>
    <row r="9" spans="1:14" x14ac:dyDescent="0.25">
      <c r="A9" s="9">
        <v>8</v>
      </c>
      <c r="B9" s="9">
        <v>1</v>
      </c>
      <c r="C9" s="9">
        <v>45021195</v>
      </c>
      <c r="D9" s="9">
        <f>INDEX(Naptans!$A:$C,MATCH(C9,Naptans!$A:$A,0),2)</f>
        <v>156</v>
      </c>
      <c r="E9" s="9" t="str">
        <f>INDEX(Naptans!$A:$C,MATCH(C9,Naptans!$A:$A,0),3)</f>
        <v xml:space="preserve"> Bracken Street</v>
      </c>
      <c r="F9" s="14">
        <v>25</v>
      </c>
      <c r="G9" s="14">
        <v>25</v>
      </c>
      <c r="H9" s="14">
        <v>3</v>
      </c>
      <c r="I9" s="14">
        <v>25</v>
      </c>
      <c r="J9" s="14">
        <v>3</v>
      </c>
      <c r="M9" s="9" t="str">
        <f t="shared" si="0"/>
        <v>INSERT INTO RouteStops (RouteId,Variation,Sequence,NaptanId,BoardingStage,BoardingstageSequence,AlightingStage,AlightingStageSequence) VALUES (9,1,8,156,25,3,25,3)</v>
      </c>
    </row>
    <row r="10" spans="1:14" x14ac:dyDescent="0.25">
      <c r="A10" s="9">
        <v>9</v>
      </c>
      <c r="B10" s="9">
        <v>1</v>
      </c>
      <c r="C10" s="9">
        <v>45025576</v>
      </c>
      <c r="D10" s="9">
        <f>INDEX(Naptans!$A:$C,MATCH(C10,Naptans!$A:$A,0),2)</f>
        <v>157</v>
      </c>
      <c r="E10" s="9" t="str">
        <f>INDEX(Naptans!$A:$C,MATCH(C10,Naptans!$A:$A,0),3)</f>
        <v xml:space="preserve"> Haincliffe Place</v>
      </c>
      <c r="G10" s="14">
        <v>25</v>
      </c>
      <c r="H10" s="14">
        <v>3</v>
      </c>
      <c r="I10" s="14">
        <v>24</v>
      </c>
      <c r="J10" s="14">
        <v>4</v>
      </c>
      <c r="M10" s="9" t="str">
        <f t="shared" si="0"/>
        <v>INSERT INTO RouteStops (RouteId,Variation,Sequence,NaptanId,BoardingStage,BoardingstageSequence,AlightingStage,AlightingStageSequence) VALUES (9,1,9,157,25,3,24,4)</v>
      </c>
    </row>
    <row r="11" spans="1:14" x14ac:dyDescent="0.25">
      <c r="A11" s="9">
        <v>10</v>
      </c>
      <c r="B11" s="9">
        <v>1</v>
      </c>
      <c r="C11" s="9">
        <v>45023128</v>
      </c>
      <c r="D11" s="9">
        <f>INDEX(Naptans!$A:$C,MATCH(C11,Naptans!$A:$A,0),2)</f>
        <v>158</v>
      </c>
      <c r="E11" s="9" t="str">
        <f>INDEX(Naptans!$A:$C,MATCH(C11,Naptans!$A:$A,0),3)</f>
        <v xml:space="preserve"> South Street</v>
      </c>
      <c r="G11" s="14">
        <v>25</v>
      </c>
      <c r="H11" s="14">
        <v>3</v>
      </c>
      <c r="I11" s="14">
        <v>24</v>
      </c>
      <c r="J11" s="14">
        <v>4</v>
      </c>
      <c r="M11" s="9" t="str">
        <f t="shared" si="0"/>
        <v>INSERT INTO RouteStops (RouteId,Variation,Sequence,NaptanId,BoardingStage,BoardingstageSequence,AlightingStage,AlightingStageSequence) VALUES (9,1,10,158,25,3,24,4)</v>
      </c>
    </row>
    <row r="12" spans="1:14" x14ac:dyDescent="0.25">
      <c r="A12" s="9">
        <v>11</v>
      </c>
      <c r="B12" s="9">
        <v>1</v>
      </c>
      <c r="C12" s="9">
        <v>45023129</v>
      </c>
      <c r="D12" s="9">
        <f>INDEX(Naptans!$A:$C,MATCH(C12,Naptans!$A:$A,0),2)</f>
        <v>159</v>
      </c>
      <c r="E12" s="9" t="str">
        <f>INDEX(Naptans!$A:$C,MATCH(C12,Naptans!$A:$A,0),3)</f>
        <v xml:space="preserve"> Oakfield Road</v>
      </c>
      <c r="G12" s="14">
        <v>25</v>
      </c>
      <c r="H12" s="14">
        <v>3</v>
      </c>
      <c r="I12" s="14">
        <v>24</v>
      </c>
      <c r="J12" s="14">
        <v>4</v>
      </c>
      <c r="M12" s="9" t="str">
        <f t="shared" si="0"/>
        <v>INSERT INTO RouteStops (RouteId,Variation,Sequence,NaptanId,BoardingStage,BoardingstageSequence,AlightingStage,AlightingStageSequence) VALUES (9,1,11,159,25,3,24,4)</v>
      </c>
    </row>
    <row r="13" spans="1:14" x14ac:dyDescent="0.25">
      <c r="A13" s="9">
        <v>12</v>
      </c>
      <c r="B13" s="9">
        <v>1</v>
      </c>
      <c r="C13" s="9">
        <v>45024817</v>
      </c>
      <c r="D13" s="9">
        <f>INDEX(Naptans!$A:$C,MATCH(C13,Naptans!$A:$A,0),2)</f>
        <v>160</v>
      </c>
      <c r="E13" s="9" t="str">
        <f>INDEX(Naptans!$A:$C,MATCH(C13,Naptans!$A:$A,0),3)</f>
        <v xml:space="preserve"> Staveley Road</v>
      </c>
      <c r="F13" s="14">
        <v>24</v>
      </c>
      <c r="G13" s="14">
        <v>24</v>
      </c>
      <c r="H13" s="14">
        <v>4</v>
      </c>
      <c r="I13" s="14">
        <v>24</v>
      </c>
      <c r="J13" s="14">
        <v>4</v>
      </c>
      <c r="M13" s="9" t="str">
        <f t="shared" si="0"/>
        <v>INSERT INTO RouteStops (RouteId,Variation,Sequence,NaptanId,BoardingStage,BoardingstageSequence,AlightingStage,AlightingStageSequence) VALUES (9,1,12,160,24,4,24,4)</v>
      </c>
    </row>
    <row r="14" spans="1:14" x14ac:dyDescent="0.25">
      <c r="A14" s="9">
        <v>13</v>
      </c>
      <c r="B14" s="9">
        <v>1</v>
      </c>
      <c r="C14" s="9">
        <v>45023109</v>
      </c>
      <c r="D14" s="9">
        <f>INDEX(Naptans!$A:$C,MATCH(C14,Naptans!$A:$A,0),2)</f>
        <v>161</v>
      </c>
      <c r="E14" s="9" t="str">
        <f>INDEX(Naptans!$A:$C,MATCH(C14,Naptans!$A:$A,0),3)</f>
        <v xml:space="preserve"> Exley Way</v>
      </c>
      <c r="F14" s="14">
        <v>23</v>
      </c>
      <c r="G14" s="14">
        <v>23</v>
      </c>
      <c r="H14" s="14">
        <v>5</v>
      </c>
      <c r="I14" s="14">
        <v>23</v>
      </c>
      <c r="J14" s="14">
        <v>5</v>
      </c>
      <c r="M14" s="9" t="str">
        <f t="shared" si="0"/>
        <v>INSERT INTO RouteStops (RouteId,Variation,Sequence,NaptanId,BoardingStage,BoardingstageSequence,AlightingStage,AlightingStageSequence) VALUES (9,1,13,161,23,5,23,5)</v>
      </c>
    </row>
    <row r="15" spans="1:14" x14ac:dyDescent="0.25">
      <c r="A15" s="9">
        <v>14</v>
      </c>
      <c r="B15" s="9">
        <v>1</v>
      </c>
      <c r="C15" s="9">
        <v>45023108</v>
      </c>
      <c r="D15" s="9">
        <f>INDEX(Naptans!$A:$C,MATCH(C15,Naptans!$A:$A,0),2)</f>
        <v>162</v>
      </c>
      <c r="E15" s="9" t="str">
        <f>INDEX(Naptans!$A:$C,MATCH(C15,Naptans!$A:$A,0),3)</f>
        <v xml:space="preserve"> Wheat Street</v>
      </c>
      <c r="F15" s="14">
        <v>23</v>
      </c>
      <c r="G15" s="14">
        <v>23</v>
      </c>
      <c r="H15" s="14">
        <v>5</v>
      </c>
      <c r="I15" s="14">
        <v>23</v>
      </c>
      <c r="J15" s="14">
        <v>5</v>
      </c>
      <c r="M15" s="9" t="str">
        <f t="shared" si="0"/>
        <v>INSERT INTO RouteStops (RouteId,Variation,Sequence,NaptanId,BoardingStage,BoardingstageSequence,AlightingStage,AlightingStageSequence) VALUES (9,1,14,162,23,5,23,5)</v>
      </c>
    </row>
    <row r="16" spans="1:14" x14ac:dyDescent="0.25">
      <c r="A16" s="9">
        <v>15</v>
      </c>
      <c r="B16" s="9">
        <v>1</v>
      </c>
      <c r="C16" s="9">
        <v>45023106</v>
      </c>
      <c r="D16" s="9">
        <f>INDEX(Naptans!$A:$C,MATCH(C16,Naptans!$A:$A,0),2)</f>
        <v>163</v>
      </c>
      <c r="E16" s="9" t="str">
        <f>INDEX(Naptans!$A:$C,MATCH(C16,Naptans!$A:$A,0),3)</f>
        <v xml:space="preserve"> Ingrow Lane</v>
      </c>
      <c r="F16" s="14">
        <v>23</v>
      </c>
      <c r="G16" s="14">
        <v>23</v>
      </c>
      <c r="H16" s="14">
        <v>5</v>
      </c>
      <c r="I16" s="14">
        <v>23</v>
      </c>
      <c r="J16" s="14">
        <v>5</v>
      </c>
      <c r="M16" s="9" t="str">
        <f t="shared" si="0"/>
        <v>INSERT INTO RouteStops (RouteId,Variation,Sequence,NaptanId,BoardingStage,BoardingstageSequence,AlightingStage,AlightingStageSequence) VALUES (9,1,15,163,23,5,23,5)</v>
      </c>
    </row>
    <row r="17" spans="1:13" x14ac:dyDescent="0.25">
      <c r="A17" s="9">
        <v>16</v>
      </c>
      <c r="B17" s="9">
        <v>1</v>
      </c>
      <c r="C17" s="9">
        <v>45023103</v>
      </c>
      <c r="D17" s="9">
        <f>INDEX(Naptans!$A:$C,MATCH(C17,Naptans!$A:$A,0),2)</f>
        <v>164</v>
      </c>
      <c r="E17" s="9" t="str">
        <f>INDEX(Naptans!$A:$C,MATCH(C17,Naptans!$A:$A,0),3)</f>
        <v xml:space="preserve"> Bracken Bank</v>
      </c>
      <c r="F17" s="14">
        <v>23</v>
      </c>
      <c r="G17" s="14">
        <v>23</v>
      </c>
      <c r="H17" s="14">
        <v>5</v>
      </c>
      <c r="I17" s="14">
        <v>23</v>
      </c>
      <c r="J17" s="14">
        <v>5</v>
      </c>
      <c r="M17" s="9" t="str">
        <f t="shared" si="0"/>
        <v>INSERT INTO RouteStops (RouteId,Variation,Sequence,NaptanId,BoardingStage,BoardingstageSequence,AlightingStage,AlightingStageSequence) VALUES (9,1,16,164,23,5,23,5)</v>
      </c>
    </row>
    <row r="18" spans="1:13" x14ac:dyDescent="0.25">
      <c r="A18" s="9">
        <v>17</v>
      </c>
      <c r="B18" s="9">
        <v>1</v>
      </c>
      <c r="C18" s="9">
        <v>45023102</v>
      </c>
      <c r="D18" s="9">
        <f>INDEX(Naptans!$A:$C,MATCH(C18,Naptans!$A:$A,0),2)</f>
        <v>165</v>
      </c>
      <c r="E18" s="9" t="str">
        <f>INDEX(Naptans!$A:$C,MATCH(C18,Naptans!$A:$A,0),3)</f>
        <v xml:space="preserve"> Central Drive</v>
      </c>
      <c r="F18" s="14">
        <v>23</v>
      </c>
      <c r="G18" s="14">
        <v>23</v>
      </c>
      <c r="H18" s="14">
        <v>5</v>
      </c>
      <c r="I18" s="14">
        <v>23</v>
      </c>
      <c r="J18" s="14">
        <v>5</v>
      </c>
      <c r="M18" s="9" t="str">
        <f t="shared" si="0"/>
        <v>INSERT INTO RouteStops (RouteId,Variation,Sequence,NaptanId,BoardingStage,BoardingstageSequence,AlightingStage,AlightingStageSequence) VALUES (9,1,17,165,23,5,23,5)</v>
      </c>
    </row>
    <row r="19" spans="1:13" x14ac:dyDescent="0.25">
      <c r="A19" s="9">
        <v>18</v>
      </c>
      <c r="B19" s="9">
        <v>1</v>
      </c>
      <c r="C19" s="9">
        <v>45021900</v>
      </c>
      <c r="D19" s="9">
        <f>INDEX(Naptans!$A:$C,MATCH(C19,Naptans!$A:$A,0),2)</f>
        <v>166</v>
      </c>
      <c r="E19" s="9" t="str">
        <f>INDEX(Naptans!$A:$C,MATCH(C19,Naptans!$A:$A,0),3)</f>
        <v xml:space="preserve"> Bracken Bank Avenue</v>
      </c>
      <c r="F19" s="14">
        <v>23</v>
      </c>
      <c r="G19" s="14">
        <v>23</v>
      </c>
      <c r="H19" s="14">
        <v>5</v>
      </c>
      <c r="I19" s="14">
        <v>23</v>
      </c>
      <c r="J19" s="14">
        <v>5</v>
      </c>
      <c r="M19" s="9" t="str">
        <f t="shared" si="0"/>
        <v>INSERT INTO RouteStops (RouteId,Variation,Sequence,NaptanId,BoardingStage,BoardingstageSequence,AlightingStage,AlightingStageSequence) VALUES (9,1,18,166,23,5,23,5)</v>
      </c>
    </row>
    <row r="20" spans="1:13" x14ac:dyDescent="0.25">
      <c r="A20" s="9">
        <v>19</v>
      </c>
      <c r="B20" s="9">
        <v>1</v>
      </c>
      <c r="C20" s="9">
        <v>45051156</v>
      </c>
      <c r="D20" s="9">
        <f>INDEX(Naptans!$A:$C,MATCH(C20,Naptans!$A:$A,0),2)</f>
        <v>167</v>
      </c>
      <c r="E20" s="9" t="str">
        <f>INDEX(Naptans!$A:$C,MATCH(C20,Naptans!$A:$A,0),3)</f>
        <v xml:space="preserve"> Harewood Rise</v>
      </c>
      <c r="G20" s="14">
        <v>23</v>
      </c>
      <c r="H20" s="14">
        <v>5</v>
      </c>
      <c r="I20" s="14">
        <v>22</v>
      </c>
      <c r="J20" s="14">
        <v>6</v>
      </c>
      <c r="M20" s="9" t="str">
        <f t="shared" si="0"/>
        <v>INSERT INTO RouteStops (RouteId,Variation,Sequence,NaptanId,BoardingStage,BoardingstageSequence,AlightingStage,AlightingStageSequence) VALUES (9,1,19,167,23,5,22,6)</v>
      </c>
    </row>
    <row r="21" spans="1:13" x14ac:dyDescent="0.25">
      <c r="A21" s="9">
        <v>20</v>
      </c>
      <c r="B21" s="9">
        <v>1</v>
      </c>
      <c r="C21" s="9">
        <v>45021897</v>
      </c>
      <c r="D21" s="9">
        <f>INDEX(Naptans!$A:$C,MATCH(C21,Naptans!$A:$A,0),2)</f>
        <v>168</v>
      </c>
      <c r="E21" s="9" t="str">
        <f>INDEX(Naptans!$A:$C,MATCH(C21,Naptans!$A:$A,0),3)</f>
        <v xml:space="preserve"> Harewood Road</v>
      </c>
      <c r="F21" s="14">
        <v>22</v>
      </c>
      <c r="G21" s="14">
        <v>22</v>
      </c>
      <c r="H21" s="14">
        <v>6</v>
      </c>
      <c r="I21" s="14">
        <v>22</v>
      </c>
      <c r="J21" s="14">
        <v>6</v>
      </c>
      <c r="M21" s="9" t="str">
        <f t="shared" si="0"/>
        <v>INSERT INTO RouteStops (RouteId,Variation,Sequence,NaptanId,BoardingStage,BoardingstageSequence,AlightingStage,AlightingStageSequence) VALUES (9,1,20,168,22,6,22,6)</v>
      </c>
    </row>
    <row r="22" spans="1:13" x14ac:dyDescent="0.25">
      <c r="A22" s="9">
        <v>21</v>
      </c>
      <c r="B22" s="9">
        <v>1</v>
      </c>
      <c r="C22" s="9">
        <v>45051155</v>
      </c>
      <c r="D22" s="9">
        <f>INDEX(Naptans!$A:$C,MATCH(C22,Naptans!$A:$A,0),2)</f>
        <v>169</v>
      </c>
      <c r="E22" s="9" t="str">
        <f>INDEX(Naptans!$A:$C,MATCH(C22,Naptans!$A:$A,0),3)</f>
        <v xml:space="preserve"> Harewood Cres</v>
      </c>
      <c r="G22" s="14">
        <v>22</v>
      </c>
      <c r="H22" s="14">
        <v>6</v>
      </c>
      <c r="I22" s="14">
        <v>21</v>
      </c>
      <c r="J22" s="14">
        <v>7</v>
      </c>
      <c r="M22" s="9" t="str">
        <f t="shared" si="0"/>
        <v>INSERT INTO RouteStops (RouteId,Variation,Sequence,NaptanId,BoardingStage,BoardingstageSequence,AlightingStage,AlightingStageSequence) VALUES (9,1,21,169,22,6,21,7)</v>
      </c>
    </row>
    <row r="23" spans="1:13" x14ac:dyDescent="0.25">
      <c r="A23" s="9">
        <v>22</v>
      </c>
      <c r="B23" s="9">
        <v>1</v>
      </c>
      <c r="C23" s="9">
        <v>45021854</v>
      </c>
      <c r="D23" s="9">
        <f>INDEX(Naptans!$A:$C,MATCH(C23,Naptans!$A:$A,0),2)</f>
        <v>114</v>
      </c>
      <c r="E23" s="9" t="str">
        <f>INDEX(Naptans!$A:$C,MATCH(C23,Naptans!$A:$A,0),3)</f>
        <v xml:space="preserve"> Slaymaker Lane</v>
      </c>
      <c r="F23" s="14">
        <v>21</v>
      </c>
      <c r="G23" s="14">
        <v>21</v>
      </c>
      <c r="H23" s="14">
        <v>7</v>
      </c>
      <c r="I23" s="14">
        <v>21</v>
      </c>
      <c r="J23" s="14">
        <v>7</v>
      </c>
      <c r="M23" s="9" t="str">
        <f t="shared" si="0"/>
        <v>INSERT INTO RouteStops (RouteId,Variation,Sequence,NaptanId,BoardingStage,BoardingstageSequence,AlightingStage,AlightingStageSequence) VALUES (9,1,22,114,21,7,21,7)</v>
      </c>
    </row>
    <row r="24" spans="1:13" x14ac:dyDescent="0.25">
      <c r="A24" s="9">
        <v>23</v>
      </c>
      <c r="B24" s="9">
        <v>1</v>
      </c>
      <c r="C24" s="9">
        <v>45021853</v>
      </c>
      <c r="D24" s="9">
        <f>INDEX(Naptans!$A:$C,MATCH(C24,Naptans!$A:$A,0),2)</f>
        <v>115</v>
      </c>
      <c r="E24" s="9" t="str">
        <f>INDEX(Naptans!$A:$C,MATCH(C24,Naptans!$A:$A,0),3)</f>
        <v xml:space="preserve"> Dockroyd Lane</v>
      </c>
      <c r="F24" s="14">
        <v>20</v>
      </c>
      <c r="G24" s="14">
        <v>20</v>
      </c>
      <c r="H24" s="14">
        <v>8</v>
      </c>
      <c r="I24" s="14">
        <v>20</v>
      </c>
      <c r="J24" s="14">
        <v>8</v>
      </c>
      <c r="M24" s="9" t="str">
        <f t="shared" si="0"/>
        <v>INSERT INTO RouteStops (RouteId,Variation,Sequence,NaptanId,BoardingStage,BoardingstageSequence,AlightingStage,AlightingStageSequence) VALUES (9,1,23,115,20,8,20,8)</v>
      </c>
    </row>
    <row r="25" spans="1:13" x14ac:dyDescent="0.25">
      <c r="A25" s="9">
        <v>24</v>
      </c>
      <c r="B25" s="9">
        <v>1</v>
      </c>
      <c r="C25" s="9">
        <v>45021851</v>
      </c>
      <c r="D25" s="9">
        <f>INDEX(Naptans!$A:$C,MATCH(C25,Naptans!$A:$A,0),2)</f>
        <v>116</v>
      </c>
      <c r="E25" s="9" t="str">
        <f>INDEX(Naptans!$A:$C,MATCH(C25,Naptans!$A:$A,0),3)</f>
        <v xml:space="preserve"> Oakworth Manor</v>
      </c>
      <c r="G25" s="14">
        <v>20</v>
      </c>
      <c r="H25" s="14">
        <v>8</v>
      </c>
      <c r="I25" s="14">
        <v>19</v>
      </c>
      <c r="J25" s="14">
        <v>9</v>
      </c>
      <c r="M25" s="9" t="str">
        <f t="shared" si="0"/>
        <v>INSERT INTO RouteStops (RouteId,Variation,Sequence,NaptanId,BoardingStage,BoardingstageSequence,AlightingStage,AlightingStageSequence) VALUES (9,1,24,116,20,8,19,9)</v>
      </c>
    </row>
    <row r="26" spans="1:13" x14ac:dyDescent="0.25">
      <c r="A26" s="9">
        <v>25</v>
      </c>
      <c r="B26" s="9">
        <v>1</v>
      </c>
      <c r="C26" s="9">
        <v>45021849</v>
      </c>
      <c r="D26" s="9">
        <f>INDEX(Naptans!$A:$C,MATCH(C26,Naptans!$A:$A,0),2)</f>
        <v>117</v>
      </c>
      <c r="E26" s="9" t="str">
        <f>INDEX(Naptans!$A:$C,MATCH(C26,Naptans!$A:$A,0),3)</f>
        <v xml:space="preserve"> James Street</v>
      </c>
      <c r="G26" s="14">
        <v>20</v>
      </c>
      <c r="H26" s="14">
        <v>8</v>
      </c>
      <c r="I26" s="14">
        <v>19</v>
      </c>
      <c r="J26" s="14">
        <v>9</v>
      </c>
      <c r="M26" s="9" t="str">
        <f t="shared" si="0"/>
        <v>INSERT INTO RouteStops (RouteId,Variation,Sequence,NaptanId,BoardingStage,BoardingstageSequence,AlightingStage,AlightingStageSequence) VALUES (9,1,25,117,20,8,19,9)</v>
      </c>
    </row>
    <row r="27" spans="1:13" x14ac:dyDescent="0.25">
      <c r="A27" s="9">
        <v>26</v>
      </c>
      <c r="B27" s="9">
        <v>1</v>
      </c>
      <c r="C27" s="9">
        <v>45019998</v>
      </c>
      <c r="D27" s="9">
        <f>INDEX(Naptans!$A:$C,MATCH(C27,Naptans!$A:$A,0),2)</f>
        <v>118</v>
      </c>
      <c r="E27" s="9" t="str">
        <f>INDEX(Naptans!$A:$C,MATCH(C27,Naptans!$A:$A,0),3)</f>
        <v xml:space="preserve"> Windsor Grove</v>
      </c>
      <c r="F27" s="14">
        <v>19</v>
      </c>
      <c r="G27" s="14">
        <v>19</v>
      </c>
      <c r="H27" s="14">
        <v>9</v>
      </c>
      <c r="I27" s="14">
        <v>19</v>
      </c>
      <c r="J27" s="14">
        <v>9</v>
      </c>
      <c r="M27" s="9" t="str">
        <f t="shared" si="0"/>
        <v>INSERT INTO RouteStops (RouteId,Variation,Sequence,NaptanId,BoardingStage,BoardingstageSequence,AlightingStage,AlightingStageSequence) VALUES (9,1,26,118,19,9,19,9)</v>
      </c>
    </row>
    <row r="28" spans="1:13" x14ac:dyDescent="0.25">
      <c r="A28" s="9">
        <v>27</v>
      </c>
      <c r="B28" s="9">
        <v>1</v>
      </c>
      <c r="C28" s="9">
        <v>45019990</v>
      </c>
      <c r="D28" s="9">
        <f>INDEX(Naptans!$A:$C,MATCH(C28,Naptans!$A:$A,0),2)</f>
        <v>170</v>
      </c>
      <c r="E28" s="9" t="str">
        <f>INDEX(Naptans!$A:$C,MATCH(C28,Naptans!$A:$A,0),3)</f>
        <v xml:space="preserve"> Manor Park</v>
      </c>
      <c r="F28" s="14">
        <v>19</v>
      </c>
      <c r="G28" s="14">
        <v>19</v>
      </c>
      <c r="H28" s="14">
        <v>9</v>
      </c>
      <c r="I28" s="14">
        <v>19</v>
      </c>
      <c r="J28" s="14">
        <v>9</v>
      </c>
      <c r="M28" s="9" t="str">
        <f t="shared" si="0"/>
        <v>INSERT INTO RouteStops (RouteId,Variation,Sequence,NaptanId,BoardingStage,BoardingstageSequence,AlightingStage,AlightingStageSequence) VALUES (9,1,27,170,19,9,19,9)</v>
      </c>
    </row>
    <row r="29" spans="1:13" x14ac:dyDescent="0.25">
      <c r="A29" s="9">
        <v>28</v>
      </c>
      <c r="B29" s="9">
        <v>1</v>
      </c>
      <c r="C29" s="9">
        <v>45019991</v>
      </c>
      <c r="D29" s="9">
        <f>INDEX(Naptans!$A:$C,MATCH(C29,Naptans!$A:$A,0),2)</f>
        <v>171</v>
      </c>
      <c r="E29" s="9" t="str">
        <f>INDEX(Naptans!$A:$C,MATCH(C29,Naptans!$A:$A,0),3)</f>
        <v xml:space="preserve"> Providence Crescent</v>
      </c>
      <c r="F29" s="14">
        <v>19</v>
      </c>
      <c r="G29" s="14">
        <v>19</v>
      </c>
      <c r="H29" s="14">
        <v>9</v>
      </c>
      <c r="I29" s="14">
        <v>19</v>
      </c>
      <c r="J29" s="14">
        <v>9</v>
      </c>
      <c r="M29" s="9" t="str">
        <f t="shared" si="0"/>
        <v>INSERT INTO RouteStops (RouteId,Variation,Sequence,NaptanId,BoardingStage,BoardingstageSequence,AlightingStage,AlightingStageSequence) VALUES (9,1,28,171,19,9,19,9)</v>
      </c>
    </row>
    <row r="30" spans="1:13" x14ac:dyDescent="0.25">
      <c r="A30" s="9">
        <v>29</v>
      </c>
      <c r="B30" s="9">
        <v>1</v>
      </c>
      <c r="C30" s="9">
        <v>45019993</v>
      </c>
      <c r="D30" s="9">
        <f>INDEX(Naptans!$A:$C,MATCH(C30,Naptans!$A:$A,0),2)</f>
        <v>172</v>
      </c>
      <c r="E30" s="9" t="str">
        <f>INDEX(Naptans!$A:$C,MATCH(C30,Naptans!$A:$A,0),3)</f>
        <v xml:space="preserve"> Providence Lane</v>
      </c>
      <c r="G30" s="14">
        <v>19</v>
      </c>
      <c r="H30" s="14">
        <v>9</v>
      </c>
      <c r="I30" s="14">
        <v>18</v>
      </c>
      <c r="J30" s="14">
        <v>10</v>
      </c>
      <c r="M30" s="9" t="str">
        <f t="shared" si="0"/>
        <v>INSERT INTO RouteStops (RouteId,Variation,Sequence,NaptanId,BoardingStage,BoardingstageSequence,AlightingStage,AlightingStageSequence) VALUES (9,1,29,172,19,9,18,10)</v>
      </c>
    </row>
    <row r="31" spans="1:13" x14ac:dyDescent="0.25">
      <c r="A31" s="9">
        <v>30</v>
      </c>
      <c r="B31" s="9">
        <v>1</v>
      </c>
      <c r="C31" s="9">
        <v>45019994</v>
      </c>
      <c r="D31" s="9">
        <f>INDEX(Naptans!$A:$C,MATCH(C31,Naptans!$A:$A,0),2)</f>
        <v>173</v>
      </c>
      <c r="E31" s="9" t="str">
        <f>INDEX(Naptans!$A:$C,MATCH(C31,Naptans!$A:$A,0),3)</f>
        <v xml:space="preserve"> Ebor Lane</v>
      </c>
      <c r="F31" s="14">
        <v>18</v>
      </c>
      <c r="G31" s="14">
        <v>18</v>
      </c>
      <c r="H31" s="14">
        <v>10</v>
      </c>
      <c r="I31" s="14">
        <v>18</v>
      </c>
      <c r="J31" s="14">
        <v>10</v>
      </c>
      <c r="M31" s="9" t="str">
        <f t="shared" si="0"/>
        <v>INSERT INTO RouteStops (RouteId,Variation,Sequence,NaptanId,BoardingStage,BoardingstageSequence,AlightingStage,AlightingStageSequence) VALUES (9,1,30,173,18,10,18,10)</v>
      </c>
    </row>
    <row r="32" spans="1:13" x14ac:dyDescent="0.25">
      <c r="A32" s="9">
        <v>31</v>
      </c>
      <c r="B32" s="9">
        <v>1</v>
      </c>
      <c r="C32" s="9">
        <v>45019995</v>
      </c>
      <c r="D32" s="9">
        <f>INDEX(Naptans!$A:$C,MATCH(C32,Naptans!$A:$A,0),2)</f>
        <v>174</v>
      </c>
      <c r="E32" s="9" t="str">
        <f>INDEX(Naptans!$A:$C,MATCH(C32,Naptans!$A:$A,0),3)</f>
        <v xml:space="preserve"> Greenfield Terrace</v>
      </c>
      <c r="G32" s="14">
        <v>18</v>
      </c>
      <c r="H32" s="14">
        <v>10</v>
      </c>
      <c r="I32" s="14">
        <v>17</v>
      </c>
      <c r="J32" s="14">
        <v>11</v>
      </c>
      <c r="M32" s="9" t="str">
        <f t="shared" si="0"/>
        <v>INSERT INTO RouteStops (RouteId,Variation,Sequence,NaptanId,BoardingStage,BoardingstageSequence,AlightingStage,AlightingStageSequence) VALUES (9,1,31,174,18,10,17,11)</v>
      </c>
    </row>
    <row r="33" spans="1:13" x14ac:dyDescent="0.25">
      <c r="A33" s="9">
        <v>32</v>
      </c>
      <c r="B33" s="9">
        <v>1</v>
      </c>
      <c r="C33" s="9">
        <v>45019945</v>
      </c>
      <c r="D33" s="9">
        <f>INDEX(Naptans!$A:$C,MATCH(C33,Naptans!$A:$A,0),2)</f>
        <v>175</v>
      </c>
      <c r="E33" s="9" t="str">
        <f>INDEX(Naptans!$A:$C,MATCH(C33,Naptans!$A:$A,0),3)</f>
        <v xml:space="preserve"> Mytholmes Lane</v>
      </c>
      <c r="F33" s="14">
        <v>17</v>
      </c>
      <c r="G33" s="14">
        <v>17</v>
      </c>
      <c r="H33" s="14">
        <v>11</v>
      </c>
      <c r="I33" s="14">
        <v>17</v>
      </c>
      <c r="J33" s="14">
        <v>11</v>
      </c>
      <c r="M33" s="9" t="str">
        <f t="shared" si="0"/>
        <v>INSERT INTO RouteStops (RouteId,Variation,Sequence,NaptanId,BoardingStage,BoardingstageSequence,AlightingStage,AlightingStageSequence) VALUES (9,1,32,175,17,11,17,11)</v>
      </c>
    </row>
    <row r="34" spans="1:13" x14ac:dyDescent="0.25">
      <c r="A34" s="9">
        <v>33</v>
      </c>
      <c r="B34" s="9">
        <v>1</v>
      </c>
      <c r="C34" s="9">
        <v>45019942</v>
      </c>
      <c r="D34" s="9">
        <f>INDEX(Naptans!$A:$C,MATCH(C34,Naptans!$A:$A,0),2)</f>
        <v>176</v>
      </c>
      <c r="E34" s="9" t="str">
        <f>INDEX(Naptans!$A:$C,MATCH(C34,Naptans!$A:$A,0),3)</f>
        <v xml:space="preserve"> Rawdon Road H</v>
      </c>
      <c r="F34" s="14">
        <v>16</v>
      </c>
      <c r="G34" s="14">
        <v>16</v>
      </c>
      <c r="H34" s="14">
        <v>12</v>
      </c>
      <c r="I34" s="14">
        <v>16</v>
      </c>
      <c r="J34" s="14">
        <v>12</v>
      </c>
      <c r="M34" s="9" t="str">
        <f t="shared" si="0"/>
        <v>INSERT INTO RouteStops (RouteId,Variation,Sequence,NaptanId,BoardingStage,BoardingstageSequence,AlightingStage,AlightingStageSequence) VALUES (9,1,33,176,16,12,16,12)</v>
      </c>
    </row>
    <row r="35" spans="1:13" x14ac:dyDescent="0.25">
      <c r="A35" s="9">
        <v>34</v>
      </c>
      <c r="B35" s="9">
        <v>1</v>
      </c>
      <c r="C35" s="9">
        <v>45019940</v>
      </c>
      <c r="D35" s="9">
        <f>INDEX(Naptans!$A:$C,MATCH(C35,Naptans!$A:$A,0),2)</f>
        <v>177</v>
      </c>
      <c r="E35" s="9" t="str">
        <f>INDEX(Naptans!$A:$C,MATCH(C35,Naptans!$A:$A,0),3)</f>
        <v xml:space="preserve"> Bridgehouse Lane M</v>
      </c>
      <c r="F35" s="14">
        <v>15</v>
      </c>
      <c r="G35" s="14">
        <v>15</v>
      </c>
      <c r="H35" s="14">
        <v>13</v>
      </c>
      <c r="I35" s="14">
        <v>15</v>
      </c>
      <c r="J35" s="14">
        <v>13</v>
      </c>
      <c r="M35" s="9" t="str">
        <f t="shared" si="0"/>
        <v>INSERT INTO RouteStops (RouteId,Variation,Sequence,NaptanId,BoardingStage,BoardingstageSequence,AlightingStage,AlightingStageSequence) VALUES (9,1,34,177,15,13,15,13)</v>
      </c>
    </row>
    <row r="36" spans="1:13" x14ac:dyDescent="0.25">
      <c r="A36" s="9">
        <v>35</v>
      </c>
      <c r="B36" s="9">
        <v>1</v>
      </c>
      <c r="C36" s="9">
        <v>45019936</v>
      </c>
      <c r="D36" s="9">
        <f>INDEX(Naptans!$A:$C,MATCH(C36,Naptans!$A:$A,0),2)</f>
        <v>178</v>
      </c>
      <c r="E36" s="9" t="str">
        <f>INDEX(Naptans!$A:$C,MATCH(C36,Naptans!$A:$A,0),3)</f>
        <v xml:space="preserve"> Station Road P</v>
      </c>
      <c r="F36" s="14">
        <v>15</v>
      </c>
      <c r="G36" s="14">
        <v>15</v>
      </c>
      <c r="H36" s="14">
        <v>13</v>
      </c>
      <c r="I36" s="14">
        <v>15</v>
      </c>
      <c r="J36" s="14">
        <v>13</v>
      </c>
      <c r="M36" s="9" t="str">
        <f t="shared" si="0"/>
        <v>INSERT INTO RouteStops (RouteId,Variation,Sequence,NaptanId,BoardingStage,BoardingstageSequence,AlightingStage,AlightingStageSequence) VALUES (9,1,35,178,15,13,15,13)</v>
      </c>
    </row>
    <row r="37" spans="1:13" x14ac:dyDescent="0.25">
      <c r="A37" s="9">
        <v>36</v>
      </c>
      <c r="B37" s="9">
        <v>1</v>
      </c>
      <c r="C37" s="9">
        <v>45019935</v>
      </c>
      <c r="D37" s="9">
        <f>INDEX(Naptans!$A:$C,MATCH(C37,Naptans!$A:$A,0),2)</f>
        <v>179</v>
      </c>
      <c r="E37" s="9" t="str">
        <f>INDEX(Naptans!$A:$C,MATCH(C37,Naptans!$A:$A,0),3)</f>
        <v xml:space="preserve"> Ebor Lane</v>
      </c>
      <c r="G37" s="14">
        <v>15</v>
      </c>
      <c r="H37" s="14">
        <v>13</v>
      </c>
      <c r="I37" s="14">
        <v>14</v>
      </c>
      <c r="J37" s="14">
        <v>14</v>
      </c>
      <c r="M37" s="9" t="str">
        <f t="shared" si="0"/>
        <v>INSERT INTO RouteStops (RouteId,Variation,Sequence,NaptanId,BoardingStage,BoardingstageSequence,AlightingStage,AlightingStageSequence) VALUES (9,1,36,179,15,13,14,14)</v>
      </c>
    </row>
    <row r="38" spans="1:13" x14ac:dyDescent="0.25">
      <c r="A38" s="9">
        <v>37</v>
      </c>
      <c r="B38" s="9">
        <v>1</v>
      </c>
      <c r="C38" s="9">
        <v>45019933</v>
      </c>
      <c r="D38" s="9">
        <f>INDEX(Naptans!$A:$C,MATCH(C38,Naptans!$A:$A,0),2)</f>
        <v>180</v>
      </c>
      <c r="E38" s="9" t="str">
        <f>INDEX(Naptans!$A:$C,MATCH(C38,Naptans!$A:$A,0),3)</f>
        <v xml:space="preserve"> Lawcliffe Crescent</v>
      </c>
      <c r="G38" s="14">
        <v>15</v>
      </c>
      <c r="H38" s="14">
        <v>13</v>
      </c>
      <c r="I38" s="14">
        <v>14</v>
      </c>
      <c r="J38" s="14">
        <v>14</v>
      </c>
      <c r="M38" s="9" t="str">
        <f t="shared" si="0"/>
        <v>INSERT INTO RouteStops (RouteId,Variation,Sequence,NaptanId,BoardingStage,BoardingstageSequence,AlightingStage,AlightingStageSequence) VALUES (9,1,37,180,15,13,14,14)</v>
      </c>
    </row>
    <row r="39" spans="1:13" x14ac:dyDescent="0.25">
      <c r="A39" s="9">
        <v>38</v>
      </c>
      <c r="B39" s="9">
        <v>1</v>
      </c>
      <c r="C39" s="9">
        <v>45050882</v>
      </c>
      <c r="D39" s="9">
        <f>INDEX(Naptans!$A:$C,MATCH(C39,Naptans!$A:$A,0),2)</f>
        <v>181</v>
      </c>
      <c r="E39" s="9" t="str">
        <f>INDEX(Naptans!$A:$C,MATCH(C39,Naptans!$A:$A,0),3)</f>
        <v xml:space="preserve"> Haworth Road</v>
      </c>
      <c r="F39" s="14">
        <v>14</v>
      </c>
      <c r="G39" s="14">
        <v>14</v>
      </c>
      <c r="H39" s="14">
        <v>14</v>
      </c>
      <c r="I39" s="14">
        <v>14</v>
      </c>
      <c r="J39" s="14">
        <v>14</v>
      </c>
      <c r="M39" s="9" t="str">
        <f t="shared" si="0"/>
        <v>INSERT INTO RouteStops (RouteId,Variation,Sequence,NaptanId,BoardingStage,BoardingstageSequence,AlightingStage,AlightingStageSequence) VALUES (9,1,38,181,14,14,14,14)</v>
      </c>
    </row>
    <row r="40" spans="1:13" x14ac:dyDescent="0.25">
      <c r="A40" s="9">
        <v>39</v>
      </c>
      <c r="B40" s="9">
        <v>1</v>
      </c>
      <c r="C40" s="9">
        <v>45019974</v>
      </c>
      <c r="D40" s="9">
        <f>INDEX(Naptans!$A:$C,MATCH(C40,Naptans!$A:$A,0),2)</f>
        <v>182</v>
      </c>
      <c r="E40" s="9" t="str">
        <f>INDEX(Naptans!$A:$C,MATCH(C40,Naptans!$A:$A,0),3)</f>
        <v xml:space="preserve"> Dean Street</v>
      </c>
      <c r="G40" s="14">
        <v>14</v>
      </c>
      <c r="H40" s="14">
        <v>14</v>
      </c>
      <c r="I40" s="14">
        <v>13</v>
      </c>
      <c r="J40" s="14">
        <v>15</v>
      </c>
      <c r="M40" s="9" t="str">
        <f t="shared" si="0"/>
        <v>INSERT INTO RouteStops (RouteId,Variation,Sequence,NaptanId,BoardingStage,BoardingstageSequence,AlightingStage,AlightingStageSequence) VALUES (9,1,39,182,14,14,13,15)</v>
      </c>
    </row>
    <row r="41" spans="1:13" x14ac:dyDescent="0.25">
      <c r="A41" s="9">
        <v>40</v>
      </c>
      <c r="B41" s="9">
        <v>1</v>
      </c>
      <c r="C41" s="9">
        <v>45050884</v>
      </c>
      <c r="D41" s="9">
        <f>INDEX(Naptans!$A:$C,MATCH(C41,Naptans!$A:$A,0),2)</f>
        <v>183</v>
      </c>
      <c r="E41" s="9" t="str">
        <f>INDEX(Naptans!$A:$C,MATCH(C41,Naptans!$A:$A,0),3)</f>
        <v xml:space="preserve"> Haworth Brow</v>
      </c>
      <c r="G41" s="14">
        <v>14</v>
      </c>
      <c r="H41" s="14">
        <v>14</v>
      </c>
      <c r="I41" s="14">
        <v>13</v>
      </c>
      <c r="J41" s="14">
        <v>15</v>
      </c>
      <c r="M41" s="9" t="str">
        <f t="shared" si="0"/>
        <v>INSERT INTO RouteStops (RouteId,Variation,Sequence,NaptanId,BoardingStage,BoardingstageSequence,AlightingStage,AlightingStageSequence) VALUES (9,1,40,183,14,14,13,15)</v>
      </c>
    </row>
    <row r="42" spans="1:13" x14ac:dyDescent="0.25">
      <c r="A42" s="9">
        <v>41</v>
      </c>
      <c r="B42" s="9">
        <v>1</v>
      </c>
      <c r="C42" s="9">
        <v>45019980</v>
      </c>
      <c r="D42" s="9">
        <f>INDEX(Naptans!$A:$C,MATCH(C42,Naptans!$A:$A,0),2)</f>
        <v>184</v>
      </c>
      <c r="E42" s="9" t="str">
        <f>INDEX(Naptans!$A:$C,MATCH(C42,Naptans!$A:$A,0),3)</f>
        <v xml:space="preserve"> Brow Top Road</v>
      </c>
      <c r="F42" s="14">
        <v>13</v>
      </c>
      <c r="G42" s="14">
        <v>13</v>
      </c>
      <c r="H42" s="14">
        <v>15</v>
      </c>
      <c r="I42" s="14">
        <v>13</v>
      </c>
      <c r="J42" s="14">
        <v>15</v>
      </c>
      <c r="M42" s="9" t="str">
        <f t="shared" si="0"/>
        <v>INSERT INTO RouteStops (RouteId,Variation,Sequence,NaptanId,BoardingStage,BoardingstageSequence,AlightingStage,AlightingStageSequence) VALUES (9,1,41,184,13,15,13,15)</v>
      </c>
    </row>
    <row r="43" spans="1:13" x14ac:dyDescent="0.25">
      <c r="A43" s="9">
        <v>42</v>
      </c>
      <c r="B43" s="9">
        <v>1</v>
      </c>
      <c r="C43" s="9">
        <v>45019977</v>
      </c>
      <c r="D43" s="9">
        <f>INDEX(Naptans!$A:$C,MATCH(C43,Naptans!$A:$A,0),2)</f>
        <v>185</v>
      </c>
      <c r="E43" s="9" t="str">
        <f>INDEX(Naptans!$A:$C,MATCH(C43,Naptans!$A:$A,0),3)</f>
        <v xml:space="preserve"> Hebden Road</v>
      </c>
      <c r="G43" s="14">
        <v>13</v>
      </c>
      <c r="H43" s="14">
        <v>15</v>
      </c>
      <c r="I43" s="14">
        <v>12</v>
      </c>
      <c r="J43" s="14">
        <v>16</v>
      </c>
      <c r="M43" s="9" t="str">
        <f t="shared" si="0"/>
        <v>INSERT INTO RouteStops (RouteId,Variation,Sequence,NaptanId,BoardingStage,BoardingstageSequence,AlightingStage,AlightingStageSequence) VALUES (9,1,42,185,13,15,12,16)</v>
      </c>
    </row>
    <row r="44" spans="1:13" x14ac:dyDescent="0.25">
      <c r="A44" s="9">
        <v>43</v>
      </c>
      <c r="B44" s="9">
        <v>1</v>
      </c>
      <c r="C44" s="9">
        <v>45019978</v>
      </c>
      <c r="D44" s="9">
        <f>INDEX(Naptans!$A:$C,MATCH(C44,Naptans!$A:$A,0),2)</f>
        <v>186</v>
      </c>
      <c r="E44" s="9" t="str">
        <f>INDEX(Naptans!$A:$C,MATCH(C44,Naptans!$A:$A,0),3)</f>
        <v xml:space="preserve"> Hebden Rd Royd Mill</v>
      </c>
      <c r="F44" s="14">
        <v>12</v>
      </c>
      <c r="G44" s="14">
        <v>12</v>
      </c>
      <c r="H44" s="14">
        <v>16</v>
      </c>
      <c r="I44" s="14">
        <v>12</v>
      </c>
      <c r="J44" s="14">
        <v>16</v>
      </c>
      <c r="M44" s="9" t="str">
        <f t="shared" si="0"/>
        <v>INSERT INTO RouteStops (RouteId,Variation,Sequence,NaptanId,BoardingStage,BoardingstageSequence,AlightingStage,AlightingStageSequence) VALUES (9,1,43,186,12,16,12,16)</v>
      </c>
    </row>
    <row r="45" spans="1:13" x14ac:dyDescent="0.25">
      <c r="A45" s="9">
        <v>44</v>
      </c>
      <c r="B45" s="9">
        <v>1</v>
      </c>
      <c r="C45" s="9">
        <v>45019981</v>
      </c>
      <c r="D45" s="9">
        <f>INDEX(Naptans!$A:$C,MATCH(C45,Naptans!$A:$A,0),2)</f>
        <v>187</v>
      </c>
      <c r="E45" s="9" t="str">
        <f>INDEX(Naptans!$A:$C,MATCH(C45,Naptans!$A:$A,0),3)</f>
        <v xml:space="preserve"> Dark Lane</v>
      </c>
      <c r="G45" s="14">
        <v>12</v>
      </c>
      <c r="H45" s="14">
        <v>16</v>
      </c>
      <c r="I45" s="14">
        <v>11</v>
      </c>
      <c r="J45" s="14">
        <v>17</v>
      </c>
      <c r="M45" s="9" t="str">
        <f t="shared" si="0"/>
        <v>INSERT INTO RouteStops (RouteId,Variation,Sequence,NaptanId,BoardingStage,BoardingstageSequence,AlightingStage,AlightingStageSequence) VALUES (9,1,44,187,12,16,11,17)</v>
      </c>
    </row>
    <row r="46" spans="1:13" x14ac:dyDescent="0.25">
      <c r="A46" s="9">
        <v>45</v>
      </c>
      <c r="B46" s="9">
        <v>1</v>
      </c>
      <c r="C46" s="9">
        <v>45019983</v>
      </c>
      <c r="D46" s="9">
        <f>INDEX(Naptans!$A:$C,MATCH(C46,Naptans!$A:$A,0),2)</f>
        <v>188</v>
      </c>
      <c r="E46" s="9" t="str">
        <f>INDEX(Naptans!$A:$C,MATCH(C46,Naptans!$A:$A,0),3)</f>
        <v xml:space="preserve"> Hebden Bridge Road</v>
      </c>
      <c r="G46" s="14">
        <v>12</v>
      </c>
      <c r="H46" s="14">
        <v>16</v>
      </c>
      <c r="I46" s="14">
        <v>11</v>
      </c>
      <c r="J46" s="14">
        <v>17</v>
      </c>
      <c r="M46" s="9" t="str">
        <f t="shared" si="0"/>
        <v>INSERT INTO RouteStops (RouteId,Variation,Sequence,NaptanId,BoardingStage,BoardingstageSequence,AlightingStage,AlightingStageSequence) VALUES (9,1,45,188,12,16,11,17)</v>
      </c>
    </row>
    <row r="47" spans="1:13" x14ac:dyDescent="0.25">
      <c r="A47" s="9">
        <v>46</v>
      </c>
      <c r="B47" s="9">
        <v>1</v>
      </c>
      <c r="C47" s="9">
        <v>45027172</v>
      </c>
      <c r="D47" s="9">
        <f>INDEX(Naptans!$A:$C,MATCH(C47,Naptans!$A:$A,0),2)</f>
        <v>189</v>
      </c>
      <c r="E47" s="9" t="str">
        <f>INDEX(Naptans!$A:$C,MATCH(C47,Naptans!$A:$A,0),3)</f>
        <v xml:space="preserve"> Hebden Bridge Road</v>
      </c>
      <c r="F47" s="14">
        <v>11</v>
      </c>
      <c r="G47" s="14">
        <v>11</v>
      </c>
      <c r="H47" s="14">
        <v>17</v>
      </c>
      <c r="I47" s="14">
        <v>11</v>
      </c>
      <c r="J47" s="14">
        <v>17</v>
      </c>
      <c r="M47" s="9" t="str">
        <f t="shared" si="0"/>
        <v>INSERT INTO RouteStops (RouteId,Variation,Sequence,NaptanId,BoardingStage,BoardingstageSequence,AlightingStage,AlightingStageSequence) VALUES (9,1,46,189,11,17,11,17)</v>
      </c>
    </row>
    <row r="48" spans="1:13" x14ac:dyDescent="0.25">
      <c r="A48" s="9">
        <v>47</v>
      </c>
      <c r="B48" s="9">
        <v>1</v>
      </c>
      <c r="C48" s="9">
        <v>45019987</v>
      </c>
      <c r="D48" s="9">
        <f>INDEX(Naptans!$A:$C,MATCH(C48,Naptans!$A:$A,0),2)</f>
        <v>190</v>
      </c>
      <c r="E48" s="9" t="str">
        <f>INDEX(Naptans!$A:$C,MATCH(C48,Naptans!$A:$A,0),3)</f>
        <v xml:space="preserve"> Best Lane</v>
      </c>
      <c r="F48" s="14">
        <v>11</v>
      </c>
      <c r="G48" s="14">
        <v>11</v>
      </c>
      <c r="H48" s="14">
        <v>17</v>
      </c>
      <c r="I48" s="14">
        <v>11</v>
      </c>
      <c r="J48" s="14">
        <v>17</v>
      </c>
      <c r="M48" s="9" t="str">
        <f t="shared" si="0"/>
        <v>INSERT INTO RouteStops (RouteId,Variation,Sequence,NaptanId,BoardingStage,BoardingstageSequence,AlightingStage,AlightingStageSequence) VALUES (9,1,47,190,11,17,11,17)</v>
      </c>
    </row>
    <row r="49" spans="1:13" x14ac:dyDescent="0.25">
      <c r="A49" s="9">
        <v>48</v>
      </c>
      <c r="B49" s="9">
        <v>1</v>
      </c>
      <c r="C49" s="9">
        <v>45019988</v>
      </c>
      <c r="D49" s="9">
        <f>INDEX(Naptans!$A:$C,MATCH(C49,Naptans!$A:$A,0),2)</f>
        <v>191</v>
      </c>
      <c r="E49" s="9" t="str">
        <f>INDEX(Naptans!$A:$C,MATCH(C49,Naptans!$A:$A,0),3)</f>
        <v xml:space="preserve"> Station Road</v>
      </c>
      <c r="F49" s="14">
        <v>11</v>
      </c>
      <c r="G49" s="14">
        <v>11</v>
      </c>
      <c r="H49" s="14">
        <v>17</v>
      </c>
      <c r="I49" s="14">
        <v>11</v>
      </c>
      <c r="J49" s="14">
        <v>17</v>
      </c>
      <c r="M49" s="9" t="str">
        <f t="shared" si="0"/>
        <v>INSERT INTO RouteStops (RouteId,Variation,Sequence,NaptanId,BoardingStage,BoardingstageSequence,AlightingStage,AlightingStageSequence) VALUES (9,1,48,191,11,17,11,17)</v>
      </c>
    </row>
    <row r="50" spans="1:13" x14ac:dyDescent="0.25">
      <c r="A50" s="9">
        <v>49</v>
      </c>
      <c r="B50" s="9">
        <v>1</v>
      </c>
      <c r="C50" s="9">
        <v>45027169</v>
      </c>
      <c r="D50" s="9">
        <f>INDEX(Naptans!$A:$C,MATCH(C50,Naptans!$A:$A,0),2)</f>
        <v>192</v>
      </c>
      <c r="E50" s="9" t="str">
        <f>INDEX(Naptans!$A:$C,MATCH(C50,Naptans!$A:$A,0),3)</f>
        <v xml:space="preserve"> Denholme Road</v>
      </c>
      <c r="G50" s="14">
        <v>11</v>
      </c>
      <c r="H50" s="14">
        <v>17</v>
      </c>
      <c r="I50" s="14">
        <v>10</v>
      </c>
      <c r="J50" s="14">
        <v>18</v>
      </c>
      <c r="M50" s="9" t="str">
        <f t="shared" si="0"/>
        <v>INSERT INTO RouteStops (RouteId,Variation,Sequence,NaptanId,BoardingStage,BoardingstageSequence,AlightingStage,AlightingStageSequence) VALUES (9,1,49,192,11,17,10,18)</v>
      </c>
    </row>
    <row r="51" spans="1:13" x14ac:dyDescent="0.25">
      <c r="A51" s="9">
        <v>50</v>
      </c>
      <c r="B51" s="9">
        <v>1</v>
      </c>
      <c r="C51" s="9">
        <v>45027165</v>
      </c>
      <c r="D51" s="9">
        <f>INDEX(Naptans!$A:$C,MATCH(C51,Naptans!$A:$A,0),2)</f>
        <v>193</v>
      </c>
      <c r="E51" s="9" t="str">
        <f>INDEX(Naptans!$A:$C,MATCH(C51,Naptans!$A:$A,0),3)</f>
        <v xml:space="preserve"> Denholme Road</v>
      </c>
      <c r="G51" s="14">
        <v>11</v>
      </c>
      <c r="H51" s="14">
        <v>17</v>
      </c>
      <c r="I51" s="14">
        <v>10</v>
      </c>
      <c r="J51" s="14">
        <v>18</v>
      </c>
      <c r="M51" s="9" t="str">
        <f t="shared" si="0"/>
        <v>INSERT INTO RouteStops (RouteId,Variation,Sequence,NaptanId,BoardingStage,BoardingstageSequence,AlightingStage,AlightingStageSequence) VALUES (9,1,50,193,11,17,10,18)</v>
      </c>
    </row>
    <row r="52" spans="1:13" x14ac:dyDescent="0.25">
      <c r="A52" s="9">
        <v>51</v>
      </c>
      <c r="B52" s="9">
        <v>1</v>
      </c>
      <c r="C52" s="9">
        <v>45050881</v>
      </c>
      <c r="D52" s="9">
        <f>INDEX(Naptans!$A:$C,MATCH(C52,Naptans!$A:$A,0),2)</f>
        <v>194</v>
      </c>
      <c r="E52" s="9" t="str">
        <f>INDEX(Naptans!$A:$C,MATCH(C52,Naptans!$A:$A,0),3)</f>
        <v xml:space="preserve"> Leeming</v>
      </c>
      <c r="F52" s="14">
        <v>10</v>
      </c>
      <c r="G52" s="14">
        <v>10</v>
      </c>
      <c r="H52" s="14">
        <v>18</v>
      </c>
      <c r="I52" s="14">
        <v>10</v>
      </c>
      <c r="J52" s="14">
        <v>18</v>
      </c>
      <c r="M52" s="9" t="str">
        <f t="shared" si="0"/>
        <v>INSERT INTO RouteStops (RouteId,Variation,Sequence,NaptanId,BoardingStage,BoardingstageSequence,AlightingStage,AlightingStageSequence) VALUES (9,1,51,194,10,18,10,18)</v>
      </c>
    </row>
    <row r="53" spans="1:13" x14ac:dyDescent="0.25">
      <c r="A53" s="9">
        <v>52</v>
      </c>
      <c r="B53" s="9">
        <v>1</v>
      </c>
      <c r="C53" s="9">
        <v>45051429</v>
      </c>
      <c r="D53" s="9">
        <f>INDEX(Naptans!$A:$C,MATCH(C53,Naptans!$A:$A,0),2)</f>
        <v>195</v>
      </c>
      <c r="E53" s="9" t="str">
        <f>INDEX(Naptans!$A:$C,MATCH(C53,Naptans!$A:$A,0),3)</f>
        <v xml:space="preserve"> Sykes Fold</v>
      </c>
      <c r="F53" s="14">
        <v>10</v>
      </c>
      <c r="G53" s="14">
        <v>10</v>
      </c>
      <c r="H53" s="14">
        <v>18</v>
      </c>
      <c r="I53" s="14">
        <v>10</v>
      </c>
      <c r="J53" s="14">
        <v>18</v>
      </c>
      <c r="M53" s="9" t="str">
        <f t="shared" si="0"/>
        <v>INSERT INTO RouteStops (RouteId,Variation,Sequence,NaptanId,BoardingStage,BoardingstageSequence,AlightingStage,AlightingStageSequence) VALUES (9,1,52,195,10,18,10,18)</v>
      </c>
    </row>
    <row r="54" spans="1:13" x14ac:dyDescent="0.25">
      <c r="A54" s="9">
        <v>53</v>
      </c>
      <c r="B54" s="9">
        <v>1</v>
      </c>
      <c r="C54" s="9">
        <v>45027163</v>
      </c>
      <c r="D54" s="9">
        <f>INDEX(Naptans!$A:$C,MATCH(C54,Naptans!$A:$A,0),2)</f>
        <v>196</v>
      </c>
      <c r="E54" s="9" t="str">
        <f>INDEX(Naptans!$A:$C,MATCH(C54,Naptans!$A:$A,0),3)</f>
        <v xml:space="preserve"> Denholme Road</v>
      </c>
      <c r="F54" s="14">
        <v>10</v>
      </c>
      <c r="G54" s="14">
        <v>10</v>
      </c>
      <c r="H54" s="14">
        <v>18</v>
      </c>
      <c r="I54" s="14">
        <v>10</v>
      </c>
      <c r="J54" s="14">
        <v>18</v>
      </c>
      <c r="M54" s="9" t="str">
        <f t="shared" si="0"/>
        <v>INSERT INTO RouteStops (RouteId,Variation,Sequence,NaptanId,BoardingStage,BoardingstageSequence,AlightingStage,AlightingStageSequence) VALUES (9,1,53,196,10,18,10,18)</v>
      </c>
    </row>
    <row r="55" spans="1:13" x14ac:dyDescent="0.25">
      <c r="A55" s="9"/>
      <c r="B55" s="9"/>
      <c r="C55" s="9"/>
      <c r="D55" s="9"/>
      <c r="E55" s="9"/>
      <c r="G55" s="9"/>
      <c r="I55" s="9"/>
      <c r="J55" s="9"/>
      <c r="M55" s="9"/>
    </row>
    <row r="56" spans="1:13" x14ac:dyDescent="0.25">
      <c r="A56" s="9">
        <v>1</v>
      </c>
      <c r="B56" s="9">
        <v>2</v>
      </c>
      <c r="C56" s="9">
        <v>45029106</v>
      </c>
      <c r="D56" s="9">
        <f>INDEX(Naptans!$A:$C,MATCH(C56,Naptans!$A:$A,0),2)</f>
        <v>197</v>
      </c>
      <c r="E56" s="9" t="str">
        <f>INDEX(Naptans!$A:$C,MATCH(C56,Naptans!$A:$A,0),3)</f>
        <v xml:space="preserve"> Long Causeway</v>
      </c>
      <c r="F56" s="5">
        <v>10</v>
      </c>
      <c r="G56" s="5">
        <v>10</v>
      </c>
      <c r="H56" s="14">
        <v>18</v>
      </c>
      <c r="I56" s="5">
        <v>10</v>
      </c>
      <c r="J56" s="5">
        <v>18</v>
      </c>
      <c r="M56" s="9" t="str">
        <f t="shared" si="0"/>
        <v>INSERT INTO RouteStops (RouteId,Variation,Sequence,NaptanId,BoardingStage,BoardingstageSequence,AlightingStage,AlightingStageSequence) VALUES (9,2,1,197,10,18,10,18)</v>
      </c>
    </row>
    <row r="57" spans="1:13" x14ac:dyDescent="0.25">
      <c r="A57" s="9">
        <v>2</v>
      </c>
      <c r="B57" s="9">
        <v>2</v>
      </c>
      <c r="C57" s="9">
        <v>45027162</v>
      </c>
      <c r="D57" s="9">
        <f>INDEX(Naptans!$A:$C,MATCH(C57,Naptans!$A:$A,0),2)</f>
        <v>198</v>
      </c>
      <c r="E57" s="9" t="str">
        <f>INDEX(Naptans!$A:$C,MATCH(C57,Naptans!$A:$A,0),3)</f>
        <v xml:space="preserve"> Denholme Road</v>
      </c>
      <c r="F57" s="5"/>
      <c r="G57" s="5">
        <v>10</v>
      </c>
      <c r="H57" s="14">
        <v>18</v>
      </c>
      <c r="I57" s="5">
        <v>11</v>
      </c>
      <c r="J57" s="5">
        <v>17</v>
      </c>
      <c r="M57" s="9" t="str">
        <f t="shared" si="0"/>
        <v>INSERT INTO RouteStops (RouteId,Variation,Sequence,NaptanId,BoardingStage,BoardingstageSequence,AlightingStage,AlightingStageSequence) VALUES (9,2,2,198,10,18,11,17)</v>
      </c>
    </row>
    <row r="58" spans="1:13" x14ac:dyDescent="0.25">
      <c r="A58" s="9">
        <v>3</v>
      </c>
      <c r="B58" s="9">
        <v>2</v>
      </c>
      <c r="C58" s="9">
        <v>45024294</v>
      </c>
      <c r="D58" s="9">
        <f>INDEX(Naptans!$A:$C,MATCH(C58,Naptans!$A:$A,0),2)</f>
        <v>199</v>
      </c>
      <c r="E58" s="9" t="str">
        <f>INDEX(Naptans!$A:$C,MATCH(C58,Naptans!$A:$A,0),3)</f>
        <v xml:space="preserve"> Spring Row</v>
      </c>
      <c r="F58" s="5"/>
      <c r="G58" s="5">
        <v>10</v>
      </c>
      <c r="H58" s="14">
        <v>18</v>
      </c>
      <c r="I58" s="5">
        <v>11</v>
      </c>
      <c r="J58" s="5">
        <v>17</v>
      </c>
      <c r="M58" s="9" t="str">
        <f t="shared" si="0"/>
        <v>INSERT INTO RouteStops (RouteId,Variation,Sequence,NaptanId,BoardingStage,BoardingstageSequence,AlightingStage,AlightingStageSequence) VALUES (9,2,3,199,10,18,11,17)</v>
      </c>
    </row>
    <row r="59" spans="1:13" x14ac:dyDescent="0.25">
      <c r="A59" s="9">
        <v>4</v>
      </c>
      <c r="B59" s="9">
        <v>2</v>
      </c>
      <c r="C59" s="9">
        <v>45024295</v>
      </c>
      <c r="D59" s="9">
        <f>INDEX(Naptans!$A:$C,MATCH(C59,Naptans!$A:$A,0),2)</f>
        <v>200</v>
      </c>
      <c r="E59" s="9" t="str">
        <f>INDEX(Naptans!$A:$C,MATCH(C59,Naptans!$A:$A,0),3)</f>
        <v xml:space="preserve"> Spring Row</v>
      </c>
      <c r="F59" s="5"/>
      <c r="G59" s="5">
        <v>10</v>
      </c>
      <c r="H59" s="14">
        <v>18</v>
      </c>
      <c r="I59" s="5">
        <v>11</v>
      </c>
      <c r="J59" s="5">
        <v>17</v>
      </c>
      <c r="M59" s="9" t="str">
        <f t="shared" si="0"/>
        <v>INSERT INTO RouteStops (RouteId,Variation,Sequence,NaptanId,BoardingStage,BoardingstageSequence,AlightingStage,AlightingStageSequence) VALUES (9,2,4,200,10,18,11,17)</v>
      </c>
    </row>
    <row r="60" spans="1:13" x14ac:dyDescent="0.25">
      <c r="A60" s="9">
        <v>5</v>
      </c>
      <c r="B60" s="9">
        <v>2</v>
      </c>
      <c r="C60" s="9">
        <v>45019971</v>
      </c>
      <c r="D60" s="9">
        <f>INDEX(Naptans!$A:$C,MATCH(C60,Naptans!$A:$A,0),2)</f>
        <v>201</v>
      </c>
      <c r="E60" s="9" t="str">
        <f>INDEX(Naptans!$A:$C,MATCH(C60,Naptans!$A:$A,0),3)</f>
        <v xml:space="preserve"> Leeming</v>
      </c>
      <c r="F60" s="5"/>
      <c r="G60" s="5">
        <v>10</v>
      </c>
      <c r="H60" s="14">
        <v>18</v>
      </c>
      <c r="I60" s="5">
        <v>11</v>
      </c>
      <c r="J60" s="5">
        <v>17</v>
      </c>
      <c r="M60" s="9" t="str">
        <f t="shared" si="0"/>
        <v>INSERT INTO RouteStops (RouteId,Variation,Sequence,NaptanId,BoardingStage,BoardingstageSequence,AlightingStage,AlightingStageSequence) VALUES (9,2,5,201,10,18,11,17)</v>
      </c>
    </row>
    <row r="61" spans="1:13" x14ac:dyDescent="0.25">
      <c r="A61" s="9">
        <v>6</v>
      </c>
      <c r="B61" s="9">
        <v>2</v>
      </c>
      <c r="C61" s="9">
        <v>45027164</v>
      </c>
      <c r="D61" s="9">
        <f>INDEX(Naptans!$A:$C,MATCH(C61,Naptans!$A:$A,0),2)</f>
        <v>202</v>
      </c>
      <c r="E61" s="9" t="str">
        <f>INDEX(Naptans!$A:$C,MATCH(C61,Naptans!$A:$A,0),3)</f>
        <v xml:space="preserve"> Denholme Road</v>
      </c>
      <c r="F61" s="5"/>
      <c r="G61" s="5">
        <v>10</v>
      </c>
      <c r="H61" s="14">
        <v>18</v>
      </c>
      <c r="I61" s="5">
        <v>11</v>
      </c>
      <c r="J61" s="5">
        <v>17</v>
      </c>
      <c r="M61" s="9" t="str">
        <f t="shared" si="0"/>
        <v>INSERT INTO RouteStops (RouteId,Variation,Sequence,NaptanId,BoardingStage,BoardingstageSequence,AlightingStage,AlightingStageSequence) VALUES (9,2,6,202,10,18,11,17)</v>
      </c>
    </row>
    <row r="62" spans="1:13" x14ac:dyDescent="0.25">
      <c r="A62" s="9">
        <v>7</v>
      </c>
      <c r="B62" s="9">
        <v>2</v>
      </c>
      <c r="C62" s="9">
        <v>45027168</v>
      </c>
      <c r="D62" s="9">
        <f>INDEX(Naptans!$A:$C,MATCH(C62,Naptans!$A:$A,0),2)</f>
        <v>203</v>
      </c>
      <c r="E62" s="9" t="str">
        <f>INDEX(Naptans!$A:$C,MATCH(C62,Naptans!$A:$A,0),3)</f>
        <v xml:space="preserve"> Denholme Road</v>
      </c>
      <c r="F62" s="5"/>
      <c r="G62" s="5">
        <v>10</v>
      </c>
      <c r="H62" s="14">
        <v>18</v>
      </c>
      <c r="I62" s="5">
        <v>11</v>
      </c>
      <c r="J62" s="5">
        <v>17</v>
      </c>
      <c r="M62" s="9" t="str">
        <f t="shared" si="0"/>
        <v>INSERT INTO RouteStops (RouteId,Variation,Sequence,NaptanId,BoardingStage,BoardingstageSequence,AlightingStage,AlightingStageSequence) VALUES (9,2,7,203,10,18,11,17)</v>
      </c>
    </row>
    <row r="63" spans="1:13" x14ac:dyDescent="0.25">
      <c r="A63" s="9">
        <v>8</v>
      </c>
      <c r="B63" s="9">
        <v>2</v>
      </c>
      <c r="C63" s="9">
        <v>45029532</v>
      </c>
      <c r="D63" s="9">
        <f>INDEX(Naptans!$A:$C,MATCH(C63,Naptans!$A:$A,0),2)</f>
        <v>204</v>
      </c>
      <c r="E63" s="9" t="str">
        <f>INDEX(Naptans!$A:$C,MATCH(C63,Naptans!$A:$A,0),3)</f>
        <v xml:space="preserve"> Station Road</v>
      </c>
      <c r="F63" s="5">
        <v>11</v>
      </c>
      <c r="G63" s="5">
        <v>11</v>
      </c>
      <c r="H63" s="14">
        <v>17</v>
      </c>
      <c r="I63" s="5">
        <v>11</v>
      </c>
      <c r="J63" s="5">
        <v>17</v>
      </c>
      <c r="M63" s="9" t="str">
        <f t="shared" si="0"/>
        <v>INSERT INTO RouteStops (RouteId,Variation,Sequence,NaptanId,BoardingStage,BoardingstageSequence,AlightingStage,AlightingStageSequence) VALUES (9,2,8,204,11,17,11,17)</v>
      </c>
    </row>
    <row r="64" spans="1:13" x14ac:dyDescent="0.25">
      <c r="A64" s="9">
        <v>9</v>
      </c>
      <c r="B64" s="9">
        <v>2</v>
      </c>
      <c r="C64" s="9">
        <v>45027170</v>
      </c>
      <c r="D64" s="9">
        <f>INDEX(Naptans!$A:$C,MATCH(C64,Naptans!$A:$A,0),2)</f>
        <v>241</v>
      </c>
      <c r="E64" s="9" t="str">
        <f>INDEX(Naptans!$A:$C,MATCH(C64,Naptans!$A:$A,0),3)</f>
        <v xml:space="preserve"> Station Road</v>
      </c>
      <c r="F64" s="5">
        <v>11</v>
      </c>
      <c r="G64" s="5">
        <v>11</v>
      </c>
      <c r="H64" s="14">
        <v>17</v>
      </c>
      <c r="I64" s="5">
        <v>11</v>
      </c>
      <c r="J64" s="5">
        <v>17</v>
      </c>
      <c r="M64" s="9" t="str">
        <f t="shared" si="0"/>
        <v>INSERT INTO RouteStops (RouteId,Variation,Sequence,NaptanId,BoardingStage,BoardingstageSequence,AlightingStage,AlightingStageSequence) VALUES (9,2,9,241,11,17,11,17)</v>
      </c>
    </row>
    <row r="65" spans="1:13" x14ac:dyDescent="0.25">
      <c r="A65" s="9">
        <v>10</v>
      </c>
      <c r="B65" s="9">
        <v>2</v>
      </c>
      <c r="C65" s="9">
        <v>45019970</v>
      </c>
      <c r="D65" s="9">
        <f>INDEX(Naptans!$A:$C,MATCH(C65,Naptans!$A:$A,0),2)</f>
        <v>242</v>
      </c>
      <c r="E65" s="9" t="str">
        <f>INDEX(Naptans!$A:$C,MATCH(C65,Naptans!$A:$A,0),3)</f>
        <v xml:space="preserve"> West Drive</v>
      </c>
      <c r="F65" s="5">
        <v>11</v>
      </c>
      <c r="G65" s="5">
        <v>11</v>
      </c>
      <c r="H65" s="14">
        <v>17</v>
      </c>
      <c r="I65" s="5">
        <v>11</v>
      </c>
      <c r="J65" s="5">
        <v>17</v>
      </c>
      <c r="M65" s="9" t="str">
        <f t="shared" si="0"/>
        <v>INSERT INTO RouteStops (RouteId,Variation,Sequence,NaptanId,BoardingStage,BoardingstageSequence,AlightingStage,AlightingStageSequence) VALUES (9,2,10,242,11,17,11,17)</v>
      </c>
    </row>
    <row r="66" spans="1:13" x14ac:dyDescent="0.25">
      <c r="A66" s="9">
        <v>11</v>
      </c>
      <c r="B66" s="9">
        <v>2</v>
      </c>
      <c r="C66" s="9">
        <v>45019983</v>
      </c>
      <c r="D66" s="9">
        <f>INDEX(Naptans!$A:$C,MATCH(C66,Naptans!$A:$A,0),2)</f>
        <v>188</v>
      </c>
      <c r="E66" s="9" t="str">
        <f>INDEX(Naptans!$A:$C,MATCH(C66,Naptans!$A:$A,0),3)</f>
        <v xml:space="preserve"> Hebden Bridge Road</v>
      </c>
      <c r="F66" s="5">
        <v>11</v>
      </c>
      <c r="G66" s="5">
        <v>11</v>
      </c>
      <c r="H66" s="14">
        <v>17</v>
      </c>
      <c r="I66" s="5">
        <v>11</v>
      </c>
      <c r="J66" s="5">
        <v>17</v>
      </c>
      <c r="M66" s="9" t="str">
        <f t="shared" si="0"/>
        <v>INSERT INTO RouteStops (RouteId,Variation,Sequence,NaptanId,BoardingStage,BoardingstageSequence,AlightingStage,AlightingStageSequence) VALUES (9,2,11,188,11,17,11,17)</v>
      </c>
    </row>
    <row r="67" spans="1:13" x14ac:dyDescent="0.25">
      <c r="A67" s="9">
        <v>12</v>
      </c>
      <c r="B67" s="9">
        <v>2</v>
      </c>
      <c r="C67" s="9">
        <v>45027172</v>
      </c>
      <c r="D67" s="9">
        <f>INDEX(Naptans!$A:$C,MATCH(C67,Naptans!$A:$A,0),2)</f>
        <v>189</v>
      </c>
      <c r="E67" s="9" t="str">
        <f>INDEX(Naptans!$A:$C,MATCH(C67,Naptans!$A:$A,0),3)</f>
        <v xml:space="preserve"> Hebden Bridge Road</v>
      </c>
      <c r="F67" s="5">
        <v>11</v>
      </c>
      <c r="G67" s="5">
        <v>11</v>
      </c>
      <c r="H67" s="14">
        <v>17</v>
      </c>
      <c r="I67" s="5">
        <v>11</v>
      </c>
      <c r="J67" s="5">
        <v>17</v>
      </c>
      <c r="M67" s="9" t="str">
        <f t="shared" ref="M67:M114" si="1">"INSERT INTO RouteStops (RouteId,Variation,Sequence,NaptanId,BoardingStage,BoardingstageSequence,AlightingStage,AlightingStageSequence) VALUES ("&amp;$M$1&amp;","&amp;B67&amp;","&amp;A67&amp;","&amp;D67&amp;","&amp;G67&amp;","&amp;H67&amp;","&amp;I67&amp;","&amp;J67&amp;")"</f>
        <v>INSERT INTO RouteStops (RouteId,Variation,Sequence,NaptanId,BoardingStage,BoardingstageSequence,AlightingStage,AlightingStageSequence) VALUES (9,2,12,189,11,17,11,17)</v>
      </c>
    </row>
    <row r="68" spans="1:13" x14ac:dyDescent="0.25">
      <c r="A68" s="9">
        <v>13</v>
      </c>
      <c r="B68" s="9">
        <v>2</v>
      </c>
      <c r="C68" s="9">
        <v>45019987</v>
      </c>
      <c r="D68" s="9">
        <f>INDEX(Naptans!$A:$C,MATCH(C68,Naptans!$A:$A,0),2)</f>
        <v>190</v>
      </c>
      <c r="E68" s="9" t="str">
        <f>INDEX(Naptans!$A:$C,MATCH(C68,Naptans!$A:$A,0),3)</f>
        <v xml:space="preserve"> Best Lane</v>
      </c>
      <c r="F68" s="5">
        <v>11</v>
      </c>
      <c r="G68" s="5">
        <v>11</v>
      </c>
      <c r="H68" s="14">
        <v>17</v>
      </c>
      <c r="I68" s="5">
        <v>11</v>
      </c>
      <c r="J68" s="5">
        <v>17</v>
      </c>
      <c r="M68" s="9" t="str">
        <f t="shared" si="1"/>
        <v>INSERT INTO RouteStops (RouteId,Variation,Sequence,NaptanId,BoardingStage,BoardingstageSequence,AlightingStage,AlightingStageSequence) VALUES (9,2,13,190,11,17,11,17)</v>
      </c>
    </row>
    <row r="69" spans="1:13" x14ac:dyDescent="0.25">
      <c r="A69" s="9">
        <v>14</v>
      </c>
      <c r="B69" s="9">
        <v>2</v>
      </c>
      <c r="C69" s="9">
        <v>45019988</v>
      </c>
      <c r="D69" s="9">
        <f>INDEX(Naptans!$A:$C,MATCH(C69,Naptans!$A:$A,0),2)</f>
        <v>191</v>
      </c>
      <c r="E69" s="9" t="str">
        <f>INDEX(Naptans!$A:$C,MATCH(C69,Naptans!$A:$A,0),3)</f>
        <v xml:space="preserve"> Station Road</v>
      </c>
      <c r="F69" s="5">
        <v>11</v>
      </c>
      <c r="G69" s="5">
        <v>11</v>
      </c>
      <c r="H69" s="14">
        <v>17</v>
      </c>
      <c r="I69" s="5">
        <v>11</v>
      </c>
      <c r="J69" s="5">
        <v>17</v>
      </c>
      <c r="M69" s="9" t="str">
        <f t="shared" si="1"/>
        <v>INSERT INTO RouteStops (RouteId,Variation,Sequence,NaptanId,BoardingStage,BoardingstageSequence,AlightingStage,AlightingStageSequence) VALUES (9,2,14,191,11,17,11,17)</v>
      </c>
    </row>
    <row r="70" spans="1:13" x14ac:dyDescent="0.25">
      <c r="A70" s="9">
        <v>15</v>
      </c>
      <c r="B70" s="9">
        <v>2</v>
      </c>
      <c r="C70" s="9">
        <v>45027170</v>
      </c>
      <c r="D70" s="9">
        <f>INDEX(Naptans!$A:$C,MATCH(C70,Naptans!$A:$A,0),2)</f>
        <v>241</v>
      </c>
      <c r="E70" s="9" t="str">
        <f>INDEX(Naptans!$A:$C,MATCH(C70,Naptans!$A:$A,0),3)</f>
        <v xml:space="preserve"> Station Road</v>
      </c>
      <c r="F70" s="5"/>
      <c r="G70" s="5">
        <v>11</v>
      </c>
      <c r="H70" s="14">
        <v>17</v>
      </c>
      <c r="I70" s="5">
        <v>12</v>
      </c>
      <c r="J70" s="5">
        <v>16</v>
      </c>
      <c r="M70" s="9" t="str">
        <f t="shared" si="1"/>
        <v>INSERT INTO RouteStops (RouteId,Variation,Sequence,NaptanId,BoardingStage,BoardingstageSequence,AlightingStage,AlightingStageSequence) VALUES (9,2,15,241,11,17,12,16)</v>
      </c>
    </row>
    <row r="71" spans="1:13" x14ac:dyDescent="0.25">
      <c r="A71" s="9">
        <v>16</v>
      </c>
      <c r="B71" s="9">
        <v>2</v>
      </c>
      <c r="C71" s="9">
        <v>45019970</v>
      </c>
      <c r="D71" s="9">
        <f>INDEX(Naptans!$A:$C,MATCH(C71,Naptans!$A:$A,0),2)</f>
        <v>242</v>
      </c>
      <c r="E71" s="9" t="str">
        <f>INDEX(Naptans!$A:$C,MATCH(C71,Naptans!$A:$A,0),3)</f>
        <v xml:space="preserve"> West Drive</v>
      </c>
      <c r="F71" s="5"/>
      <c r="G71" s="5">
        <v>11</v>
      </c>
      <c r="H71" s="14">
        <v>17</v>
      </c>
      <c r="I71" s="5">
        <v>12</v>
      </c>
      <c r="J71" s="5">
        <v>16</v>
      </c>
      <c r="M71" s="9" t="str">
        <f t="shared" si="1"/>
        <v>INSERT INTO RouteStops (RouteId,Variation,Sequence,NaptanId,BoardingStage,BoardingstageSequence,AlightingStage,AlightingStageSequence) VALUES (9,2,16,242,11,17,12,16)</v>
      </c>
    </row>
    <row r="72" spans="1:13" x14ac:dyDescent="0.25">
      <c r="A72" s="9">
        <v>17</v>
      </c>
      <c r="B72" s="9">
        <v>2</v>
      </c>
      <c r="C72" s="9">
        <v>45019982</v>
      </c>
      <c r="D72" s="9">
        <f>INDEX(Naptans!$A:$C,MATCH(C72,Naptans!$A:$A,0),2)</f>
        <v>205</v>
      </c>
      <c r="E72" s="9" t="str">
        <f>INDEX(Naptans!$A:$C,MATCH(C72,Naptans!$A:$A,0),3)</f>
        <v xml:space="preserve"> Harry Lane</v>
      </c>
      <c r="F72" s="5"/>
      <c r="G72" s="5">
        <v>11</v>
      </c>
      <c r="H72" s="14">
        <v>17</v>
      </c>
      <c r="I72" s="5">
        <v>12</v>
      </c>
      <c r="J72" s="5">
        <v>16</v>
      </c>
      <c r="M72" s="9" t="str">
        <f t="shared" si="1"/>
        <v>INSERT INTO RouteStops (RouteId,Variation,Sequence,NaptanId,BoardingStage,BoardingstageSequence,AlightingStage,AlightingStageSequence) VALUES (9,2,17,205,11,17,12,16)</v>
      </c>
    </row>
    <row r="73" spans="1:13" x14ac:dyDescent="0.25">
      <c r="A73" s="9">
        <v>18</v>
      </c>
      <c r="B73" s="9">
        <v>2</v>
      </c>
      <c r="C73" s="9">
        <v>45019979</v>
      </c>
      <c r="D73" s="9">
        <f>INDEX(Naptans!$A:$C,MATCH(C73,Naptans!$A:$A,0),2)</f>
        <v>206</v>
      </c>
      <c r="E73" s="9" t="str">
        <f>INDEX(Naptans!$A:$C,MATCH(C73,Naptans!$A:$A,0),3)</f>
        <v xml:space="preserve"> Hebden Rd Royd Mill</v>
      </c>
      <c r="F73" s="5">
        <v>12</v>
      </c>
      <c r="G73" s="5">
        <v>12</v>
      </c>
      <c r="H73" s="14">
        <v>16</v>
      </c>
      <c r="I73" s="5">
        <v>12</v>
      </c>
      <c r="J73" s="5">
        <v>16</v>
      </c>
      <c r="M73" s="9" t="str">
        <f t="shared" si="1"/>
        <v>INSERT INTO RouteStops (RouteId,Variation,Sequence,NaptanId,BoardingStage,BoardingstageSequence,AlightingStage,AlightingStageSequence) VALUES (9,2,18,206,12,16,12,16)</v>
      </c>
    </row>
    <row r="74" spans="1:13" x14ac:dyDescent="0.25">
      <c r="A74" s="9">
        <v>19</v>
      </c>
      <c r="B74" s="9">
        <v>2</v>
      </c>
      <c r="C74" s="9">
        <v>45050885</v>
      </c>
      <c r="D74" s="9">
        <f>INDEX(Naptans!$A:$C,MATCH(C74,Naptans!$A:$A,0),2)</f>
        <v>207</v>
      </c>
      <c r="E74" s="9" t="str">
        <f>INDEX(Naptans!$A:$C,MATCH(C74,Naptans!$A:$A,0),3)</f>
        <v xml:space="preserve"> Hawkcliffe</v>
      </c>
      <c r="F74" s="5"/>
      <c r="G74" s="5">
        <v>12</v>
      </c>
      <c r="H74" s="14">
        <v>16</v>
      </c>
      <c r="I74" s="5">
        <v>13</v>
      </c>
      <c r="J74" s="5">
        <v>15</v>
      </c>
      <c r="M74" s="9" t="str">
        <f t="shared" si="1"/>
        <v>INSERT INTO RouteStops (RouteId,Variation,Sequence,NaptanId,BoardingStage,BoardingstageSequence,AlightingStage,AlightingStageSequence) VALUES (9,2,19,207,12,16,13,15)</v>
      </c>
    </row>
    <row r="75" spans="1:13" x14ac:dyDescent="0.25">
      <c r="A75" s="9">
        <v>20</v>
      </c>
      <c r="B75" s="9">
        <v>2</v>
      </c>
      <c r="C75" s="9">
        <v>45050886</v>
      </c>
      <c r="D75" s="9">
        <f>INDEX(Naptans!$A:$C,MATCH(C75,Naptans!$A:$A,0),2)</f>
        <v>208</v>
      </c>
      <c r="E75" s="9" t="str">
        <f>INDEX(Naptans!$A:$C,MATCH(C75,Naptans!$A:$A,0),3)</f>
        <v xml:space="preserve"> Haworth Brow</v>
      </c>
      <c r="F75" s="5"/>
      <c r="G75" s="5">
        <v>12</v>
      </c>
      <c r="H75" s="14">
        <v>16</v>
      </c>
      <c r="I75" s="5">
        <v>13</v>
      </c>
      <c r="J75" s="5">
        <v>15</v>
      </c>
      <c r="M75" s="9" t="str">
        <f t="shared" si="1"/>
        <v>INSERT INTO RouteStops (RouteId,Variation,Sequence,NaptanId,BoardingStage,BoardingstageSequence,AlightingStage,AlightingStageSequence) VALUES (9,2,20,208,12,16,13,15)</v>
      </c>
    </row>
    <row r="76" spans="1:13" x14ac:dyDescent="0.25">
      <c r="A76" s="9">
        <v>21</v>
      </c>
      <c r="B76" s="9">
        <v>2</v>
      </c>
      <c r="C76" s="9">
        <v>45019976</v>
      </c>
      <c r="D76" s="9">
        <f>INDEX(Naptans!$A:$C,MATCH(C76,Naptans!$A:$A,0),2)</f>
        <v>209</v>
      </c>
      <c r="E76" s="9" t="str">
        <f>INDEX(Naptans!$A:$C,MATCH(C76,Naptans!$A:$A,0),3)</f>
        <v xml:space="preserve"> Brow Road</v>
      </c>
      <c r="F76" s="5">
        <v>13</v>
      </c>
      <c r="G76" s="5">
        <v>13</v>
      </c>
      <c r="H76" s="14">
        <v>15</v>
      </c>
      <c r="I76" s="5">
        <v>13</v>
      </c>
      <c r="J76" s="5">
        <v>15</v>
      </c>
      <c r="M76" s="9" t="str">
        <f t="shared" si="1"/>
        <v>INSERT INTO RouteStops (RouteId,Variation,Sequence,NaptanId,BoardingStage,BoardingstageSequence,AlightingStage,AlightingStageSequence) VALUES (9,2,21,209,13,15,13,15)</v>
      </c>
    </row>
    <row r="77" spans="1:13" x14ac:dyDescent="0.25">
      <c r="A77" s="9">
        <v>22</v>
      </c>
      <c r="B77" s="9">
        <v>2</v>
      </c>
      <c r="C77" s="9">
        <v>45050883</v>
      </c>
      <c r="D77" s="9">
        <f>INDEX(Naptans!$A:$C,MATCH(C77,Naptans!$A:$A,0),2)</f>
        <v>210</v>
      </c>
      <c r="E77" s="9" t="str">
        <f>INDEX(Naptans!$A:$C,MATCH(C77,Naptans!$A:$A,0),3)</f>
        <v xml:space="preserve"> Haworth Brow</v>
      </c>
      <c r="F77" s="5">
        <v>14</v>
      </c>
      <c r="G77" s="5">
        <v>14</v>
      </c>
      <c r="H77" s="14">
        <v>14</v>
      </c>
      <c r="I77" s="5">
        <v>14</v>
      </c>
      <c r="J77" s="5">
        <v>14</v>
      </c>
      <c r="M77" s="9" t="str">
        <f t="shared" si="1"/>
        <v>INSERT INTO RouteStops (RouteId,Variation,Sequence,NaptanId,BoardingStage,BoardingstageSequence,AlightingStage,AlightingStageSequence) VALUES (9,2,22,210,14,14,14,14)</v>
      </c>
    </row>
    <row r="78" spans="1:13" x14ac:dyDescent="0.25">
      <c r="A78" s="9">
        <v>23</v>
      </c>
      <c r="B78" s="9">
        <v>2</v>
      </c>
      <c r="C78" s="9">
        <v>45019973</v>
      </c>
      <c r="D78" s="9">
        <f>INDEX(Naptans!$A:$C,MATCH(C78,Naptans!$A:$A,0),2)</f>
        <v>211</v>
      </c>
      <c r="E78" s="9" t="str">
        <f>INDEX(Naptans!$A:$C,MATCH(C78,Naptans!$A:$A,0),3)</f>
        <v xml:space="preserve"> Hebden Road</v>
      </c>
      <c r="F78" s="5"/>
      <c r="G78" s="5">
        <v>14</v>
      </c>
      <c r="H78" s="14">
        <v>14</v>
      </c>
      <c r="I78" s="5">
        <v>15</v>
      </c>
      <c r="J78" s="5">
        <v>13</v>
      </c>
      <c r="M78" s="9" t="str">
        <f t="shared" si="1"/>
        <v>INSERT INTO RouteStops (RouteId,Variation,Sequence,NaptanId,BoardingStage,BoardingstageSequence,AlightingStage,AlightingStageSequence) VALUES (9,2,23,211,14,14,15,13)</v>
      </c>
    </row>
    <row r="79" spans="1:13" x14ac:dyDescent="0.25">
      <c r="A79" s="9">
        <v>24</v>
      </c>
      <c r="B79" s="9">
        <v>2</v>
      </c>
      <c r="C79" s="9">
        <v>45019932</v>
      </c>
      <c r="D79" s="9">
        <f>INDEX(Naptans!$A:$C,MATCH(C79,Naptans!$A:$A,0),2)</f>
        <v>212</v>
      </c>
      <c r="E79" s="9" t="str">
        <f>INDEX(Naptans!$A:$C,MATCH(C79,Naptans!$A:$A,0),3)</f>
        <v xml:space="preserve"> Lees Lane</v>
      </c>
      <c r="F79" s="5"/>
      <c r="G79" s="5">
        <v>14</v>
      </c>
      <c r="H79" s="14">
        <v>14</v>
      </c>
      <c r="I79" s="5">
        <v>15</v>
      </c>
      <c r="J79" s="5">
        <v>13</v>
      </c>
      <c r="M79" s="9" t="str">
        <f t="shared" si="1"/>
        <v>INSERT INTO RouteStops (RouteId,Variation,Sequence,NaptanId,BoardingStage,BoardingstageSequence,AlightingStage,AlightingStageSequence) VALUES (9,2,24,212,14,14,15,13)</v>
      </c>
    </row>
    <row r="80" spans="1:13" x14ac:dyDescent="0.25">
      <c r="A80" s="9">
        <v>25</v>
      </c>
      <c r="B80" s="9">
        <v>2</v>
      </c>
      <c r="C80" s="9">
        <v>45019934</v>
      </c>
      <c r="D80" s="9">
        <f>INDEX(Naptans!$A:$C,MATCH(C80,Naptans!$A:$A,0),2)</f>
        <v>213</v>
      </c>
      <c r="E80" s="9" t="str">
        <f>INDEX(Naptans!$A:$C,MATCH(C80,Naptans!$A:$A,0),3)</f>
        <v xml:space="preserve"> Mill Hey U</v>
      </c>
      <c r="F80" s="5"/>
      <c r="G80" s="5">
        <v>14</v>
      </c>
      <c r="H80" s="14">
        <v>14</v>
      </c>
      <c r="I80" s="5">
        <v>15</v>
      </c>
      <c r="J80" s="5">
        <v>13</v>
      </c>
      <c r="M80" s="9" t="str">
        <f t="shared" si="1"/>
        <v>INSERT INTO RouteStops (RouteId,Variation,Sequence,NaptanId,BoardingStage,BoardingstageSequence,AlightingStage,AlightingStageSequence) VALUES (9,2,25,213,14,14,15,13)</v>
      </c>
    </row>
    <row r="81" spans="1:13" x14ac:dyDescent="0.25">
      <c r="A81" s="9">
        <v>26</v>
      </c>
      <c r="B81" s="9">
        <v>2</v>
      </c>
      <c r="C81" s="9">
        <v>45019937</v>
      </c>
      <c r="D81" s="9">
        <f>INDEX(Naptans!$A:$C,MATCH(C81,Naptans!$A:$A,0),2)</f>
        <v>214</v>
      </c>
      <c r="E81" s="9" t="str">
        <f>INDEX(Naptans!$A:$C,MATCH(C81,Naptans!$A:$A,0),3)</f>
        <v xml:space="preserve"> R Station Road</v>
      </c>
      <c r="F81" s="5">
        <v>15</v>
      </c>
      <c r="G81" s="5">
        <v>15</v>
      </c>
      <c r="H81" s="14">
        <v>13</v>
      </c>
      <c r="I81" s="5">
        <v>15</v>
      </c>
      <c r="J81" s="5">
        <v>13</v>
      </c>
      <c r="M81" s="9" t="str">
        <f t="shared" si="1"/>
        <v>INSERT INTO RouteStops (RouteId,Variation,Sequence,NaptanId,BoardingStage,BoardingstageSequence,AlightingStage,AlightingStageSequence) VALUES (9,2,26,214,15,13,15,13)</v>
      </c>
    </row>
    <row r="82" spans="1:13" x14ac:dyDescent="0.25">
      <c r="A82" s="9">
        <v>27</v>
      </c>
      <c r="B82" s="9">
        <v>2</v>
      </c>
      <c r="C82" s="9">
        <v>45019938</v>
      </c>
      <c r="D82" s="9">
        <f>INDEX(Naptans!$A:$C,MATCH(C82,Naptans!$A:$A,0),2)</f>
        <v>215</v>
      </c>
      <c r="E82" s="9" t="str">
        <f>INDEX(Naptans!$A:$C,MATCH(C82,Naptans!$A:$A,0),3)</f>
        <v xml:space="preserve"> Station Road N</v>
      </c>
      <c r="F82" s="5">
        <v>15</v>
      </c>
      <c r="G82" s="5">
        <v>15</v>
      </c>
      <c r="H82" s="14">
        <v>13</v>
      </c>
      <c r="I82" s="5">
        <v>15</v>
      </c>
      <c r="J82" s="5">
        <v>13</v>
      </c>
      <c r="M82" s="9" t="str">
        <f t="shared" si="1"/>
        <v>INSERT INTO RouteStops (RouteId,Variation,Sequence,NaptanId,BoardingStage,BoardingstageSequence,AlightingStage,AlightingStageSequence) VALUES (9,2,27,215,15,13,15,13)</v>
      </c>
    </row>
    <row r="83" spans="1:13" x14ac:dyDescent="0.25">
      <c r="A83" s="9">
        <v>28</v>
      </c>
      <c r="B83" s="9">
        <v>2</v>
      </c>
      <c r="C83" s="9">
        <v>45019941</v>
      </c>
      <c r="D83" s="9">
        <f>INDEX(Naptans!$A:$C,MATCH(C83,Naptans!$A:$A,0),2)</f>
        <v>216</v>
      </c>
      <c r="E83" s="9" t="str">
        <f>INDEX(Naptans!$A:$C,MATCH(C83,Naptans!$A:$A,0),3)</f>
        <v xml:space="preserve"> Rawdon Road J</v>
      </c>
      <c r="F83" s="5">
        <v>16</v>
      </c>
      <c r="G83" s="5">
        <v>16</v>
      </c>
      <c r="H83" s="14">
        <v>12</v>
      </c>
      <c r="I83" s="5">
        <v>16</v>
      </c>
      <c r="J83" s="5">
        <v>12</v>
      </c>
      <c r="M83" s="9" t="str">
        <f t="shared" si="1"/>
        <v>INSERT INTO RouteStops (RouteId,Variation,Sequence,NaptanId,BoardingStage,BoardingstageSequence,AlightingStage,AlightingStageSequence) VALUES (9,2,28,216,16,12,16,12)</v>
      </c>
    </row>
    <row r="84" spans="1:13" x14ac:dyDescent="0.25">
      <c r="A84" s="9">
        <v>29</v>
      </c>
      <c r="B84" s="9">
        <v>2</v>
      </c>
      <c r="C84" s="9">
        <v>45019944</v>
      </c>
      <c r="D84" s="9">
        <f>INDEX(Naptans!$A:$C,MATCH(C84,Naptans!$A:$A,0),2)</f>
        <v>217</v>
      </c>
      <c r="E84" s="9" t="str">
        <f>INDEX(Naptans!$A:$C,MATCH(C84,Naptans!$A:$A,0),3)</f>
        <v xml:space="preserve"> Rawdon Road G</v>
      </c>
      <c r="F84" s="5">
        <v>17</v>
      </c>
      <c r="G84" s="5">
        <v>17</v>
      </c>
      <c r="H84" s="14">
        <v>11</v>
      </c>
      <c r="I84" s="5">
        <v>17</v>
      </c>
      <c r="J84" s="5">
        <v>11</v>
      </c>
      <c r="M84" s="9" t="str">
        <f t="shared" si="1"/>
        <v>INSERT INTO RouteStops (RouteId,Variation,Sequence,NaptanId,BoardingStage,BoardingstageSequence,AlightingStage,AlightingStageSequence) VALUES (9,2,29,217,17,11,17,11)</v>
      </c>
    </row>
    <row r="85" spans="1:13" x14ac:dyDescent="0.25">
      <c r="A85" s="9">
        <v>30</v>
      </c>
      <c r="B85" s="9">
        <v>2</v>
      </c>
      <c r="C85" s="9">
        <v>45019996</v>
      </c>
      <c r="D85" s="9">
        <f>INDEX(Naptans!$A:$C,MATCH(C85,Naptans!$A:$A,0),2)</f>
        <v>218</v>
      </c>
      <c r="E85" s="9" t="str">
        <f>INDEX(Naptans!$A:$C,MATCH(C85,Naptans!$A:$A,0),3)</f>
        <v xml:space="preserve"> Greenfield Terrace</v>
      </c>
      <c r="F85" s="5"/>
      <c r="G85" s="5">
        <v>17</v>
      </c>
      <c r="H85" s="14">
        <v>11</v>
      </c>
      <c r="I85" s="5">
        <v>18</v>
      </c>
      <c r="J85" s="5">
        <v>10</v>
      </c>
      <c r="M85" s="9" t="str">
        <f t="shared" si="1"/>
        <v>INSERT INTO RouteStops (RouteId,Variation,Sequence,NaptanId,BoardingStage,BoardingstageSequence,AlightingStage,AlightingStageSequence) VALUES (9,2,30,218,17,11,18,10)</v>
      </c>
    </row>
    <row r="86" spans="1:13" x14ac:dyDescent="0.25">
      <c r="A86" s="9">
        <v>31</v>
      </c>
      <c r="B86" s="9">
        <v>2</v>
      </c>
      <c r="C86" s="9">
        <v>45050895</v>
      </c>
      <c r="D86" s="9">
        <f>INDEX(Naptans!$A:$C,MATCH(C86,Naptans!$A:$A,0),2)</f>
        <v>219</v>
      </c>
      <c r="E86" s="9" t="str">
        <f>INDEX(Naptans!$A:$C,MATCH(C86,Naptans!$A:$A,0),3)</f>
        <v xml:space="preserve"> Ebor Lane</v>
      </c>
      <c r="F86" s="5">
        <v>18</v>
      </c>
      <c r="G86" s="5">
        <v>18</v>
      </c>
      <c r="H86" s="14">
        <v>10</v>
      </c>
      <c r="I86" s="5">
        <v>18</v>
      </c>
      <c r="J86" s="5">
        <v>10</v>
      </c>
      <c r="M86" s="9" t="str">
        <f t="shared" si="1"/>
        <v>INSERT INTO RouteStops (RouteId,Variation,Sequence,NaptanId,BoardingStage,BoardingstageSequence,AlightingStage,AlightingStageSequence) VALUES (9,2,31,219,18,10,18,10)</v>
      </c>
    </row>
    <row r="87" spans="1:13" x14ac:dyDescent="0.25">
      <c r="A87" s="9">
        <v>32</v>
      </c>
      <c r="B87" s="9">
        <v>2</v>
      </c>
      <c r="C87" s="9">
        <v>45050894</v>
      </c>
      <c r="D87" s="9">
        <f>INDEX(Naptans!$A:$C,MATCH(C87,Naptans!$A:$A,0),2)</f>
        <v>220</v>
      </c>
      <c r="E87" s="9" t="str">
        <f>INDEX(Naptans!$A:$C,MATCH(C87,Naptans!$A:$A,0),3)</f>
        <v xml:space="preserve"> Hebble Row</v>
      </c>
      <c r="F87" s="5"/>
      <c r="G87" s="5">
        <v>18</v>
      </c>
      <c r="H87" s="14">
        <v>10</v>
      </c>
      <c r="I87" s="5">
        <v>19</v>
      </c>
      <c r="J87" s="5">
        <v>9</v>
      </c>
      <c r="M87" s="9" t="str">
        <f t="shared" si="1"/>
        <v>INSERT INTO RouteStops (RouteId,Variation,Sequence,NaptanId,BoardingStage,BoardingstageSequence,AlightingStage,AlightingStageSequence) VALUES (9,2,32,220,18,10,19,9)</v>
      </c>
    </row>
    <row r="88" spans="1:13" x14ac:dyDescent="0.25">
      <c r="A88" s="9">
        <v>33</v>
      </c>
      <c r="B88" s="9">
        <v>2</v>
      </c>
      <c r="C88" s="9">
        <v>45019992</v>
      </c>
      <c r="D88" s="9">
        <f>INDEX(Naptans!$A:$C,MATCH(C88,Naptans!$A:$A,0),2)</f>
        <v>221</v>
      </c>
      <c r="E88" s="9" t="str">
        <f>INDEX(Naptans!$A:$C,MATCH(C88,Naptans!$A:$A,0),3)</f>
        <v xml:space="preserve"> Providence Crescent</v>
      </c>
      <c r="F88" s="5">
        <v>19</v>
      </c>
      <c r="G88" s="5">
        <v>19</v>
      </c>
      <c r="H88" s="14">
        <v>9</v>
      </c>
      <c r="I88" s="5">
        <v>19</v>
      </c>
      <c r="J88" s="5">
        <v>9</v>
      </c>
      <c r="M88" s="9" t="str">
        <f t="shared" si="1"/>
        <v>INSERT INTO RouteStops (RouteId,Variation,Sequence,NaptanId,BoardingStage,BoardingstageSequence,AlightingStage,AlightingStageSequence) VALUES (9,2,33,221,19,9,19,9)</v>
      </c>
    </row>
    <row r="89" spans="1:13" x14ac:dyDescent="0.25">
      <c r="A89" s="9">
        <v>34</v>
      </c>
      <c r="B89" s="9">
        <v>2</v>
      </c>
      <c r="C89" s="9">
        <v>45050893</v>
      </c>
      <c r="D89" s="9">
        <f>INDEX(Naptans!$A:$C,MATCH(C89,Naptans!$A:$A,0),2)</f>
        <v>222</v>
      </c>
      <c r="E89" s="9" t="str">
        <f>INDEX(Naptans!$A:$C,MATCH(C89,Naptans!$A:$A,0),3)</f>
        <v xml:space="preserve"> Mill Lane</v>
      </c>
      <c r="F89" s="5">
        <v>19</v>
      </c>
      <c r="G89" s="5">
        <v>19</v>
      </c>
      <c r="H89" s="14">
        <v>9</v>
      </c>
      <c r="I89" s="5">
        <v>19</v>
      </c>
      <c r="J89" s="5">
        <v>9</v>
      </c>
      <c r="M89" s="9" t="str">
        <f t="shared" si="1"/>
        <v>INSERT INTO RouteStops (RouteId,Variation,Sequence,NaptanId,BoardingStage,BoardingstageSequence,AlightingStage,AlightingStageSequence) VALUES (9,2,34,222,19,9,19,9)</v>
      </c>
    </row>
    <row r="90" spans="1:13" x14ac:dyDescent="0.25">
      <c r="A90" s="9">
        <v>35</v>
      </c>
      <c r="B90" s="9">
        <v>2</v>
      </c>
      <c r="C90" s="9">
        <v>45019998</v>
      </c>
      <c r="D90" s="9">
        <f>INDEX(Naptans!$A:$C,MATCH(C90,Naptans!$A:$A,0),2)</f>
        <v>118</v>
      </c>
      <c r="E90" s="9" t="str">
        <f>INDEX(Naptans!$A:$C,MATCH(C90,Naptans!$A:$A,0),3)</f>
        <v xml:space="preserve"> Windsor Grove</v>
      </c>
      <c r="F90" s="5"/>
      <c r="G90" s="5">
        <v>19</v>
      </c>
      <c r="H90" s="14">
        <v>9</v>
      </c>
      <c r="I90" s="5">
        <v>20</v>
      </c>
      <c r="J90" s="5">
        <v>8</v>
      </c>
      <c r="M90" s="9" t="str">
        <f t="shared" si="1"/>
        <v>INSERT INTO RouteStops (RouteId,Variation,Sequence,NaptanId,BoardingStage,BoardingstageSequence,AlightingStage,AlightingStageSequence) VALUES (9,2,35,118,19,9,20,8)</v>
      </c>
    </row>
    <row r="91" spans="1:13" x14ac:dyDescent="0.25">
      <c r="A91" s="9">
        <v>36</v>
      </c>
      <c r="B91" s="9">
        <v>2</v>
      </c>
      <c r="C91" s="9">
        <v>45019997</v>
      </c>
      <c r="D91" s="9">
        <f>INDEX(Naptans!$A:$C,MATCH(C91,Naptans!$A:$A,0),2)</f>
        <v>223</v>
      </c>
      <c r="E91" s="9" t="str">
        <f>INDEX(Naptans!$A:$C,MATCH(C91,Naptans!$A:$A,0),3)</f>
        <v xml:space="preserve"> Church Street</v>
      </c>
      <c r="F91" s="5"/>
      <c r="G91" s="5">
        <v>19</v>
      </c>
      <c r="H91" s="14">
        <v>9</v>
      </c>
      <c r="I91" s="5">
        <v>20</v>
      </c>
      <c r="J91" s="5">
        <v>8</v>
      </c>
      <c r="M91" s="9" t="str">
        <f t="shared" si="1"/>
        <v>INSERT INTO RouteStops (RouteId,Variation,Sequence,NaptanId,BoardingStage,BoardingstageSequence,AlightingStage,AlightingStageSequence) VALUES (9,2,36,223,19,9,20,8)</v>
      </c>
    </row>
    <row r="92" spans="1:13" x14ac:dyDescent="0.25">
      <c r="A92" s="9">
        <v>37</v>
      </c>
      <c r="B92" s="9">
        <v>2</v>
      </c>
      <c r="C92" s="9">
        <v>45021850</v>
      </c>
      <c r="D92" s="9">
        <f>INDEX(Naptans!$A:$C,MATCH(C92,Naptans!$A:$A,0),2)</f>
        <v>123</v>
      </c>
      <c r="E92" s="9" t="str">
        <f>INDEX(Naptans!$A:$C,MATCH(C92,Naptans!$A:$A,0),3)</f>
        <v xml:space="preserve"> Sunhurst Drive</v>
      </c>
      <c r="F92" s="5"/>
      <c r="G92" s="5">
        <v>19</v>
      </c>
      <c r="H92" s="14">
        <v>9</v>
      </c>
      <c r="I92" s="5">
        <v>20</v>
      </c>
      <c r="J92" s="5">
        <v>8</v>
      </c>
      <c r="M92" s="9" t="str">
        <f t="shared" si="1"/>
        <v>INSERT INTO RouteStops (RouteId,Variation,Sequence,NaptanId,BoardingStage,BoardingstageSequence,AlightingStage,AlightingStageSequence) VALUES (9,2,37,123,19,9,20,8)</v>
      </c>
    </row>
    <row r="93" spans="1:13" x14ac:dyDescent="0.25">
      <c r="A93" s="9">
        <v>38</v>
      </c>
      <c r="B93" s="9">
        <v>2</v>
      </c>
      <c r="C93" s="9">
        <v>45021852</v>
      </c>
      <c r="D93" s="9">
        <f>INDEX(Naptans!$A:$C,MATCH(C93,Naptans!$A:$A,0),2)</f>
        <v>124</v>
      </c>
      <c r="E93" s="9" t="str">
        <f>INDEX(Naptans!$A:$C,MATCH(C93,Naptans!$A:$A,0),3)</f>
        <v xml:space="preserve"> Dockroyd Lane</v>
      </c>
      <c r="F93" s="5">
        <v>20</v>
      </c>
      <c r="G93" s="5">
        <v>20</v>
      </c>
      <c r="H93" s="14">
        <v>8</v>
      </c>
      <c r="I93" s="5">
        <v>20</v>
      </c>
      <c r="J93" s="5">
        <v>8</v>
      </c>
      <c r="M93" s="9" t="str">
        <f t="shared" si="1"/>
        <v>INSERT INTO RouteStops (RouteId,Variation,Sequence,NaptanId,BoardingStage,BoardingstageSequence,AlightingStage,AlightingStageSequence) VALUES (9,2,38,124,20,8,20,8)</v>
      </c>
    </row>
    <row r="94" spans="1:13" x14ac:dyDescent="0.25">
      <c r="A94" s="9">
        <v>39</v>
      </c>
      <c r="B94" s="9">
        <v>2</v>
      </c>
      <c r="C94" s="9">
        <v>45021855</v>
      </c>
      <c r="D94" s="9">
        <f>INDEX(Naptans!$A:$C,MATCH(C94,Naptans!$A:$A,0),2)</f>
        <v>125</v>
      </c>
      <c r="E94" s="9" t="str">
        <f>INDEX(Naptans!$A:$C,MATCH(C94,Naptans!$A:$A,0),3)</f>
        <v xml:space="preserve"> Slaymaker Lane</v>
      </c>
      <c r="F94" s="5">
        <v>21</v>
      </c>
      <c r="G94" s="5">
        <v>21</v>
      </c>
      <c r="H94" s="14">
        <v>7</v>
      </c>
      <c r="I94" s="5">
        <v>21</v>
      </c>
      <c r="J94" s="5">
        <v>7</v>
      </c>
      <c r="M94" s="9" t="str">
        <f t="shared" si="1"/>
        <v>INSERT INTO RouteStops (RouteId,Variation,Sequence,NaptanId,BoardingStage,BoardingstageSequence,AlightingStage,AlightingStageSequence) VALUES (9,2,39,125,21,7,21,7)</v>
      </c>
    </row>
    <row r="95" spans="1:13" x14ac:dyDescent="0.25">
      <c r="A95" s="9">
        <v>40</v>
      </c>
      <c r="B95" s="9">
        <v>2</v>
      </c>
      <c r="C95" s="9">
        <v>45021895</v>
      </c>
      <c r="D95" s="9">
        <f>INDEX(Naptans!$A:$C,MATCH(C95,Naptans!$A:$A,0),2)</f>
        <v>224</v>
      </c>
      <c r="E95" s="9" t="str">
        <f>INDEX(Naptans!$A:$C,MATCH(C95,Naptans!$A:$A,0),3)</f>
        <v xml:space="preserve"> Harewood Crescent</v>
      </c>
      <c r="F95" s="5"/>
      <c r="G95" s="5">
        <v>21</v>
      </c>
      <c r="H95" s="14">
        <v>7</v>
      </c>
      <c r="I95" s="5">
        <v>22</v>
      </c>
      <c r="J95" s="5">
        <v>6</v>
      </c>
      <c r="M95" s="9" t="str">
        <f t="shared" si="1"/>
        <v>INSERT INTO RouteStops (RouteId,Variation,Sequence,NaptanId,BoardingStage,BoardingstageSequence,AlightingStage,AlightingStageSequence) VALUES (9,2,40,224,21,7,22,6)</v>
      </c>
    </row>
    <row r="96" spans="1:13" x14ac:dyDescent="0.25">
      <c r="A96" s="9">
        <v>41</v>
      </c>
      <c r="B96" s="9">
        <v>2</v>
      </c>
      <c r="C96" s="9">
        <v>45021896</v>
      </c>
      <c r="D96" s="9">
        <f>INDEX(Naptans!$A:$C,MATCH(C96,Naptans!$A:$A,0),2)</f>
        <v>225</v>
      </c>
      <c r="E96" s="9" t="str">
        <f>INDEX(Naptans!$A:$C,MATCH(C96,Naptans!$A:$A,0),3)</f>
        <v xml:space="preserve"> Harewood Road</v>
      </c>
      <c r="F96" s="5">
        <v>22</v>
      </c>
      <c r="G96" s="5">
        <v>22</v>
      </c>
      <c r="H96" s="14">
        <v>6</v>
      </c>
      <c r="I96" s="5">
        <v>22</v>
      </c>
      <c r="J96" s="5">
        <v>6</v>
      </c>
      <c r="M96" s="9" t="str">
        <f t="shared" si="1"/>
        <v>INSERT INTO RouteStops (RouteId,Variation,Sequence,NaptanId,BoardingStage,BoardingstageSequence,AlightingStage,AlightingStageSequence) VALUES (9,2,41,225,22,6,22,6)</v>
      </c>
    </row>
    <row r="97" spans="1:13" x14ac:dyDescent="0.25">
      <c r="A97" s="9">
        <v>42</v>
      </c>
      <c r="B97" s="9">
        <v>2</v>
      </c>
      <c r="C97" s="9">
        <v>45021898</v>
      </c>
      <c r="D97" s="9">
        <f>INDEX(Naptans!$A:$C,MATCH(C97,Naptans!$A:$A,0),2)</f>
        <v>226</v>
      </c>
      <c r="E97" s="9" t="str">
        <f>INDEX(Naptans!$A:$C,MATCH(C97,Naptans!$A:$A,0),3)</f>
        <v xml:space="preserve"> Harewood Rise</v>
      </c>
      <c r="F97" s="5"/>
      <c r="G97" s="5">
        <v>22</v>
      </c>
      <c r="H97" s="14">
        <v>6</v>
      </c>
      <c r="I97" s="5">
        <v>23</v>
      </c>
      <c r="J97" s="5">
        <v>5</v>
      </c>
      <c r="M97" s="9" t="str">
        <f t="shared" si="1"/>
        <v>INSERT INTO RouteStops (RouteId,Variation,Sequence,NaptanId,BoardingStage,BoardingstageSequence,AlightingStage,AlightingStageSequence) VALUES (9,2,42,226,22,6,23,5)</v>
      </c>
    </row>
    <row r="98" spans="1:13" x14ac:dyDescent="0.25">
      <c r="A98" s="9">
        <v>43</v>
      </c>
      <c r="B98" s="9">
        <v>2</v>
      </c>
      <c r="C98" s="9">
        <v>45021899</v>
      </c>
      <c r="D98" s="9">
        <f>INDEX(Naptans!$A:$C,MATCH(C98,Naptans!$A:$A,0),2)</f>
        <v>227</v>
      </c>
      <c r="E98" s="9" t="str">
        <f>INDEX(Naptans!$A:$C,MATCH(C98,Naptans!$A:$A,0),3)</f>
        <v xml:space="preserve"> Greystones Rise</v>
      </c>
      <c r="F98" s="5"/>
      <c r="G98" s="5">
        <v>22</v>
      </c>
      <c r="H98" s="14">
        <v>6</v>
      </c>
      <c r="I98" s="5">
        <v>23</v>
      </c>
      <c r="J98" s="5">
        <v>5</v>
      </c>
      <c r="M98" s="9" t="str">
        <f t="shared" si="1"/>
        <v>INSERT INTO RouteStops (RouteId,Variation,Sequence,NaptanId,BoardingStage,BoardingstageSequence,AlightingStage,AlightingStageSequence) VALUES (9,2,43,227,22,6,23,5)</v>
      </c>
    </row>
    <row r="99" spans="1:13" x14ac:dyDescent="0.25">
      <c r="A99" s="9">
        <v>44</v>
      </c>
      <c r="B99" s="9">
        <v>2</v>
      </c>
      <c r="C99" s="9">
        <v>45023101</v>
      </c>
      <c r="D99" s="9">
        <f>INDEX(Naptans!$A:$C,MATCH(C99,Naptans!$A:$A,0),2)</f>
        <v>228</v>
      </c>
      <c r="E99" s="9" t="str">
        <f>INDEX(Naptans!$A:$C,MATCH(C99,Naptans!$A:$A,0),3)</f>
        <v xml:space="preserve"> Central Drive</v>
      </c>
      <c r="F99" s="5">
        <v>23</v>
      </c>
      <c r="G99" s="5">
        <v>23</v>
      </c>
      <c r="H99" s="14">
        <v>5</v>
      </c>
      <c r="I99" s="5">
        <v>23</v>
      </c>
      <c r="J99" s="5">
        <v>5</v>
      </c>
      <c r="M99" s="9" t="str">
        <f t="shared" si="1"/>
        <v>INSERT INTO RouteStops (RouteId,Variation,Sequence,NaptanId,BoardingStage,BoardingstageSequence,AlightingStage,AlightingStageSequence) VALUES (9,2,44,228,23,5,23,5)</v>
      </c>
    </row>
    <row r="100" spans="1:13" x14ac:dyDescent="0.25">
      <c r="A100" s="9">
        <v>45</v>
      </c>
      <c r="B100" s="9">
        <v>2</v>
      </c>
      <c r="C100" s="9">
        <v>45023104</v>
      </c>
      <c r="D100" s="9">
        <f>INDEX(Naptans!$A:$C,MATCH(C100,Naptans!$A:$A,0),2)</f>
        <v>229</v>
      </c>
      <c r="E100" s="9" t="str">
        <f>INDEX(Naptans!$A:$C,MATCH(C100,Naptans!$A:$A,0),3)</f>
        <v xml:space="preserve"> Bracken Bank Grove</v>
      </c>
      <c r="F100" s="5">
        <v>23</v>
      </c>
      <c r="G100" s="5">
        <v>23</v>
      </c>
      <c r="H100" s="14">
        <v>5</v>
      </c>
      <c r="I100" s="5">
        <v>23</v>
      </c>
      <c r="J100" s="5">
        <v>5</v>
      </c>
      <c r="M100" s="9" t="str">
        <f t="shared" si="1"/>
        <v>INSERT INTO RouteStops (RouteId,Variation,Sequence,NaptanId,BoardingStage,BoardingstageSequence,AlightingStage,AlightingStageSequence) VALUES (9,2,45,229,23,5,23,5)</v>
      </c>
    </row>
    <row r="101" spans="1:13" x14ac:dyDescent="0.25">
      <c r="A101" s="9">
        <v>46</v>
      </c>
      <c r="B101" s="9">
        <v>2</v>
      </c>
      <c r="C101" s="9">
        <v>45023105</v>
      </c>
      <c r="D101" s="9">
        <f>INDEX(Naptans!$A:$C,MATCH(C101,Naptans!$A:$A,0),2)</f>
        <v>230</v>
      </c>
      <c r="E101" s="9" t="str">
        <f>INDEX(Naptans!$A:$C,MATCH(C101,Naptans!$A:$A,0),3)</f>
        <v xml:space="preserve"> Ingrow Lane</v>
      </c>
      <c r="F101" s="5">
        <v>24</v>
      </c>
      <c r="G101" s="5">
        <v>24</v>
      </c>
      <c r="H101" s="14">
        <v>4</v>
      </c>
      <c r="I101" s="5">
        <v>24</v>
      </c>
      <c r="J101" s="5">
        <v>4</v>
      </c>
      <c r="M101" s="9" t="str">
        <f t="shared" si="1"/>
        <v>INSERT INTO RouteStops (RouteId,Variation,Sequence,NaptanId,BoardingStage,BoardingstageSequence,AlightingStage,AlightingStageSequence) VALUES (9,2,46,230,24,4,24,4)</v>
      </c>
    </row>
    <row r="102" spans="1:13" x14ac:dyDescent="0.25">
      <c r="A102" s="9">
        <v>47</v>
      </c>
      <c r="B102" s="9">
        <v>2</v>
      </c>
      <c r="C102" s="9">
        <v>45023107</v>
      </c>
      <c r="D102" s="9">
        <f>INDEX(Naptans!$A:$C,MATCH(C102,Naptans!$A:$A,0),2)</f>
        <v>231</v>
      </c>
      <c r="E102" s="9" t="str">
        <f>INDEX(Naptans!$A:$C,MATCH(C102,Naptans!$A:$A,0),3)</f>
        <v xml:space="preserve"> Wheat Street</v>
      </c>
      <c r="F102" s="5">
        <v>24</v>
      </c>
      <c r="G102" s="5">
        <v>24</v>
      </c>
      <c r="H102" s="14">
        <v>4</v>
      </c>
      <c r="I102" s="5">
        <v>24</v>
      </c>
      <c r="J102" s="5">
        <v>4</v>
      </c>
      <c r="M102" s="9" t="str">
        <f t="shared" si="1"/>
        <v>INSERT INTO RouteStops (RouteId,Variation,Sequence,NaptanId,BoardingStage,BoardingstageSequence,AlightingStage,AlightingStageSequence) VALUES (9,2,47,231,24,4,24,4)</v>
      </c>
    </row>
    <row r="103" spans="1:13" x14ac:dyDescent="0.25">
      <c r="A103" s="9">
        <v>48</v>
      </c>
      <c r="B103" s="9">
        <v>2</v>
      </c>
      <c r="C103" s="9">
        <v>45051259</v>
      </c>
      <c r="D103" s="9">
        <f>INDEX(Naptans!$A:$C,MATCH(C103,Naptans!$A:$A,0),2)</f>
        <v>232</v>
      </c>
      <c r="E103" s="9" t="str">
        <f>INDEX(Naptans!$A:$C,MATCH(C103,Naptans!$A:$A,0),3)</f>
        <v xml:space="preserve"> Oakfield Road</v>
      </c>
      <c r="F103" s="5">
        <v>24</v>
      </c>
      <c r="G103" s="5">
        <v>24</v>
      </c>
      <c r="H103" s="14">
        <v>4</v>
      </c>
      <c r="I103" s="5">
        <v>24</v>
      </c>
      <c r="J103" s="5">
        <v>4</v>
      </c>
      <c r="M103" s="9" t="str">
        <f t="shared" si="1"/>
        <v>INSERT INTO RouteStops (RouteId,Variation,Sequence,NaptanId,BoardingStage,BoardingstageSequence,AlightingStage,AlightingStageSequence) VALUES (9,2,48,232,24,4,24,4)</v>
      </c>
    </row>
    <row r="104" spans="1:13" x14ac:dyDescent="0.25">
      <c r="A104" s="9">
        <v>49</v>
      </c>
      <c r="B104" s="9">
        <v>2</v>
      </c>
      <c r="C104" s="9">
        <v>45019911</v>
      </c>
      <c r="D104" s="9">
        <f>INDEX(Naptans!$A:$C,MATCH(C104,Naptans!$A:$A,0),2)</f>
        <v>233</v>
      </c>
      <c r="E104" s="9" t="str">
        <f>INDEX(Naptans!$A:$C,MATCH(C104,Naptans!$A:$A,0),3)</f>
        <v xml:space="preserve"> Ingrow Lane</v>
      </c>
      <c r="F104" s="5"/>
      <c r="G104" s="5">
        <v>24</v>
      </c>
      <c r="H104" s="14">
        <v>4</v>
      </c>
      <c r="I104" s="5">
        <v>25</v>
      </c>
      <c r="J104" s="5">
        <v>3</v>
      </c>
      <c r="M104" s="9" t="str">
        <f t="shared" si="1"/>
        <v>INSERT INTO RouteStops (RouteId,Variation,Sequence,NaptanId,BoardingStage,BoardingstageSequence,AlightingStage,AlightingStageSequence) VALUES (9,2,49,233,24,4,25,3)</v>
      </c>
    </row>
    <row r="105" spans="1:13" x14ac:dyDescent="0.25">
      <c r="A105" s="9">
        <v>50</v>
      </c>
      <c r="B105" s="9">
        <v>2</v>
      </c>
      <c r="C105" s="9">
        <v>45021199</v>
      </c>
      <c r="D105" s="9">
        <f>INDEX(Naptans!$A:$C,MATCH(C105,Naptans!$A:$A,0),2)</f>
        <v>234</v>
      </c>
      <c r="E105" s="9" t="str">
        <f>INDEX(Naptans!$A:$C,MATCH(C105,Naptans!$A:$A,0),3)</f>
        <v xml:space="preserve"> Haincliffe Place</v>
      </c>
      <c r="F105" s="5"/>
      <c r="G105" s="5">
        <v>24</v>
      </c>
      <c r="H105" s="14">
        <v>4</v>
      </c>
      <c r="I105" s="5">
        <v>25</v>
      </c>
      <c r="J105" s="5">
        <v>3</v>
      </c>
      <c r="M105" s="9" t="str">
        <f t="shared" si="1"/>
        <v>INSERT INTO RouteStops (RouteId,Variation,Sequence,NaptanId,BoardingStage,BoardingstageSequence,AlightingStage,AlightingStageSequence) VALUES (9,2,50,234,24,4,25,3)</v>
      </c>
    </row>
    <row r="106" spans="1:13" x14ac:dyDescent="0.25">
      <c r="A106" s="9">
        <v>51</v>
      </c>
      <c r="B106" s="9">
        <v>2</v>
      </c>
      <c r="C106" s="9">
        <v>45021196</v>
      </c>
      <c r="D106" s="9">
        <f>INDEX(Naptans!$A:$C,MATCH(C106,Naptans!$A:$A,0),2)</f>
        <v>235</v>
      </c>
      <c r="E106" s="9" t="str">
        <f>INDEX(Naptans!$A:$C,MATCH(C106,Naptans!$A:$A,0),3)</f>
        <v xml:space="preserve"> Bracken Street</v>
      </c>
      <c r="F106" s="5">
        <v>25</v>
      </c>
      <c r="G106" s="5">
        <v>25</v>
      </c>
      <c r="H106" s="14">
        <v>3</v>
      </c>
      <c r="I106" s="5">
        <v>25</v>
      </c>
      <c r="J106" s="5">
        <v>3</v>
      </c>
      <c r="M106" s="9" t="str">
        <f t="shared" si="1"/>
        <v>INSERT INTO RouteStops (RouteId,Variation,Sequence,NaptanId,BoardingStage,BoardingstageSequence,AlightingStage,AlightingStageSequence) VALUES (9,2,51,235,25,3,25,3)</v>
      </c>
    </row>
    <row r="107" spans="1:13" x14ac:dyDescent="0.25">
      <c r="A107" s="9">
        <v>52</v>
      </c>
      <c r="B107" s="9">
        <v>2</v>
      </c>
      <c r="C107" s="9">
        <v>45021194</v>
      </c>
      <c r="D107" s="9">
        <f>INDEX(Naptans!$A:$C,MATCH(C107,Naptans!$A:$A,0),2)</f>
        <v>236</v>
      </c>
      <c r="E107" s="9" t="str">
        <f>INDEX(Naptans!$A:$C,MATCH(C107,Naptans!$A:$A,0),3)</f>
        <v xml:space="preserve"> Cliffe Terrace</v>
      </c>
      <c r="F107" s="5"/>
      <c r="G107" s="5">
        <v>25</v>
      </c>
      <c r="H107" s="14">
        <v>3</v>
      </c>
      <c r="I107" s="5">
        <v>26</v>
      </c>
      <c r="J107" s="5">
        <v>2</v>
      </c>
      <c r="M107" s="9" t="str">
        <f t="shared" si="1"/>
        <v>INSERT INTO RouteStops (RouteId,Variation,Sequence,NaptanId,BoardingStage,BoardingstageSequence,AlightingStage,AlightingStageSequence) VALUES (9,2,52,236,25,3,26,2)</v>
      </c>
    </row>
    <row r="108" spans="1:13" x14ac:dyDescent="0.25">
      <c r="A108" s="9">
        <v>53</v>
      </c>
      <c r="B108" s="9">
        <v>2</v>
      </c>
      <c r="C108" s="9">
        <v>45021192</v>
      </c>
      <c r="D108" s="9">
        <f>INDEX(Naptans!$A:$C,MATCH(C108,Naptans!$A:$A,0),2)</f>
        <v>237</v>
      </c>
      <c r="E108" s="9" t="str">
        <f>INDEX(Naptans!$A:$C,MATCH(C108,Naptans!$A:$A,0),3)</f>
        <v xml:space="preserve"> Woodhouse Road</v>
      </c>
      <c r="F108" s="5"/>
      <c r="G108" s="5">
        <v>25</v>
      </c>
      <c r="H108" s="14">
        <v>3</v>
      </c>
      <c r="I108" s="5">
        <v>26</v>
      </c>
      <c r="J108" s="5">
        <v>2</v>
      </c>
      <c r="M108" s="9" t="str">
        <f t="shared" si="1"/>
        <v>INSERT INTO RouteStops (RouteId,Variation,Sequence,NaptanId,BoardingStage,BoardingstageSequence,AlightingStage,AlightingStageSequence) VALUES (9,2,53,237,25,3,26,2)</v>
      </c>
    </row>
    <row r="109" spans="1:13" x14ac:dyDescent="0.25">
      <c r="A109" s="9">
        <v>54</v>
      </c>
      <c r="B109" s="9">
        <v>2</v>
      </c>
      <c r="C109" s="9">
        <v>45021190</v>
      </c>
      <c r="D109" s="9">
        <f>INDEX(Naptans!$A:$C,MATCH(C109,Naptans!$A:$A,0),2)</f>
        <v>238</v>
      </c>
      <c r="E109" s="9" t="str">
        <f>INDEX(Naptans!$A:$C,MATCH(C109,Naptans!$A:$A,0),3)</f>
        <v xml:space="preserve"> Woodhouse Avenue</v>
      </c>
      <c r="F109" s="5"/>
      <c r="G109" s="5">
        <v>25</v>
      </c>
      <c r="H109" s="14">
        <v>3</v>
      </c>
      <c r="I109" s="5">
        <v>26</v>
      </c>
      <c r="J109" s="5">
        <v>2</v>
      </c>
      <c r="M109" s="9" t="str">
        <f t="shared" si="1"/>
        <v>INSERT INTO RouteStops (RouteId,Variation,Sequence,NaptanId,BoardingStage,BoardingstageSequence,AlightingStage,AlightingStageSequence) VALUES (9,2,54,238,25,3,26,2)</v>
      </c>
    </row>
    <row r="110" spans="1:13" x14ac:dyDescent="0.25">
      <c r="A110" s="9">
        <v>55</v>
      </c>
      <c r="B110" s="9">
        <v>2</v>
      </c>
      <c r="C110" s="9">
        <v>45021188</v>
      </c>
      <c r="D110" s="9">
        <f>INDEX(Naptans!$A:$C,MATCH(C110,Naptans!$A:$A,0),2)</f>
        <v>239</v>
      </c>
      <c r="E110" s="9" t="str">
        <f>INDEX(Naptans!$A:$C,MATCH(C110,Naptans!$A:$A,0),3)</f>
        <v xml:space="preserve"> Worthville Close</v>
      </c>
      <c r="F110" s="5"/>
      <c r="G110" s="5">
        <v>25</v>
      </c>
      <c r="H110" s="14">
        <v>3</v>
      </c>
      <c r="I110" s="5">
        <v>26</v>
      </c>
      <c r="J110" s="5">
        <v>2</v>
      </c>
      <c r="M110" s="9" t="str">
        <f t="shared" si="1"/>
        <v>INSERT INTO RouteStops (RouteId,Variation,Sequence,NaptanId,BoardingStage,BoardingstageSequence,AlightingStage,AlightingStageSequence) VALUES (9,2,55,239,25,3,26,2)</v>
      </c>
    </row>
    <row r="111" spans="1:13" x14ac:dyDescent="0.25">
      <c r="A111" s="9">
        <v>56</v>
      </c>
      <c r="B111" s="9">
        <v>2</v>
      </c>
      <c r="C111" s="9">
        <v>45021181</v>
      </c>
      <c r="D111" s="9">
        <f>INDEX(Naptans!$A:$C,MATCH(C111,Naptans!$A:$A,0),2)</f>
        <v>240</v>
      </c>
      <c r="E111" s="9" t="str">
        <f>INDEX(Naptans!$A:$C,MATCH(C111,Naptans!$A:$A,0),3)</f>
        <v xml:space="preserve"> Hanworthwood Rd N</v>
      </c>
      <c r="F111" s="5"/>
      <c r="G111" s="5">
        <v>25</v>
      </c>
      <c r="H111" s="14">
        <v>3</v>
      </c>
      <c r="I111" s="5">
        <v>26</v>
      </c>
      <c r="J111" s="5">
        <v>2</v>
      </c>
      <c r="M111" s="9" t="str">
        <f t="shared" si="1"/>
        <v>INSERT INTO RouteStops (RouteId,Variation,Sequence,NaptanId,BoardingStage,BoardingstageSequence,AlightingStage,AlightingStageSequence) VALUES (9,2,56,240,25,3,26,2)</v>
      </c>
    </row>
    <row r="112" spans="1:13" x14ac:dyDescent="0.25">
      <c r="A112" s="9">
        <v>57</v>
      </c>
      <c r="B112" s="9">
        <v>2</v>
      </c>
      <c r="C112" s="9">
        <v>45021179</v>
      </c>
      <c r="D112" s="9">
        <f>INDEX(Naptans!$A:$C,MATCH(C112,Naptans!$A:$A,0),2)</f>
        <v>84</v>
      </c>
      <c r="E112" s="9" t="str">
        <f>INDEX(Naptans!$A:$C,MATCH(C112,Naptans!$A:$A,0),3)</f>
        <v xml:space="preserve"> Parkwood Street</v>
      </c>
      <c r="F112" s="5">
        <v>26</v>
      </c>
      <c r="G112" s="5">
        <v>26</v>
      </c>
      <c r="H112" s="14">
        <v>2</v>
      </c>
      <c r="I112" s="5">
        <v>26</v>
      </c>
      <c r="J112" s="5">
        <v>2</v>
      </c>
      <c r="M112" s="9" t="str">
        <f t="shared" si="1"/>
        <v>INSERT INTO RouteStops (RouteId,Variation,Sequence,NaptanId,BoardingStage,BoardingstageSequence,AlightingStage,AlightingStageSequence) VALUES (9,2,57,84,26,2,26,2)</v>
      </c>
    </row>
    <row r="113" spans="1:13" x14ac:dyDescent="0.25">
      <c r="A113" s="9">
        <v>58</v>
      </c>
      <c r="B113" s="9">
        <v>2</v>
      </c>
      <c r="C113" s="9">
        <v>45021177</v>
      </c>
      <c r="D113" s="9">
        <f>INDEX(Naptans!$A:$C,MATCH(C113,Naptans!$A:$A,0),2)</f>
        <v>85</v>
      </c>
      <c r="E113" s="9" t="str">
        <f>INDEX(Naptans!$A:$C,MATCH(C113,Naptans!$A:$A,0),3)</f>
        <v xml:space="preserve"> East Parade</v>
      </c>
      <c r="F113" s="5"/>
      <c r="G113" s="5">
        <v>26</v>
      </c>
      <c r="H113" s="14">
        <v>2</v>
      </c>
      <c r="I113" s="5">
        <v>27</v>
      </c>
      <c r="J113" s="5">
        <v>1</v>
      </c>
      <c r="M113" s="9" t="str">
        <f t="shared" si="1"/>
        <v>INSERT INTO RouteStops (RouteId,Variation,Sequence,NaptanId,BoardingStage,BoardingstageSequence,AlightingStage,AlightingStageSequence) VALUES (9,2,58,85,26,2,27,1)</v>
      </c>
    </row>
    <row r="114" spans="1:13" x14ac:dyDescent="0.25">
      <c r="A114" s="9">
        <v>59</v>
      </c>
      <c r="B114" s="9">
        <v>2</v>
      </c>
      <c r="C114" s="9">
        <v>45026807</v>
      </c>
      <c r="D114" s="9">
        <f>INDEX(Naptans!$A:$C,MATCH(C114,Naptans!$A:$A,0),2)</f>
        <v>51</v>
      </c>
      <c r="E114" s="9" t="str">
        <f>INDEX(Naptans!$A:$C,MATCH(C114,Naptans!$A:$A,0),3)</f>
        <v>Keighley Bus Stn</v>
      </c>
      <c r="F114" s="5">
        <v>27</v>
      </c>
      <c r="G114" s="5">
        <v>27</v>
      </c>
      <c r="H114" s="14">
        <v>1</v>
      </c>
      <c r="I114" s="5">
        <v>27</v>
      </c>
      <c r="J114" s="5">
        <v>1</v>
      </c>
      <c r="M114" s="9" t="str">
        <f t="shared" si="1"/>
        <v>INSERT INTO RouteStops (RouteId,Variation,Sequence,NaptanId,BoardingStage,BoardingstageSequence,AlightingStage,AlightingStageSequence) VALUES (9,2,59,51,27,1,27,1)</v>
      </c>
    </row>
  </sheetData>
  <conditionalFormatting sqref="C2">
    <cfRule type="duplicateValues" dxfId="19" priority="2"/>
  </conditionalFormatting>
  <conditionalFormatting sqref="C2">
    <cfRule type="duplicateValues" dxfId="18" priority="1"/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2:W100"/>
  <sheetViews>
    <sheetView topLeftCell="A43" zoomScale="85" zoomScaleNormal="85" workbookViewId="0">
      <selection activeCell="E63" sqref="E63"/>
    </sheetView>
  </sheetViews>
  <sheetFormatPr defaultColWidth="9.28515625" defaultRowHeight="15" x14ac:dyDescent="0.25"/>
  <cols>
    <col min="1" max="1" width="11" style="9" customWidth="1"/>
    <col min="2" max="2" width="12.28515625" style="9" bestFit="1" customWidth="1"/>
    <col min="3" max="16384" width="9.28515625" style="9"/>
  </cols>
  <sheetData>
    <row r="2" spans="1:22" x14ac:dyDescent="0.25">
      <c r="A2" s="9" t="s">
        <v>311</v>
      </c>
      <c r="B2" s="9">
        <v>1500249600000</v>
      </c>
      <c r="D2" s="24" t="s">
        <v>317</v>
      </c>
      <c r="E2" s="9">
        <v>27</v>
      </c>
      <c r="F2" s="9">
        <v>26</v>
      </c>
      <c r="G2" s="9">
        <v>25</v>
      </c>
      <c r="H2" s="9">
        <v>24</v>
      </c>
      <c r="I2" s="9">
        <v>23</v>
      </c>
      <c r="J2" s="9">
        <v>22</v>
      </c>
      <c r="K2" s="9">
        <v>21</v>
      </c>
      <c r="L2" s="9">
        <v>20</v>
      </c>
      <c r="M2" s="9">
        <v>19</v>
      </c>
      <c r="N2" s="9">
        <v>18</v>
      </c>
      <c r="O2" s="9">
        <v>17</v>
      </c>
      <c r="P2" s="9">
        <v>16</v>
      </c>
      <c r="Q2" s="9">
        <v>15</v>
      </c>
      <c r="R2" s="9">
        <v>15</v>
      </c>
      <c r="S2" s="9">
        <v>13</v>
      </c>
      <c r="T2" s="9">
        <v>12</v>
      </c>
      <c r="U2" s="9">
        <v>11</v>
      </c>
      <c r="V2" s="9">
        <v>10</v>
      </c>
    </row>
    <row r="3" spans="1:22" x14ac:dyDescent="0.25">
      <c r="A3" s="9" t="s">
        <v>309</v>
      </c>
      <c r="B3" s="9">
        <v>9</v>
      </c>
      <c r="D3" s="9">
        <v>27</v>
      </c>
      <c r="E3" s="9">
        <v>110</v>
      </c>
    </row>
    <row r="4" spans="1:22" x14ac:dyDescent="0.25">
      <c r="A4" s="9" t="s">
        <v>365</v>
      </c>
      <c r="B4" s="9">
        <v>1</v>
      </c>
      <c r="D4" s="9">
        <v>26</v>
      </c>
      <c r="E4" s="9">
        <v>110</v>
      </c>
      <c r="F4" s="9">
        <v>110</v>
      </c>
    </row>
    <row r="5" spans="1:22" x14ac:dyDescent="0.25">
      <c r="A5" s="9" t="s">
        <v>364</v>
      </c>
      <c r="B5" s="9">
        <v>2</v>
      </c>
      <c r="D5" s="9">
        <v>25</v>
      </c>
      <c r="E5" s="9">
        <v>160</v>
      </c>
      <c r="F5" s="9">
        <v>110</v>
      </c>
      <c r="G5" s="9">
        <v>110</v>
      </c>
    </row>
    <row r="6" spans="1:22" x14ac:dyDescent="0.25">
      <c r="A6" s="9" t="s">
        <v>363</v>
      </c>
      <c r="B6" s="9">
        <v>3</v>
      </c>
      <c r="D6" s="9">
        <v>24</v>
      </c>
      <c r="E6" s="9">
        <v>160</v>
      </c>
      <c r="F6" s="9">
        <v>160</v>
      </c>
      <c r="G6" s="9">
        <v>110</v>
      </c>
      <c r="H6" s="9">
        <v>110</v>
      </c>
    </row>
    <row r="7" spans="1:22" x14ac:dyDescent="0.25">
      <c r="D7" s="9">
        <v>23</v>
      </c>
      <c r="E7" s="9">
        <v>200</v>
      </c>
      <c r="F7" s="9">
        <v>160</v>
      </c>
      <c r="G7" s="9">
        <v>160</v>
      </c>
      <c r="H7" s="9">
        <v>110</v>
      </c>
      <c r="I7" s="9">
        <v>110</v>
      </c>
    </row>
    <row r="8" spans="1:22" x14ac:dyDescent="0.25">
      <c r="A8" s="9" t="s">
        <v>382</v>
      </c>
      <c r="B8" s="9">
        <v>0.9</v>
      </c>
      <c r="D8" s="9">
        <v>22</v>
      </c>
      <c r="E8" s="9">
        <v>250</v>
      </c>
      <c r="F8" s="9">
        <v>200</v>
      </c>
      <c r="G8" s="9">
        <v>200</v>
      </c>
      <c r="H8" s="9">
        <v>160</v>
      </c>
      <c r="I8" s="9">
        <v>110</v>
      </c>
      <c r="J8" s="9">
        <v>110</v>
      </c>
    </row>
    <row r="9" spans="1:22" x14ac:dyDescent="0.25">
      <c r="D9" s="9">
        <v>21</v>
      </c>
      <c r="E9" s="9">
        <v>250</v>
      </c>
      <c r="F9" s="9">
        <v>250</v>
      </c>
      <c r="G9" s="9">
        <v>250</v>
      </c>
      <c r="H9" s="9">
        <v>200</v>
      </c>
      <c r="I9" s="9">
        <v>160</v>
      </c>
      <c r="J9" s="9">
        <v>110</v>
      </c>
      <c r="K9" s="9">
        <v>110</v>
      </c>
    </row>
    <row r="10" spans="1:22" x14ac:dyDescent="0.25">
      <c r="D10" s="9">
        <v>20</v>
      </c>
      <c r="E10" s="9">
        <v>250</v>
      </c>
      <c r="F10" s="9">
        <v>250</v>
      </c>
      <c r="G10" s="9">
        <v>250</v>
      </c>
      <c r="H10" s="9">
        <v>250</v>
      </c>
      <c r="I10" s="9">
        <v>200</v>
      </c>
      <c r="J10" s="9">
        <v>160</v>
      </c>
      <c r="K10" s="9">
        <v>110</v>
      </c>
      <c r="L10" s="9">
        <v>110</v>
      </c>
    </row>
    <row r="11" spans="1:22" x14ac:dyDescent="0.25">
      <c r="D11" s="9">
        <v>19</v>
      </c>
      <c r="E11" s="9">
        <v>250</v>
      </c>
      <c r="F11" s="9">
        <v>250</v>
      </c>
      <c r="G11" s="9">
        <v>250</v>
      </c>
      <c r="H11" s="9">
        <v>250</v>
      </c>
      <c r="I11" s="9">
        <v>200</v>
      </c>
      <c r="J11" s="9">
        <v>200</v>
      </c>
      <c r="K11" s="9">
        <v>160</v>
      </c>
      <c r="L11" s="9">
        <v>110</v>
      </c>
      <c r="M11" s="9">
        <v>110</v>
      </c>
    </row>
    <row r="12" spans="1:22" x14ac:dyDescent="0.25">
      <c r="D12" s="9">
        <v>18</v>
      </c>
      <c r="E12" s="9">
        <v>270</v>
      </c>
      <c r="F12" s="9">
        <v>270</v>
      </c>
      <c r="G12" s="9">
        <v>270</v>
      </c>
      <c r="H12" s="9">
        <v>250</v>
      </c>
      <c r="I12" s="9">
        <v>250</v>
      </c>
      <c r="J12" s="9">
        <v>200</v>
      </c>
      <c r="K12" s="9">
        <v>200</v>
      </c>
      <c r="L12" s="9">
        <v>160</v>
      </c>
      <c r="M12" s="9">
        <v>110</v>
      </c>
      <c r="N12" s="9">
        <v>110</v>
      </c>
    </row>
    <row r="13" spans="1:22" x14ac:dyDescent="0.25">
      <c r="D13" s="9">
        <v>17</v>
      </c>
      <c r="E13" s="9">
        <v>270</v>
      </c>
      <c r="F13" s="9">
        <v>270</v>
      </c>
      <c r="G13" s="9">
        <v>270</v>
      </c>
      <c r="H13" s="9">
        <v>250</v>
      </c>
      <c r="I13" s="9">
        <v>250</v>
      </c>
      <c r="J13" s="9">
        <v>250</v>
      </c>
      <c r="K13" s="9">
        <v>200</v>
      </c>
      <c r="L13" s="9">
        <v>160</v>
      </c>
      <c r="M13" s="9">
        <v>160</v>
      </c>
      <c r="N13" s="9">
        <v>110</v>
      </c>
      <c r="O13" s="9">
        <v>110</v>
      </c>
    </row>
    <row r="14" spans="1:22" x14ac:dyDescent="0.25">
      <c r="D14" s="9">
        <v>16</v>
      </c>
      <c r="E14" s="9">
        <v>270</v>
      </c>
      <c r="F14" s="9">
        <v>270</v>
      </c>
      <c r="G14" s="9">
        <v>270</v>
      </c>
      <c r="H14" s="9">
        <v>250</v>
      </c>
      <c r="I14" s="9">
        <v>250</v>
      </c>
      <c r="J14" s="9">
        <v>250</v>
      </c>
      <c r="K14" s="9">
        <v>200</v>
      </c>
      <c r="L14" s="9">
        <v>160</v>
      </c>
      <c r="M14" s="9">
        <v>160</v>
      </c>
      <c r="N14" s="9">
        <v>160</v>
      </c>
      <c r="O14" s="9">
        <v>110</v>
      </c>
      <c r="P14" s="9">
        <v>110</v>
      </c>
    </row>
    <row r="15" spans="1:22" x14ac:dyDescent="0.25">
      <c r="D15" s="9">
        <v>15</v>
      </c>
      <c r="E15" s="9">
        <v>270</v>
      </c>
      <c r="F15" s="9">
        <v>270</v>
      </c>
      <c r="G15" s="9">
        <v>270</v>
      </c>
      <c r="H15" s="9">
        <v>270</v>
      </c>
      <c r="I15" s="9">
        <v>250</v>
      </c>
      <c r="J15" s="9">
        <v>250</v>
      </c>
      <c r="K15" s="9">
        <v>200</v>
      </c>
      <c r="L15" s="9">
        <v>160</v>
      </c>
      <c r="M15" s="9">
        <v>160</v>
      </c>
      <c r="N15" s="9">
        <v>160</v>
      </c>
      <c r="O15" s="9">
        <v>160</v>
      </c>
      <c r="P15" s="9">
        <v>110</v>
      </c>
      <c r="Q15" s="9">
        <v>110</v>
      </c>
    </row>
    <row r="16" spans="1:22" x14ac:dyDescent="0.25">
      <c r="D16" s="9">
        <v>14</v>
      </c>
      <c r="E16" s="9">
        <v>270</v>
      </c>
      <c r="F16" s="9">
        <v>270</v>
      </c>
      <c r="G16" s="9">
        <v>270</v>
      </c>
      <c r="H16" s="9">
        <v>270</v>
      </c>
      <c r="I16" s="9">
        <v>250</v>
      </c>
      <c r="J16" s="9">
        <v>250</v>
      </c>
      <c r="K16" s="9">
        <v>250</v>
      </c>
      <c r="L16" s="9">
        <v>200</v>
      </c>
      <c r="M16" s="9">
        <v>200</v>
      </c>
      <c r="N16" s="9">
        <v>200</v>
      </c>
      <c r="O16" s="9">
        <v>200</v>
      </c>
      <c r="P16" s="9">
        <v>160</v>
      </c>
      <c r="Q16" s="9">
        <v>110</v>
      </c>
      <c r="R16" s="9">
        <v>110</v>
      </c>
    </row>
    <row r="17" spans="4:22" x14ac:dyDescent="0.25">
      <c r="D17" s="9">
        <v>13</v>
      </c>
      <c r="E17" s="9">
        <v>270</v>
      </c>
      <c r="F17" s="9">
        <v>270</v>
      </c>
      <c r="G17" s="9">
        <v>270</v>
      </c>
      <c r="H17" s="9">
        <v>270</v>
      </c>
      <c r="I17" s="9">
        <v>250</v>
      </c>
      <c r="J17" s="9">
        <v>250</v>
      </c>
      <c r="K17" s="9">
        <v>250</v>
      </c>
      <c r="L17" s="9">
        <v>250</v>
      </c>
      <c r="M17" s="9">
        <v>250</v>
      </c>
      <c r="N17" s="9">
        <v>250</v>
      </c>
      <c r="O17" s="9">
        <v>200</v>
      </c>
      <c r="P17" s="9">
        <v>160</v>
      </c>
      <c r="Q17" s="9">
        <v>160</v>
      </c>
      <c r="R17" s="9">
        <v>110</v>
      </c>
      <c r="S17" s="9">
        <v>110</v>
      </c>
    </row>
    <row r="18" spans="4:22" x14ac:dyDescent="0.25">
      <c r="D18" s="9">
        <v>12</v>
      </c>
      <c r="E18" s="9">
        <v>270</v>
      </c>
      <c r="F18" s="9">
        <v>270</v>
      </c>
      <c r="G18" s="9">
        <v>270</v>
      </c>
      <c r="H18" s="9">
        <v>270</v>
      </c>
      <c r="I18" s="9">
        <v>250</v>
      </c>
      <c r="J18" s="9">
        <v>250</v>
      </c>
      <c r="K18" s="9">
        <v>250</v>
      </c>
      <c r="L18" s="9">
        <v>250</v>
      </c>
      <c r="M18" s="9">
        <v>250</v>
      </c>
      <c r="N18" s="9">
        <v>250</v>
      </c>
      <c r="O18" s="9">
        <v>250</v>
      </c>
      <c r="P18" s="9">
        <v>200</v>
      </c>
      <c r="Q18" s="9">
        <v>200</v>
      </c>
      <c r="R18" s="9">
        <v>160</v>
      </c>
      <c r="S18" s="9">
        <v>110</v>
      </c>
      <c r="T18" s="9">
        <v>110</v>
      </c>
    </row>
    <row r="19" spans="4:22" x14ac:dyDescent="0.25">
      <c r="D19" s="9">
        <v>11</v>
      </c>
      <c r="E19" s="9">
        <v>270</v>
      </c>
      <c r="F19" s="9">
        <v>270</v>
      </c>
      <c r="G19" s="9">
        <v>270</v>
      </c>
      <c r="H19" s="9">
        <v>270</v>
      </c>
      <c r="I19" s="9">
        <v>250</v>
      </c>
      <c r="J19" s="9">
        <v>250</v>
      </c>
      <c r="K19" s="9">
        <v>250</v>
      </c>
      <c r="L19" s="9">
        <v>250</v>
      </c>
      <c r="M19" s="9">
        <v>250</v>
      </c>
      <c r="N19" s="9">
        <v>250</v>
      </c>
      <c r="O19" s="9">
        <v>250</v>
      </c>
      <c r="P19" s="9">
        <v>200</v>
      </c>
      <c r="Q19" s="9">
        <v>200</v>
      </c>
      <c r="R19" s="9">
        <v>200</v>
      </c>
      <c r="S19" s="9">
        <v>160</v>
      </c>
      <c r="T19" s="9">
        <v>110</v>
      </c>
      <c r="U19" s="9">
        <v>110</v>
      </c>
    </row>
    <row r="20" spans="4:22" x14ac:dyDescent="0.25">
      <c r="D20" s="9">
        <v>10</v>
      </c>
      <c r="E20" s="9">
        <v>270</v>
      </c>
      <c r="F20" s="9">
        <v>270</v>
      </c>
      <c r="G20" s="9">
        <v>270</v>
      </c>
      <c r="H20" s="9">
        <v>270</v>
      </c>
      <c r="I20" s="9">
        <v>270</v>
      </c>
      <c r="J20" s="9">
        <v>270</v>
      </c>
      <c r="K20" s="9">
        <v>270</v>
      </c>
      <c r="L20" s="9">
        <v>270</v>
      </c>
      <c r="M20" s="9">
        <v>270</v>
      </c>
      <c r="N20" s="9">
        <v>270</v>
      </c>
      <c r="O20" s="9">
        <v>270</v>
      </c>
      <c r="P20" s="9">
        <v>250</v>
      </c>
      <c r="Q20" s="9">
        <v>250</v>
      </c>
      <c r="R20" s="9">
        <v>200</v>
      </c>
      <c r="S20" s="9">
        <v>200</v>
      </c>
      <c r="T20" s="9">
        <v>160</v>
      </c>
      <c r="U20" s="9">
        <v>110</v>
      </c>
      <c r="V20" s="9">
        <v>110</v>
      </c>
    </row>
    <row r="22" spans="4:22" x14ac:dyDescent="0.25">
      <c r="D22" s="24" t="s">
        <v>318</v>
      </c>
    </row>
    <row r="23" spans="4:22" x14ac:dyDescent="0.25">
      <c r="D23" s="9">
        <v>27</v>
      </c>
      <c r="E23" s="9">
        <v>200</v>
      </c>
    </row>
    <row r="24" spans="4:22" x14ac:dyDescent="0.25">
      <c r="D24" s="9">
        <v>26</v>
      </c>
      <c r="E24" s="9">
        <v>200</v>
      </c>
      <c r="F24" s="9">
        <v>200</v>
      </c>
    </row>
    <row r="25" spans="4:22" x14ac:dyDescent="0.25">
      <c r="D25" s="9">
        <v>25</v>
      </c>
      <c r="E25" s="9">
        <v>250</v>
      </c>
      <c r="F25" s="9">
        <v>200</v>
      </c>
      <c r="G25" s="9">
        <v>200</v>
      </c>
    </row>
    <row r="26" spans="4:22" x14ac:dyDescent="0.25">
      <c r="D26" s="9">
        <v>24</v>
      </c>
      <c r="E26" s="9">
        <v>250</v>
      </c>
      <c r="F26" s="9">
        <v>250</v>
      </c>
      <c r="G26" s="9">
        <v>200</v>
      </c>
      <c r="H26" s="9">
        <v>200</v>
      </c>
    </row>
    <row r="27" spans="4:22" x14ac:dyDescent="0.25">
      <c r="D27" s="9">
        <v>23</v>
      </c>
      <c r="E27" s="9">
        <v>300</v>
      </c>
      <c r="F27" s="9">
        <v>250</v>
      </c>
      <c r="G27" s="9">
        <v>250</v>
      </c>
      <c r="H27" s="9">
        <v>200</v>
      </c>
      <c r="I27" s="9">
        <v>200</v>
      </c>
    </row>
    <row r="28" spans="4:22" x14ac:dyDescent="0.25">
      <c r="D28" s="9">
        <v>22</v>
      </c>
      <c r="E28" s="9">
        <v>400</v>
      </c>
      <c r="F28" s="9">
        <v>350</v>
      </c>
      <c r="G28" s="9">
        <v>350</v>
      </c>
      <c r="H28" s="9">
        <v>250</v>
      </c>
      <c r="I28" s="9">
        <v>200</v>
      </c>
      <c r="J28" s="9">
        <v>200</v>
      </c>
    </row>
    <row r="29" spans="4:22" x14ac:dyDescent="0.25">
      <c r="D29" s="9">
        <v>21</v>
      </c>
      <c r="E29" s="9">
        <v>400</v>
      </c>
      <c r="F29" s="9">
        <v>400</v>
      </c>
      <c r="G29" s="9">
        <v>400</v>
      </c>
      <c r="H29" s="9">
        <v>350</v>
      </c>
      <c r="I29" s="9">
        <v>250</v>
      </c>
      <c r="J29" s="9">
        <v>200</v>
      </c>
      <c r="K29" s="9">
        <v>200</v>
      </c>
    </row>
    <row r="30" spans="4:22" x14ac:dyDescent="0.25">
      <c r="D30" s="9">
        <v>20</v>
      </c>
      <c r="E30" s="9">
        <v>400</v>
      </c>
      <c r="F30" s="9">
        <v>400</v>
      </c>
      <c r="G30" s="9">
        <v>400</v>
      </c>
      <c r="H30" s="9">
        <v>400</v>
      </c>
      <c r="I30" s="9">
        <v>350</v>
      </c>
      <c r="J30" s="9">
        <v>250</v>
      </c>
      <c r="K30" s="9">
        <v>200</v>
      </c>
      <c r="L30" s="9">
        <v>200</v>
      </c>
    </row>
    <row r="31" spans="4:22" x14ac:dyDescent="0.25">
      <c r="D31" s="9">
        <v>19</v>
      </c>
      <c r="E31" s="9">
        <v>400</v>
      </c>
      <c r="F31" s="9">
        <v>400</v>
      </c>
      <c r="G31" s="9">
        <v>400</v>
      </c>
      <c r="H31" s="9">
        <v>400</v>
      </c>
      <c r="I31" s="9">
        <v>350</v>
      </c>
      <c r="J31" s="9">
        <v>350</v>
      </c>
      <c r="K31" s="9">
        <v>250</v>
      </c>
      <c r="L31" s="9">
        <v>200</v>
      </c>
      <c r="M31" s="9">
        <v>200</v>
      </c>
    </row>
    <row r="32" spans="4:22" x14ac:dyDescent="0.25">
      <c r="D32" s="9">
        <v>18</v>
      </c>
      <c r="E32" s="9">
        <v>470</v>
      </c>
      <c r="F32" s="9">
        <v>470</v>
      </c>
      <c r="G32" s="9">
        <v>470</v>
      </c>
      <c r="H32" s="9">
        <v>400</v>
      </c>
      <c r="I32" s="9">
        <v>400</v>
      </c>
      <c r="J32" s="9">
        <v>350</v>
      </c>
      <c r="K32" s="9">
        <v>350</v>
      </c>
      <c r="L32" s="9">
        <v>250</v>
      </c>
      <c r="M32" s="9">
        <v>200</v>
      </c>
      <c r="N32" s="9">
        <v>200</v>
      </c>
    </row>
    <row r="33" spans="4:22" x14ac:dyDescent="0.25">
      <c r="D33" s="9">
        <v>17</v>
      </c>
      <c r="E33" s="9">
        <v>470</v>
      </c>
      <c r="F33" s="9">
        <v>470</v>
      </c>
      <c r="G33" s="9">
        <v>470</v>
      </c>
      <c r="H33" s="9">
        <v>400</v>
      </c>
      <c r="I33" s="9">
        <v>400</v>
      </c>
      <c r="J33" s="9">
        <v>400</v>
      </c>
      <c r="K33" s="9">
        <v>350</v>
      </c>
      <c r="L33" s="9">
        <v>250</v>
      </c>
      <c r="M33" s="9">
        <v>250</v>
      </c>
      <c r="N33" s="9">
        <v>200</v>
      </c>
      <c r="O33" s="9">
        <v>200</v>
      </c>
    </row>
    <row r="34" spans="4:22" x14ac:dyDescent="0.25">
      <c r="D34" s="9">
        <v>16</v>
      </c>
      <c r="E34" s="9">
        <v>470</v>
      </c>
      <c r="F34" s="9">
        <v>470</v>
      </c>
      <c r="G34" s="9">
        <v>470</v>
      </c>
      <c r="H34" s="9">
        <v>400</v>
      </c>
      <c r="I34" s="9">
        <v>400</v>
      </c>
      <c r="J34" s="9">
        <v>400</v>
      </c>
      <c r="K34" s="9">
        <v>350</v>
      </c>
      <c r="L34" s="9">
        <v>250</v>
      </c>
      <c r="M34" s="9">
        <v>250</v>
      </c>
      <c r="N34" s="9">
        <v>250</v>
      </c>
      <c r="O34" s="9">
        <v>200</v>
      </c>
      <c r="P34" s="9">
        <v>200</v>
      </c>
    </row>
    <row r="35" spans="4:22" x14ac:dyDescent="0.25">
      <c r="D35" s="9">
        <v>15</v>
      </c>
      <c r="E35" s="9">
        <v>470</v>
      </c>
      <c r="F35" s="9">
        <v>470</v>
      </c>
      <c r="G35" s="9">
        <v>470</v>
      </c>
      <c r="H35" s="9">
        <v>470</v>
      </c>
      <c r="I35" s="9">
        <v>400</v>
      </c>
      <c r="J35" s="9">
        <v>400</v>
      </c>
      <c r="K35" s="9">
        <v>350</v>
      </c>
      <c r="L35" s="9">
        <v>250</v>
      </c>
      <c r="M35" s="9">
        <v>250</v>
      </c>
      <c r="N35" s="9">
        <v>250</v>
      </c>
      <c r="O35" s="9">
        <v>250</v>
      </c>
      <c r="P35" s="9">
        <v>200</v>
      </c>
      <c r="Q35" s="9">
        <v>200</v>
      </c>
    </row>
    <row r="36" spans="4:22" x14ac:dyDescent="0.25">
      <c r="D36" s="9">
        <v>14</v>
      </c>
      <c r="E36" s="9">
        <v>470</v>
      </c>
      <c r="F36" s="9">
        <v>470</v>
      </c>
      <c r="G36" s="9">
        <v>470</v>
      </c>
      <c r="H36" s="9">
        <v>470</v>
      </c>
      <c r="I36" s="9">
        <v>400</v>
      </c>
      <c r="J36" s="9">
        <v>400</v>
      </c>
      <c r="K36" s="9">
        <v>400</v>
      </c>
      <c r="L36" s="9">
        <v>350</v>
      </c>
      <c r="M36" s="9">
        <v>350</v>
      </c>
      <c r="N36" s="9">
        <v>350</v>
      </c>
      <c r="O36" s="9">
        <v>350</v>
      </c>
      <c r="P36" s="9">
        <v>250</v>
      </c>
      <c r="Q36" s="9">
        <v>200</v>
      </c>
      <c r="R36" s="9">
        <v>200</v>
      </c>
    </row>
    <row r="37" spans="4:22" x14ac:dyDescent="0.25">
      <c r="D37" s="9">
        <v>13</v>
      </c>
      <c r="E37" s="9">
        <v>470</v>
      </c>
      <c r="F37" s="9">
        <v>470</v>
      </c>
      <c r="G37" s="9">
        <v>470</v>
      </c>
      <c r="H37" s="9">
        <v>470</v>
      </c>
      <c r="I37" s="9">
        <v>400</v>
      </c>
      <c r="J37" s="9">
        <v>400</v>
      </c>
      <c r="K37" s="9">
        <v>400</v>
      </c>
      <c r="L37" s="9">
        <v>400</v>
      </c>
      <c r="M37" s="9">
        <v>400</v>
      </c>
      <c r="N37" s="9">
        <v>400</v>
      </c>
      <c r="O37" s="9">
        <v>350</v>
      </c>
      <c r="P37" s="9">
        <v>250</v>
      </c>
      <c r="Q37" s="9">
        <v>250</v>
      </c>
      <c r="R37" s="9">
        <v>200</v>
      </c>
      <c r="S37" s="9">
        <v>200</v>
      </c>
    </row>
    <row r="38" spans="4:22" x14ac:dyDescent="0.25">
      <c r="D38" s="9">
        <v>12</v>
      </c>
      <c r="E38" s="9">
        <v>470</v>
      </c>
      <c r="F38" s="9">
        <v>470</v>
      </c>
      <c r="G38" s="9">
        <v>470</v>
      </c>
      <c r="H38" s="9">
        <v>470</v>
      </c>
      <c r="I38" s="9">
        <v>400</v>
      </c>
      <c r="J38" s="9">
        <v>400</v>
      </c>
      <c r="K38" s="9">
        <v>400</v>
      </c>
      <c r="L38" s="9">
        <v>400</v>
      </c>
      <c r="M38" s="9">
        <v>400</v>
      </c>
      <c r="N38" s="9">
        <v>400</v>
      </c>
      <c r="O38" s="9">
        <v>400</v>
      </c>
      <c r="P38" s="9">
        <v>350</v>
      </c>
      <c r="Q38" s="9">
        <v>350</v>
      </c>
      <c r="R38" s="9">
        <v>250</v>
      </c>
      <c r="S38" s="9">
        <v>200</v>
      </c>
      <c r="T38" s="9">
        <v>200</v>
      </c>
    </row>
    <row r="39" spans="4:22" x14ac:dyDescent="0.25">
      <c r="D39" s="9">
        <v>11</v>
      </c>
      <c r="E39" s="9">
        <v>470</v>
      </c>
      <c r="F39" s="9">
        <v>470</v>
      </c>
      <c r="G39" s="9">
        <v>470</v>
      </c>
      <c r="H39" s="9">
        <v>470</v>
      </c>
      <c r="I39" s="9">
        <v>400</v>
      </c>
      <c r="J39" s="9">
        <v>400</v>
      </c>
      <c r="K39" s="9">
        <v>400</v>
      </c>
      <c r="L39" s="9">
        <v>400</v>
      </c>
      <c r="M39" s="9">
        <v>400</v>
      </c>
      <c r="N39" s="9">
        <v>400</v>
      </c>
      <c r="O39" s="9">
        <v>400</v>
      </c>
      <c r="P39" s="9">
        <v>350</v>
      </c>
      <c r="Q39" s="9">
        <v>350</v>
      </c>
      <c r="R39" s="9">
        <v>350</v>
      </c>
      <c r="S39" s="9">
        <v>250</v>
      </c>
      <c r="T39" s="9">
        <v>200</v>
      </c>
      <c r="U39" s="9">
        <v>200</v>
      </c>
    </row>
    <row r="40" spans="4:22" x14ac:dyDescent="0.25">
      <c r="D40" s="9">
        <v>10</v>
      </c>
      <c r="E40" s="9">
        <v>470</v>
      </c>
      <c r="F40" s="9">
        <v>470</v>
      </c>
      <c r="G40" s="9">
        <v>470</v>
      </c>
      <c r="H40" s="9">
        <v>470</v>
      </c>
      <c r="I40" s="9">
        <v>470</v>
      </c>
      <c r="J40" s="9">
        <v>470</v>
      </c>
      <c r="K40" s="9">
        <v>470</v>
      </c>
      <c r="L40" s="9">
        <v>470</v>
      </c>
      <c r="M40" s="9">
        <v>470</v>
      </c>
      <c r="N40" s="9">
        <v>470</v>
      </c>
      <c r="O40" s="9">
        <v>470</v>
      </c>
      <c r="P40" s="9">
        <v>400</v>
      </c>
      <c r="Q40" s="9">
        <v>400</v>
      </c>
      <c r="R40" s="9">
        <v>350</v>
      </c>
      <c r="S40" s="9">
        <v>350</v>
      </c>
      <c r="T40" s="9">
        <v>250</v>
      </c>
      <c r="U40" s="9">
        <v>200</v>
      </c>
      <c r="V40" s="9">
        <v>200</v>
      </c>
    </row>
    <row r="42" spans="4:22" x14ac:dyDescent="0.25">
      <c r="D42" s="24" t="s">
        <v>319</v>
      </c>
    </row>
    <row r="43" spans="4:22" x14ac:dyDescent="0.25">
      <c r="D43" s="9">
        <v>27</v>
      </c>
      <c r="E43" s="9" t="s">
        <v>316</v>
      </c>
    </row>
    <row r="44" spans="4:22" x14ac:dyDescent="0.25">
      <c r="D44" s="9">
        <v>26</v>
      </c>
      <c r="E44" s="9" t="s">
        <v>316</v>
      </c>
      <c r="F44" s="9" t="s">
        <v>316</v>
      </c>
    </row>
    <row r="45" spans="4:22" x14ac:dyDescent="0.25">
      <c r="D45" s="9">
        <v>25</v>
      </c>
      <c r="E45" s="9" t="s">
        <v>316</v>
      </c>
      <c r="F45" s="9" t="s">
        <v>316</v>
      </c>
      <c r="G45" s="9" t="s">
        <v>316</v>
      </c>
    </row>
    <row r="46" spans="4:22" x14ac:dyDescent="0.25">
      <c r="D46" s="9">
        <v>24</v>
      </c>
      <c r="E46" s="9" t="s">
        <v>316</v>
      </c>
      <c r="F46" s="9" t="s">
        <v>316</v>
      </c>
      <c r="G46" s="9" t="s">
        <v>316</v>
      </c>
      <c r="H46" s="9" t="s">
        <v>316</v>
      </c>
    </row>
    <row r="47" spans="4:22" x14ac:dyDescent="0.25">
      <c r="D47" s="9">
        <v>23</v>
      </c>
      <c r="E47" s="9" t="s">
        <v>316</v>
      </c>
      <c r="F47" s="9" t="s">
        <v>316</v>
      </c>
      <c r="G47" s="9" t="s">
        <v>316</v>
      </c>
      <c r="H47" s="9" t="s">
        <v>316</v>
      </c>
      <c r="I47" s="9" t="s">
        <v>316</v>
      </c>
    </row>
    <row r="48" spans="4:22" x14ac:dyDescent="0.25">
      <c r="D48" s="9">
        <v>22</v>
      </c>
    </row>
    <row r="49" spans="4:23" x14ac:dyDescent="0.25">
      <c r="D49" s="9">
        <v>21</v>
      </c>
    </row>
    <row r="50" spans="4:23" x14ac:dyDescent="0.25">
      <c r="D50" s="9">
        <v>20</v>
      </c>
    </row>
    <row r="51" spans="4:23" x14ac:dyDescent="0.25">
      <c r="D51" s="9">
        <v>19</v>
      </c>
    </row>
    <row r="52" spans="4:23" x14ac:dyDescent="0.25">
      <c r="D52" s="9">
        <v>18</v>
      </c>
    </row>
    <row r="53" spans="4:23" x14ac:dyDescent="0.25">
      <c r="D53" s="9">
        <v>17</v>
      </c>
    </row>
    <row r="54" spans="4:23" x14ac:dyDescent="0.25">
      <c r="D54" s="9">
        <v>16</v>
      </c>
    </row>
    <row r="55" spans="4:23" x14ac:dyDescent="0.25">
      <c r="D55" s="9">
        <v>15</v>
      </c>
    </row>
    <row r="56" spans="4:23" x14ac:dyDescent="0.25">
      <c r="D56" s="9">
        <v>14</v>
      </c>
    </row>
    <row r="57" spans="4:23" x14ac:dyDescent="0.25">
      <c r="D57" s="9">
        <v>13</v>
      </c>
    </row>
    <row r="58" spans="4:23" x14ac:dyDescent="0.25">
      <c r="D58" s="9">
        <v>12</v>
      </c>
    </row>
    <row r="59" spans="4:23" x14ac:dyDescent="0.25">
      <c r="D59" s="9">
        <v>11</v>
      </c>
    </row>
    <row r="60" spans="4:23" x14ac:dyDescent="0.25">
      <c r="D60" s="9">
        <v>10</v>
      </c>
    </row>
    <row r="62" spans="4:23" x14ac:dyDescent="0.25">
      <c r="D62" s="24" t="s">
        <v>314</v>
      </c>
    </row>
    <row r="63" spans="4:23" x14ac:dyDescent="0.25">
      <c r="D63" s="9">
        <v>27</v>
      </c>
      <c r="E63" s="9" t="str">
        <f>IF(E3,"INSERT INTO Fares (Created,RouteId,Stage1,Stage2,Single,[Return]) VALUES ("&amp;$B$2&amp;","&amp;$B$3&amp;","&amp;E$2&amp;","&amp;$D3&amp;","&amp;((E3/100)*$B$8)&amp;","&amp;((E23/100)*$B$8)&amp;");INSERT INTO Fares (Created,RouteId,Stage2,Stage1,Single,[Return]) VALUES ("&amp;$B$2&amp;","&amp;$B$3&amp;","&amp;E$2&amp;","&amp;$D3&amp;","&amp;((E3/100)*$B$8)&amp;","&amp;((E23/100)*$B$8)&amp;")","")</f>
        <v>INSERT INTO Fares (Created,RouteId,Stage1,Stage2,Single,[Return]) VALUES (1500249600000,9,27,27,0.99,1.8);INSERT INTO Fares (Created,RouteId,Stage2,Stage1,Single,[Return]) VALUES (1500249600000,9,27,27,0.99,1.8)</v>
      </c>
      <c r="F63" s="29" t="str">
        <f t="shared" ref="F63:V78" si="0">IF(F3,"INSERT INTO Fares (Created,RouteId,Stage1,Stage2,Single,[Return]) VALUES ("&amp;$B$2&amp;","&amp;$B$3&amp;","&amp;F$2&amp;","&amp;$D3&amp;","&amp;((F3/100)*$B$8)&amp;","&amp;((F23/100)*$B$8)&amp;");INSERT INTO Fares (Created,RouteId,Stage2,Stage1,Single,[Return]) VALUES ("&amp;$B$2&amp;","&amp;$B$3&amp;","&amp;F$2&amp;","&amp;$D3&amp;","&amp;((F3/100)*$B$8)&amp;","&amp;((F23/100)*$B$8)&amp;")","")</f>
        <v/>
      </c>
      <c r="G63" s="29" t="str">
        <f t="shared" si="0"/>
        <v/>
      </c>
      <c r="H63" s="29" t="str">
        <f t="shared" si="0"/>
        <v/>
      </c>
      <c r="I63" s="29" t="str">
        <f t="shared" si="0"/>
        <v/>
      </c>
      <c r="J63" s="29" t="str">
        <f t="shared" si="0"/>
        <v/>
      </c>
      <c r="K63" s="29" t="str">
        <f t="shared" si="0"/>
        <v/>
      </c>
      <c r="L63" s="29" t="str">
        <f t="shared" si="0"/>
        <v/>
      </c>
      <c r="M63" s="29" t="str">
        <f t="shared" si="0"/>
        <v/>
      </c>
      <c r="N63" s="29" t="str">
        <f t="shared" si="0"/>
        <v/>
      </c>
      <c r="O63" s="29" t="str">
        <f t="shared" si="0"/>
        <v/>
      </c>
      <c r="P63" s="29" t="str">
        <f t="shared" si="0"/>
        <v/>
      </c>
      <c r="Q63" s="29" t="str">
        <f t="shared" si="0"/>
        <v/>
      </c>
      <c r="R63" s="29" t="str">
        <f t="shared" si="0"/>
        <v/>
      </c>
      <c r="S63" s="29" t="str">
        <f t="shared" si="0"/>
        <v/>
      </c>
      <c r="T63" s="29" t="str">
        <f t="shared" si="0"/>
        <v/>
      </c>
      <c r="U63" s="29" t="str">
        <f t="shared" si="0"/>
        <v/>
      </c>
      <c r="V63" s="29" t="str">
        <f t="shared" si="0"/>
        <v/>
      </c>
      <c r="W63" s="9" t="str">
        <f t="shared" ref="W63" si="1">IF(W3,"INSERT INTO Fares (Created,RouteId,Stage1,Stage2,Single,Return) VALUES ("&amp;$B$2&amp;","&amp;$B$3&amp;","&amp;W$2&amp;","&amp;$D$3&amp;","&amp;W3&amp;","&amp;W24&amp;")","")</f>
        <v/>
      </c>
    </row>
    <row r="64" spans="4:23" x14ac:dyDescent="0.25">
      <c r="D64" s="9">
        <v>26</v>
      </c>
      <c r="E64" s="29" t="str">
        <f t="shared" ref="E64:T80" si="2">IF(E4,"INSERT INTO Fares (Created,RouteId,Stage1,Stage2,Single,[Return]) VALUES ("&amp;$B$2&amp;","&amp;$B$3&amp;","&amp;E$2&amp;","&amp;$D4&amp;","&amp;((E4/100)*$B$8)&amp;","&amp;((E24/100)*$B$8)&amp;");INSERT INTO Fares (Created,RouteId,Stage2,Stage1,Single,[Return]) VALUES ("&amp;$B$2&amp;","&amp;$B$3&amp;","&amp;E$2&amp;","&amp;$D4&amp;","&amp;((E4/100)*$B$8)&amp;","&amp;((E24/100)*$B$8)&amp;")","")</f>
        <v>INSERT INTO Fares (Created,RouteId,Stage1,Stage2,Single,[Return]) VALUES (1500249600000,9,27,26,0.99,1.8);INSERT INTO Fares (Created,RouteId,Stage2,Stage1,Single,[Return]) VALUES (1500249600000,9,27,26,0.99,1.8)</v>
      </c>
      <c r="F64" s="29" t="str">
        <f t="shared" si="2"/>
        <v>INSERT INTO Fares (Created,RouteId,Stage1,Stage2,Single,[Return]) VALUES (1500249600000,9,26,26,0.99,1.8);INSERT INTO Fares (Created,RouteId,Stage2,Stage1,Single,[Return]) VALUES (1500249600000,9,26,26,0.99,1.8)</v>
      </c>
      <c r="G64" s="29" t="str">
        <f t="shared" si="2"/>
        <v/>
      </c>
      <c r="H64" s="29" t="str">
        <f t="shared" si="2"/>
        <v/>
      </c>
      <c r="I64" s="29" t="str">
        <f t="shared" si="2"/>
        <v/>
      </c>
      <c r="J64" s="29" t="str">
        <f t="shared" si="2"/>
        <v/>
      </c>
      <c r="K64" s="29" t="str">
        <f t="shared" si="2"/>
        <v/>
      </c>
      <c r="L64" s="29" t="str">
        <f t="shared" si="2"/>
        <v/>
      </c>
      <c r="M64" s="29" t="str">
        <f t="shared" si="2"/>
        <v/>
      </c>
      <c r="N64" s="29" t="str">
        <f t="shared" si="2"/>
        <v/>
      </c>
      <c r="O64" s="29" t="str">
        <f t="shared" si="2"/>
        <v/>
      </c>
      <c r="P64" s="29" t="str">
        <f t="shared" si="2"/>
        <v/>
      </c>
      <c r="Q64" s="29" t="str">
        <f t="shared" si="2"/>
        <v/>
      </c>
      <c r="R64" s="29" t="str">
        <f t="shared" si="2"/>
        <v/>
      </c>
      <c r="S64" s="29" t="str">
        <f t="shared" si="2"/>
        <v/>
      </c>
      <c r="T64" s="29" t="str">
        <f t="shared" si="2"/>
        <v/>
      </c>
      <c r="U64" s="29" t="str">
        <f t="shared" si="0"/>
        <v/>
      </c>
      <c r="V64" s="29" t="str">
        <f t="shared" si="0"/>
        <v/>
      </c>
      <c r="W64" s="9" t="str">
        <f t="shared" ref="W64:W79" si="3">IF(W4,"INSERT INTO Fares (Created,RouteId,Stage1,Stage2,Single,Return) VALUES ("&amp;$B$2&amp;","&amp;$B$3&amp;","&amp;W$2&amp;","&amp;$D$3&amp;","&amp;W4&amp;","&amp;W25&amp;")","")</f>
        <v/>
      </c>
    </row>
    <row r="65" spans="4:23" x14ac:dyDescent="0.25">
      <c r="D65" s="9">
        <v>25</v>
      </c>
      <c r="E65" s="29" t="str">
        <f t="shared" si="2"/>
        <v>INSERT INTO Fares (Created,RouteId,Stage1,Stage2,Single,[Return]) VALUES (1500249600000,9,27,25,1.44,2.25);INSERT INTO Fares (Created,RouteId,Stage2,Stage1,Single,[Return]) VALUES (1500249600000,9,27,25,1.44,2.25)</v>
      </c>
      <c r="F65" s="29" t="str">
        <f t="shared" si="0"/>
        <v>INSERT INTO Fares (Created,RouteId,Stage1,Stage2,Single,[Return]) VALUES (1500249600000,9,26,25,0.99,1.8);INSERT INTO Fares (Created,RouteId,Stage2,Stage1,Single,[Return]) VALUES (1500249600000,9,26,25,0.99,1.8)</v>
      </c>
      <c r="G65" s="29" t="str">
        <f t="shared" si="0"/>
        <v>INSERT INTO Fares (Created,RouteId,Stage1,Stage2,Single,[Return]) VALUES (1500249600000,9,25,25,0.99,1.8);INSERT INTO Fares (Created,RouteId,Stage2,Stage1,Single,[Return]) VALUES (1500249600000,9,25,25,0.99,1.8)</v>
      </c>
      <c r="H65" s="29" t="str">
        <f t="shared" si="0"/>
        <v/>
      </c>
      <c r="I65" s="29" t="str">
        <f t="shared" si="0"/>
        <v/>
      </c>
      <c r="J65" s="29" t="str">
        <f t="shared" si="0"/>
        <v/>
      </c>
      <c r="K65" s="29" t="str">
        <f t="shared" si="0"/>
        <v/>
      </c>
      <c r="L65" s="29" t="str">
        <f t="shared" si="0"/>
        <v/>
      </c>
      <c r="M65" s="29" t="str">
        <f t="shared" si="0"/>
        <v/>
      </c>
      <c r="N65" s="29" t="str">
        <f t="shared" si="0"/>
        <v/>
      </c>
      <c r="O65" s="29" t="str">
        <f t="shared" si="0"/>
        <v/>
      </c>
      <c r="P65" s="29" t="str">
        <f t="shared" si="0"/>
        <v/>
      </c>
      <c r="Q65" s="29" t="str">
        <f t="shared" si="0"/>
        <v/>
      </c>
      <c r="R65" s="29" t="str">
        <f t="shared" si="0"/>
        <v/>
      </c>
      <c r="S65" s="29" t="str">
        <f t="shared" si="0"/>
        <v/>
      </c>
      <c r="T65" s="29" t="str">
        <f t="shared" si="0"/>
        <v/>
      </c>
      <c r="U65" s="29" t="str">
        <f t="shared" si="0"/>
        <v/>
      </c>
      <c r="V65" s="29" t="str">
        <f t="shared" si="0"/>
        <v/>
      </c>
      <c r="W65" s="9" t="str">
        <f t="shared" si="3"/>
        <v/>
      </c>
    </row>
    <row r="66" spans="4:23" x14ac:dyDescent="0.25">
      <c r="D66" s="9">
        <v>24</v>
      </c>
      <c r="E66" s="29" t="str">
        <f t="shared" si="2"/>
        <v>INSERT INTO Fares (Created,RouteId,Stage1,Stage2,Single,[Return]) VALUES (1500249600000,9,27,24,1.44,2.25);INSERT INTO Fares (Created,RouteId,Stage2,Stage1,Single,[Return]) VALUES (1500249600000,9,27,24,1.44,2.25)</v>
      </c>
      <c r="F66" s="29" t="str">
        <f t="shared" si="0"/>
        <v>INSERT INTO Fares (Created,RouteId,Stage1,Stage2,Single,[Return]) VALUES (1500249600000,9,26,24,1.44,2.25);INSERT INTO Fares (Created,RouteId,Stage2,Stage1,Single,[Return]) VALUES (1500249600000,9,26,24,1.44,2.25)</v>
      </c>
      <c r="G66" s="29" t="str">
        <f t="shared" si="0"/>
        <v>INSERT INTO Fares (Created,RouteId,Stage1,Stage2,Single,[Return]) VALUES (1500249600000,9,25,24,0.99,1.8);INSERT INTO Fares (Created,RouteId,Stage2,Stage1,Single,[Return]) VALUES (1500249600000,9,25,24,0.99,1.8)</v>
      </c>
      <c r="H66" s="29" t="str">
        <f t="shared" si="0"/>
        <v>INSERT INTO Fares (Created,RouteId,Stage1,Stage2,Single,[Return]) VALUES (1500249600000,9,24,24,0.99,1.8);INSERT INTO Fares (Created,RouteId,Stage2,Stage1,Single,[Return]) VALUES (1500249600000,9,24,24,0.99,1.8)</v>
      </c>
      <c r="I66" s="29" t="str">
        <f t="shared" si="0"/>
        <v/>
      </c>
      <c r="J66" s="29" t="str">
        <f t="shared" si="0"/>
        <v/>
      </c>
      <c r="K66" s="29" t="str">
        <f t="shared" si="0"/>
        <v/>
      </c>
      <c r="L66" s="29" t="str">
        <f t="shared" si="0"/>
        <v/>
      </c>
      <c r="M66" s="29" t="str">
        <f t="shared" si="0"/>
        <v/>
      </c>
      <c r="N66" s="29" t="str">
        <f t="shared" si="0"/>
        <v/>
      </c>
      <c r="O66" s="29" t="str">
        <f t="shared" si="0"/>
        <v/>
      </c>
      <c r="P66" s="29" t="str">
        <f t="shared" si="0"/>
        <v/>
      </c>
      <c r="Q66" s="29" t="str">
        <f t="shared" si="0"/>
        <v/>
      </c>
      <c r="R66" s="29" t="str">
        <f t="shared" si="0"/>
        <v/>
      </c>
      <c r="S66" s="29" t="str">
        <f t="shared" si="0"/>
        <v/>
      </c>
      <c r="T66" s="29" t="str">
        <f t="shared" si="0"/>
        <v/>
      </c>
      <c r="U66" s="29" t="str">
        <f t="shared" si="0"/>
        <v/>
      </c>
      <c r="V66" s="29" t="str">
        <f t="shared" si="0"/>
        <v/>
      </c>
      <c r="W66" s="9" t="str">
        <f t="shared" si="3"/>
        <v/>
      </c>
    </row>
    <row r="67" spans="4:23" x14ac:dyDescent="0.25">
      <c r="D67" s="9">
        <v>23</v>
      </c>
      <c r="E67" s="29" t="str">
        <f t="shared" si="2"/>
        <v>INSERT INTO Fares (Created,RouteId,Stage1,Stage2,Single,[Return]) VALUES (1500249600000,9,27,23,1.8,2.7);INSERT INTO Fares (Created,RouteId,Stage2,Stage1,Single,[Return]) VALUES (1500249600000,9,27,23,1.8,2.7)</v>
      </c>
      <c r="F67" s="29" t="str">
        <f t="shared" si="0"/>
        <v>INSERT INTO Fares (Created,RouteId,Stage1,Stage2,Single,[Return]) VALUES (1500249600000,9,26,23,1.44,2.25);INSERT INTO Fares (Created,RouteId,Stage2,Stage1,Single,[Return]) VALUES (1500249600000,9,26,23,1.44,2.25)</v>
      </c>
      <c r="G67" s="29" t="str">
        <f t="shared" si="0"/>
        <v>INSERT INTO Fares (Created,RouteId,Stage1,Stage2,Single,[Return]) VALUES (1500249600000,9,25,23,1.44,2.25);INSERT INTO Fares (Created,RouteId,Stage2,Stage1,Single,[Return]) VALUES (1500249600000,9,25,23,1.44,2.25)</v>
      </c>
      <c r="H67" s="29" t="str">
        <f t="shared" si="0"/>
        <v>INSERT INTO Fares (Created,RouteId,Stage1,Stage2,Single,[Return]) VALUES (1500249600000,9,24,23,0.99,1.8);INSERT INTO Fares (Created,RouteId,Stage2,Stage1,Single,[Return]) VALUES (1500249600000,9,24,23,0.99,1.8)</v>
      </c>
      <c r="I67" s="29" t="str">
        <f t="shared" si="0"/>
        <v>INSERT INTO Fares (Created,RouteId,Stage1,Stage2,Single,[Return]) VALUES (1500249600000,9,23,23,0.99,1.8);INSERT INTO Fares (Created,RouteId,Stage2,Stage1,Single,[Return]) VALUES (1500249600000,9,23,23,0.99,1.8)</v>
      </c>
      <c r="J67" s="29" t="str">
        <f t="shared" si="0"/>
        <v/>
      </c>
      <c r="K67" s="29" t="str">
        <f t="shared" si="0"/>
        <v/>
      </c>
      <c r="L67" s="29" t="str">
        <f t="shared" si="0"/>
        <v/>
      </c>
      <c r="M67" s="29" t="str">
        <f t="shared" si="0"/>
        <v/>
      </c>
      <c r="N67" s="29" t="str">
        <f t="shared" si="0"/>
        <v/>
      </c>
      <c r="O67" s="29" t="str">
        <f t="shared" si="0"/>
        <v/>
      </c>
      <c r="P67" s="29" t="str">
        <f t="shared" si="0"/>
        <v/>
      </c>
      <c r="Q67" s="29" t="str">
        <f t="shared" si="0"/>
        <v/>
      </c>
      <c r="R67" s="29" t="str">
        <f t="shared" si="0"/>
        <v/>
      </c>
      <c r="S67" s="29" t="str">
        <f t="shared" si="0"/>
        <v/>
      </c>
      <c r="T67" s="29" t="str">
        <f t="shared" si="0"/>
        <v/>
      </c>
      <c r="U67" s="29" t="str">
        <f t="shared" si="0"/>
        <v/>
      </c>
      <c r="V67" s="29" t="str">
        <f t="shared" si="0"/>
        <v/>
      </c>
      <c r="W67" s="9" t="str">
        <f t="shared" si="3"/>
        <v/>
      </c>
    </row>
    <row r="68" spans="4:23" x14ac:dyDescent="0.25">
      <c r="D68" s="9">
        <v>22</v>
      </c>
      <c r="E68" s="29" t="str">
        <f t="shared" si="2"/>
        <v>INSERT INTO Fares (Created,RouteId,Stage1,Stage2,Single,[Return]) VALUES (1500249600000,9,27,22,2.25,3.6);INSERT INTO Fares (Created,RouteId,Stage2,Stage1,Single,[Return]) VALUES (1500249600000,9,27,22,2.25,3.6)</v>
      </c>
      <c r="F68" s="29" t="str">
        <f t="shared" si="0"/>
        <v>INSERT INTO Fares (Created,RouteId,Stage1,Stage2,Single,[Return]) VALUES (1500249600000,9,26,22,1.8,3.15);INSERT INTO Fares (Created,RouteId,Stage2,Stage1,Single,[Return]) VALUES (1500249600000,9,26,22,1.8,3.15)</v>
      </c>
      <c r="G68" s="29" t="str">
        <f t="shared" si="0"/>
        <v>INSERT INTO Fares (Created,RouteId,Stage1,Stage2,Single,[Return]) VALUES (1500249600000,9,25,22,1.8,3.15);INSERT INTO Fares (Created,RouteId,Stage2,Stage1,Single,[Return]) VALUES (1500249600000,9,25,22,1.8,3.15)</v>
      </c>
      <c r="H68" s="29" t="str">
        <f t="shared" si="0"/>
        <v>INSERT INTO Fares (Created,RouteId,Stage1,Stage2,Single,[Return]) VALUES (1500249600000,9,24,22,1.44,2.25);INSERT INTO Fares (Created,RouteId,Stage2,Stage1,Single,[Return]) VALUES (1500249600000,9,24,22,1.44,2.25)</v>
      </c>
      <c r="I68" s="29" t="str">
        <f t="shared" si="0"/>
        <v>INSERT INTO Fares (Created,RouteId,Stage1,Stage2,Single,[Return]) VALUES (1500249600000,9,23,22,0.99,1.8);INSERT INTO Fares (Created,RouteId,Stage2,Stage1,Single,[Return]) VALUES (1500249600000,9,23,22,0.99,1.8)</v>
      </c>
      <c r="J68" s="29" t="str">
        <f t="shared" si="0"/>
        <v>INSERT INTO Fares (Created,RouteId,Stage1,Stage2,Single,[Return]) VALUES (1500249600000,9,22,22,0.99,1.8);INSERT INTO Fares (Created,RouteId,Stage2,Stage1,Single,[Return]) VALUES (1500249600000,9,22,22,0.99,1.8)</v>
      </c>
      <c r="K68" s="29" t="str">
        <f t="shared" si="0"/>
        <v/>
      </c>
      <c r="L68" s="29" t="str">
        <f t="shared" si="0"/>
        <v/>
      </c>
      <c r="M68" s="29" t="str">
        <f t="shared" si="0"/>
        <v/>
      </c>
      <c r="N68" s="29" t="str">
        <f t="shared" si="0"/>
        <v/>
      </c>
      <c r="O68" s="29" t="str">
        <f t="shared" si="0"/>
        <v/>
      </c>
      <c r="P68" s="29" t="str">
        <f t="shared" si="0"/>
        <v/>
      </c>
      <c r="Q68" s="29" t="str">
        <f t="shared" si="0"/>
        <v/>
      </c>
      <c r="R68" s="29" t="str">
        <f t="shared" si="0"/>
        <v/>
      </c>
      <c r="S68" s="29" t="str">
        <f t="shared" si="0"/>
        <v/>
      </c>
      <c r="T68" s="29" t="str">
        <f t="shared" si="0"/>
        <v/>
      </c>
      <c r="U68" s="29" t="str">
        <f t="shared" si="0"/>
        <v/>
      </c>
      <c r="V68" s="29" t="str">
        <f t="shared" si="0"/>
        <v/>
      </c>
      <c r="W68" s="9" t="str">
        <f t="shared" si="3"/>
        <v/>
      </c>
    </row>
    <row r="69" spans="4:23" x14ac:dyDescent="0.25">
      <c r="D69" s="9">
        <v>21</v>
      </c>
      <c r="E69" s="29" t="str">
        <f t="shared" si="2"/>
        <v>INSERT INTO Fares (Created,RouteId,Stage1,Stage2,Single,[Return]) VALUES (1500249600000,9,27,21,2.25,3.6);INSERT INTO Fares (Created,RouteId,Stage2,Stage1,Single,[Return]) VALUES (1500249600000,9,27,21,2.25,3.6)</v>
      </c>
      <c r="F69" s="29" t="str">
        <f t="shared" si="0"/>
        <v>INSERT INTO Fares (Created,RouteId,Stage1,Stage2,Single,[Return]) VALUES (1500249600000,9,26,21,2.25,3.6);INSERT INTO Fares (Created,RouteId,Stage2,Stage1,Single,[Return]) VALUES (1500249600000,9,26,21,2.25,3.6)</v>
      </c>
      <c r="G69" s="29" t="str">
        <f t="shared" si="0"/>
        <v>INSERT INTO Fares (Created,RouteId,Stage1,Stage2,Single,[Return]) VALUES (1500249600000,9,25,21,2.25,3.6);INSERT INTO Fares (Created,RouteId,Stage2,Stage1,Single,[Return]) VALUES (1500249600000,9,25,21,2.25,3.6)</v>
      </c>
      <c r="H69" s="29" t="str">
        <f t="shared" si="0"/>
        <v>INSERT INTO Fares (Created,RouteId,Stage1,Stage2,Single,[Return]) VALUES (1500249600000,9,24,21,1.8,3.15);INSERT INTO Fares (Created,RouteId,Stage2,Stage1,Single,[Return]) VALUES (1500249600000,9,24,21,1.8,3.15)</v>
      </c>
      <c r="I69" s="29" t="str">
        <f t="shared" si="0"/>
        <v>INSERT INTO Fares (Created,RouteId,Stage1,Stage2,Single,[Return]) VALUES (1500249600000,9,23,21,1.44,2.25);INSERT INTO Fares (Created,RouteId,Stage2,Stage1,Single,[Return]) VALUES (1500249600000,9,23,21,1.44,2.25)</v>
      </c>
      <c r="J69" s="29" t="str">
        <f t="shared" si="0"/>
        <v>INSERT INTO Fares (Created,RouteId,Stage1,Stage2,Single,[Return]) VALUES (1500249600000,9,22,21,0.99,1.8);INSERT INTO Fares (Created,RouteId,Stage2,Stage1,Single,[Return]) VALUES (1500249600000,9,22,21,0.99,1.8)</v>
      </c>
      <c r="K69" s="29" t="str">
        <f t="shared" si="0"/>
        <v>INSERT INTO Fares (Created,RouteId,Stage1,Stage2,Single,[Return]) VALUES (1500249600000,9,21,21,0.99,1.8);INSERT INTO Fares (Created,RouteId,Stage2,Stage1,Single,[Return]) VALUES (1500249600000,9,21,21,0.99,1.8)</v>
      </c>
      <c r="L69" s="29" t="str">
        <f t="shared" si="0"/>
        <v/>
      </c>
      <c r="M69" s="29" t="str">
        <f t="shared" si="0"/>
        <v/>
      </c>
      <c r="N69" s="29" t="str">
        <f t="shared" si="0"/>
        <v/>
      </c>
      <c r="O69" s="29" t="str">
        <f t="shared" si="0"/>
        <v/>
      </c>
      <c r="P69" s="29" t="str">
        <f t="shared" si="0"/>
        <v/>
      </c>
      <c r="Q69" s="29" t="str">
        <f t="shared" si="0"/>
        <v/>
      </c>
      <c r="R69" s="29" t="str">
        <f t="shared" si="0"/>
        <v/>
      </c>
      <c r="S69" s="29" t="str">
        <f t="shared" si="0"/>
        <v/>
      </c>
      <c r="T69" s="29" t="str">
        <f t="shared" si="0"/>
        <v/>
      </c>
      <c r="U69" s="29" t="str">
        <f t="shared" si="0"/>
        <v/>
      </c>
      <c r="V69" s="29" t="str">
        <f t="shared" si="0"/>
        <v/>
      </c>
      <c r="W69" s="9" t="str">
        <f t="shared" si="3"/>
        <v/>
      </c>
    </row>
    <row r="70" spans="4:23" x14ac:dyDescent="0.25">
      <c r="D70" s="9">
        <v>20</v>
      </c>
      <c r="E70" s="29" t="str">
        <f t="shared" si="2"/>
        <v>INSERT INTO Fares (Created,RouteId,Stage1,Stage2,Single,[Return]) VALUES (1500249600000,9,27,20,2.25,3.6);INSERT INTO Fares (Created,RouteId,Stage2,Stage1,Single,[Return]) VALUES (1500249600000,9,27,20,2.25,3.6)</v>
      </c>
      <c r="F70" s="29" t="str">
        <f t="shared" si="0"/>
        <v>INSERT INTO Fares (Created,RouteId,Stage1,Stage2,Single,[Return]) VALUES (1500249600000,9,26,20,2.25,3.6);INSERT INTO Fares (Created,RouteId,Stage2,Stage1,Single,[Return]) VALUES (1500249600000,9,26,20,2.25,3.6)</v>
      </c>
      <c r="G70" s="29" t="str">
        <f t="shared" si="0"/>
        <v>INSERT INTO Fares (Created,RouteId,Stage1,Stage2,Single,[Return]) VALUES (1500249600000,9,25,20,2.25,3.6);INSERT INTO Fares (Created,RouteId,Stage2,Stage1,Single,[Return]) VALUES (1500249600000,9,25,20,2.25,3.6)</v>
      </c>
      <c r="H70" s="29" t="str">
        <f t="shared" si="0"/>
        <v>INSERT INTO Fares (Created,RouteId,Stage1,Stage2,Single,[Return]) VALUES (1500249600000,9,24,20,2.25,3.6);INSERT INTO Fares (Created,RouteId,Stage2,Stage1,Single,[Return]) VALUES (1500249600000,9,24,20,2.25,3.6)</v>
      </c>
      <c r="I70" s="29" t="str">
        <f t="shared" si="0"/>
        <v>INSERT INTO Fares (Created,RouteId,Stage1,Stage2,Single,[Return]) VALUES (1500249600000,9,23,20,1.8,3.15);INSERT INTO Fares (Created,RouteId,Stage2,Stage1,Single,[Return]) VALUES (1500249600000,9,23,20,1.8,3.15)</v>
      </c>
      <c r="J70" s="29" t="str">
        <f t="shared" si="0"/>
        <v>INSERT INTO Fares (Created,RouteId,Stage1,Stage2,Single,[Return]) VALUES (1500249600000,9,22,20,1.44,2.25);INSERT INTO Fares (Created,RouteId,Stage2,Stage1,Single,[Return]) VALUES (1500249600000,9,22,20,1.44,2.25)</v>
      </c>
      <c r="K70" s="29" t="str">
        <f t="shared" si="0"/>
        <v>INSERT INTO Fares (Created,RouteId,Stage1,Stage2,Single,[Return]) VALUES (1500249600000,9,21,20,0.99,1.8);INSERT INTO Fares (Created,RouteId,Stage2,Stage1,Single,[Return]) VALUES (1500249600000,9,21,20,0.99,1.8)</v>
      </c>
      <c r="L70" s="29" t="str">
        <f t="shared" si="0"/>
        <v>INSERT INTO Fares (Created,RouteId,Stage1,Stage2,Single,[Return]) VALUES (1500249600000,9,20,20,0.99,1.8);INSERT INTO Fares (Created,RouteId,Stage2,Stage1,Single,[Return]) VALUES (1500249600000,9,20,20,0.99,1.8)</v>
      </c>
      <c r="M70" s="29" t="str">
        <f t="shared" si="0"/>
        <v/>
      </c>
      <c r="N70" s="29" t="str">
        <f t="shared" si="0"/>
        <v/>
      </c>
      <c r="O70" s="29" t="str">
        <f t="shared" si="0"/>
        <v/>
      </c>
      <c r="P70" s="29" t="str">
        <f t="shared" si="0"/>
        <v/>
      </c>
      <c r="Q70" s="29" t="str">
        <f t="shared" si="0"/>
        <v/>
      </c>
      <c r="R70" s="29" t="str">
        <f t="shared" si="0"/>
        <v/>
      </c>
      <c r="S70" s="29" t="str">
        <f t="shared" si="0"/>
        <v/>
      </c>
      <c r="T70" s="29" t="str">
        <f t="shared" si="0"/>
        <v/>
      </c>
      <c r="U70" s="29" t="str">
        <f t="shared" si="0"/>
        <v/>
      </c>
      <c r="V70" s="29" t="str">
        <f t="shared" si="0"/>
        <v/>
      </c>
      <c r="W70" s="9" t="str">
        <f t="shared" si="3"/>
        <v/>
      </c>
    </row>
    <row r="71" spans="4:23" x14ac:dyDescent="0.25">
      <c r="D71" s="9">
        <v>19</v>
      </c>
      <c r="E71" s="29" t="str">
        <f t="shared" si="2"/>
        <v>INSERT INTO Fares (Created,RouteId,Stage1,Stage2,Single,[Return]) VALUES (1500249600000,9,27,19,2.25,3.6);INSERT INTO Fares (Created,RouteId,Stage2,Stage1,Single,[Return]) VALUES (1500249600000,9,27,19,2.25,3.6)</v>
      </c>
      <c r="F71" s="29" t="str">
        <f t="shared" si="0"/>
        <v>INSERT INTO Fares (Created,RouteId,Stage1,Stage2,Single,[Return]) VALUES (1500249600000,9,26,19,2.25,3.6);INSERT INTO Fares (Created,RouteId,Stage2,Stage1,Single,[Return]) VALUES (1500249600000,9,26,19,2.25,3.6)</v>
      </c>
      <c r="G71" s="29" t="str">
        <f t="shared" si="0"/>
        <v>INSERT INTO Fares (Created,RouteId,Stage1,Stage2,Single,[Return]) VALUES (1500249600000,9,25,19,2.25,3.6);INSERT INTO Fares (Created,RouteId,Stage2,Stage1,Single,[Return]) VALUES (1500249600000,9,25,19,2.25,3.6)</v>
      </c>
      <c r="H71" s="29" t="str">
        <f t="shared" si="0"/>
        <v>INSERT INTO Fares (Created,RouteId,Stage1,Stage2,Single,[Return]) VALUES (1500249600000,9,24,19,2.25,3.6);INSERT INTO Fares (Created,RouteId,Stage2,Stage1,Single,[Return]) VALUES (1500249600000,9,24,19,2.25,3.6)</v>
      </c>
      <c r="I71" s="29" t="str">
        <f t="shared" si="0"/>
        <v>INSERT INTO Fares (Created,RouteId,Stage1,Stage2,Single,[Return]) VALUES (1500249600000,9,23,19,1.8,3.15);INSERT INTO Fares (Created,RouteId,Stage2,Stage1,Single,[Return]) VALUES (1500249600000,9,23,19,1.8,3.15)</v>
      </c>
      <c r="J71" s="29" t="str">
        <f t="shared" si="0"/>
        <v>INSERT INTO Fares (Created,RouteId,Stage1,Stage2,Single,[Return]) VALUES (1500249600000,9,22,19,1.8,3.15);INSERT INTO Fares (Created,RouteId,Stage2,Stage1,Single,[Return]) VALUES (1500249600000,9,22,19,1.8,3.15)</v>
      </c>
      <c r="K71" s="29" t="str">
        <f t="shared" si="0"/>
        <v>INSERT INTO Fares (Created,RouteId,Stage1,Stage2,Single,[Return]) VALUES (1500249600000,9,21,19,1.44,2.25);INSERT INTO Fares (Created,RouteId,Stage2,Stage1,Single,[Return]) VALUES (1500249600000,9,21,19,1.44,2.25)</v>
      </c>
      <c r="L71" s="29" t="str">
        <f t="shared" si="0"/>
        <v>INSERT INTO Fares (Created,RouteId,Stage1,Stage2,Single,[Return]) VALUES (1500249600000,9,20,19,0.99,1.8);INSERT INTO Fares (Created,RouteId,Stage2,Stage1,Single,[Return]) VALUES (1500249600000,9,20,19,0.99,1.8)</v>
      </c>
      <c r="M71" s="29" t="str">
        <f t="shared" si="0"/>
        <v>INSERT INTO Fares (Created,RouteId,Stage1,Stage2,Single,[Return]) VALUES (1500249600000,9,19,19,0.99,1.8);INSERT INTO Fares (Created,RouteId,Stage2,Stage1,Single,[Return]) VALUES (1500249600000,9,19,19,0.99,1.8)</v>
      </c>
      <c r="N71" s="29" t="str">
        <f t="shared" si="0"/>
        <v/>
      </c>
      <c r="O71" s="29" t="str">
        <f t="shared" si="0"/>
        <v/>
      </c>
      <c r="P71" s="29" t="str">
        <f t="shared" si="0"/>
        <v/>
      </c>
      <c r="Q71" s="29" t="str">
        <f t="shared" si="0"/>
        <v/>
      </c>
      <c r="R71" s="29" t="str">
        <f t="shared" si="0"/>
        <v/>
      </c>
      <c r="S71" s="29" t="str">
        <f t="shared" si="0"/>
        <v/>
      </c>
      <c r="T71" s="29" t="str">
        <f t="shared" si="0"/>
        <v/>
      </c>
      <c r="U71" s="29" t="str">
        <f t="shared" si="0"/>
        <v/>
      </c>
      <c r="V71" s="29" t="str">
        <f t="shared" si="0"/>
        <v/>
      </c>
      <c r="W71" s="9" t="str">
        <f t="shared" si="3"/>
        <v/>
      </c>
    </row>
    <row r="72" spans="4:23" x14ac:dyDescent="0.25">
      <c r="D72" s="9">
        <v>18</v>
      </c>
      <c r="E72" s="29" t="str">
        <f t="shared" si="2"/>
        <v>INSERT INTO Fares (Created,RouteId,Stage1,Stage2,Single,[Return]) VALUES (1500249600000,9,27,18,2.43,4.23);INSERT INTO Fares (Created,RouteId,Stage2,Stage1,Single,[Return]) VALUES (1500249600000,9,27,18,2.43,4.23)</v>
      </c>
      <c r="F72" s="29" t="str">
        <f t="shared" si="0"/>
        <v>INSERT INTO Fares (Created,RouteId,Stage1,Stage2,Single,[Return]) VALUES (1500249600000,9,26,18,2.43,4.23);INSERT INTO Fares (Created,RouteId,Stage2,Stage1,Single,[Return]) VALUES (1500249600000,9,26,18,2.43,4.23)</v>
      </c>
      <c r="G72" s="29" t="str">
        <f t="shared" si="0"/>
        <v>INSERT INTO Fares (Created,RouteId,Stage1,Stage2,Single,[Return]) VALUES (1500249600000,9,25,18,2.43,4.23);INSERT INTO Fares (Created,RouteId,Stage2,Stage1,Single,[Return]) VALUES (1500249600000,9,25,18,2.43,4.23)</v>
      </c>
      <c r="H72" s="29" t="str">
        <f t="shared" si="0"/>
        <v>INSERT INTO Fares (Created,RouteId,Stage1,Stage2,Single,[Return]) VALUES (1500249600000,9,24,18,2.25,3.6);INSERT INTO Fares (Created,RouteId,Stage2,Stage1,Single,[Return]) VALUES (1500249600000,9,24,18,2.25,3.6)</v>
      </c>
      <c r="I72" s="29" t="str">
        <f t="shared" si="0"/>
        <v>INSERT INTO Fares (Created,RouteId,Stage1,Stage2,Single,[Return]) VALUES (1500249600000,9,23,18,2.25,3.6);INSERT INTO Fares (Created,RouteId,Stage2,Stage1,Single,[Return]) VALUES (1500249600000,9,23,18,2.25,3.6)</v>
      </c>
      <c r="J72" s="29" t="str">
        <f t="shared" si="0"/>
        <v>INSERT INTO Fares (Created,RouteId,Stage1,Stage2,Single,[Return]) VALUES (1500249600000,9,22,18,1.8,3.15);INSERT INTO Fares (Created,RouteId,Stage2,Stage1,Single,[Return]) VALUES (1500249600000,9,22,18,1.8,3.15)</v>
      </c>
      <c r="K72" s="29" t="str">
        <f t="shared" si="0"/>
        <v>INSERT INTO Fares (Created,RouteId,Stage1,Stage2,Single,[Return]) VALUES (1500249600000,9,21,18,1.8,3.15);INSERT INTO Fares (Created,RouteId,Stage2,Stage1,Single,[Return]) VALUES (1500249600000,9,21,18,1.8,3.15)</v>
      </c>
      <c r="L72" s="29" t="str">
        <f t="shared" si="0"/>
        <v>INSERT INTO Fares (Created,RouteId,Stage1,Stage2,Single,[Return]) VALUES (1500249600000,9,20,18,1.44,2.25);INSERT INTO Fares (Created,RouteId,Stage2,Stage1,Single,[Return]) VALUES (1500249600000,9,20,18,1.44,2.25)</v>
      </c>
      <c r="M72" s="29" t="str">
        <f t="shared" si="0"/>
        <v>INSERT INTO Fares (Created,RouteId,Stage1,Stage2,Single,[Return]) VALUES (1500249600000,9,19,18,0.99,1.8);INSERT INTO Fares (Created,RouteId,Stage2,Stage1,Single,[Return]) VALUES (1500249600000,9,19,18,0.99,1.8)</v>
      </c>
      <c r="N72" s="29" t="str">
        <f t="shared" si="0"/>
        <v>INSERT INTO Fares (Created,RouteId,Stage1,Stage2,Single,[Return]) VALUES (1500249600000,9,18,18,0.99,1.8);INSERT INTO Fares (Created,RouteId,Stage2,Stage1,Single,[Return]) VALUES (1500249600000,9,18,18,0.99,1.8)</v>
      </c>
      <c r="O72" s="29" t="str">
        <f t="shared" si="0"/>
        <v/>
      </c>
      <c r="P72" s="29" t="str">
        <f t="shared" si="0"/>
        <v/>
      </c>
      <c r="Q72" s="29" t="str">
        <f t="shared" si="0"/>
        <v/>
      </c>
      <c r="R72" s="29" t="str">
        <f t="shared" si="0"/>
        <v/>
      </c>
      <c r="S72" s="29" t="str">
        <f t="shared" si="0"/>
        <v/>
      </c>
      <c r="T72" s="29" t="str">
        <f t="shared" si="0"/>
        <v/>
      </c>
      <c r="U72" s="29" t="str">
        <f t="shared" si="0"/>
        <v/>
      </c>
      <c r="V72" s="29" t="str">
        <f t="shared" si="0"/>
        <v/>
      </c>
      <c r="W72" s="9" t="str">
        <f t="shared" si="3"/>
        <v/>
      </c>
    </row>
    <row r="73" spans="4:23" x14ac:dyDescent="0.25">
      <c r="D73" s="9">
        <v>17</v>
      </c>
      <c r="E73" s="29" t="str">
        <f t="shared" si="2"/>
        <v>INSERT INTO Fares (Created,RouteId,Stage1,Stage2,Single,[Return]) VALUES (1500249600000,9,27,17,2.43,4.23);INSERT INTO Fares (Created,RouteId,Stage2,Stage1,Single,[Return]) VALUES (1500249600000,9,27,17,2.43,4.23)</v>
      </c>
      <c r="F73" s="29" t="str">
        <f t="shared" si="0"/>
        <v>INSERT INTO Fares (Created,RouteId,Stage1,Stage2,Single,[Return]) VALUES (1500249600000,9,26,17,2.43,4.23);INSERT INTO Fares (Created,RouteId,Stage2,Stage1,Single,[Return]) VALUES (1500249600000,9,26,17,2.43,4.23)</v>
      </c>
      <c r="G73" s="29" t="str">
        <f t="shared" si="0"/>
        <v>INSERT INTO Fares (Created,RouteId,Stage1,Stage2,Single,[Return]) VALUES (1500249600000,9,25,17,2.43,4.23);INSERT INTO Fares (Created,RouteId,Stage2,Stage1,Single,[Return]) VALUES (1500249600000,9,25,17,2.43,4.23)</v>
      </c>
      <c r="H73" s="29" t="str">
        <f t="shared" si="0"/>
        <v>INSERT INTO Fares (Created,RouteId,Stage1,Stage2,Single,[Return]) VALUES (1500249600000,9,24,17,2.25,3.6);INSERT INTO Fares (Created,RouteId,Stage2,Stage1,Single,[Return]) VALUES (1500249600000,9,24,17,2.25,3.6)</v>
      </c>
      <c r="I73" s="29" t="str">
        <f t="shared" si="0"/>
        <v>INSERT INTO Fares (Created,RouteId,Stage1,Stage2,Single,[Return]) VALUES (1500249600000,9,23,17,2.25,3.6);INSERT INTO Fares (Created,RouteId,Stage2,Stage1,Single,[Return]) VALUES (1500249600000,9,23,17,2.25,3.6)</v>
      </c>
      <c r="J73" s="29" t="str">
        <f t="shared" si="0"/>
        <v>INSERT INTO Fares (Created,RouteId,Stage1,Stage2,Single,[Return]) VALUES (1500249600000,9,22,17,2.25,3.6);INSERT INTO Fares (Created,RouteId,Stage2,Stage1,Single,[Return]) VALUES (1500249600000,9,22,17,2.25,3.6)</v>
      </c>
      <c r="K73" s="29" t="str">
        <f t="shared" si="0"/>
        <v>INSERT INTO Fares (Created,RouteId,Stage1,Stage2,Single,[Return]) VALUES (1500249600000,9,21,17,1.8,3.15);INSERT INTO Fares (Created,RouteId,Stage2,Stage1,Single,[Return]) VALUES (1500249600000,9,21,17,1.8,3.15)</v>
      </c>
      <c r="L73" s="29" t="str">
        <f t="shared" si="0"/>
        <v>INSERT INTO Fares (Created,RouteId,Stage1,Stage2,Single,[Return]) VALUES (1500249600000,9,20,17,1.44,2.25);INSERT INTO Fares (Created,RouteId,Stage2,Stage1,Single,[Return]) VALUES (1500249600000,9,20,17,1.44,2.25)</v>
      </c>
      <c r="M73" s="29" t="str">
        <f t="shared" si="0"/>
        <v>INSERT INTO Fares (Created,RouteId,Stage1,Stage2,Single,[Return]) VALUES (1500249600000,9,19,17,1.44,2.25);INSERT INTO Fares (Created,RouteId,Stage2,Stage1,Single,[Return]) VALUES (1500249600000,9,19,17,1.44,2.25)</v>
      </c>
      <c r="N73" s="29" t="str">
        <f t="shared" si="0"/>
        <v>INSERT INTO Fares (Created,RouteId,Stage1,Stage2,Single,[Return]) VALUES (1500249600000,9,18,17,0.99,1.8);INSERT INTO Fares (Created,RouteId,Stage2,Stage1,Single,[Return]) VALUES (1500249600000,9,18,17,0.99,1.8)</v>
      </c>
      <c r="O73" s="29" t="str">
        <f t="shared" si="0"/>
        <v>INSERT INTO Fares (Created,RouteId,Stage1,Stage2,Single,[Return]) VALUES (1500249600000,9,17,17,0.99,1.8);INSERT INTO Fares (Created,RouteId,Stage2,Stage1,Single,[Return]) VALUES (1500249600000,9,17,17,0.99,1.8)</v>
      </c>
      <c r="P73" s="29" t="str">
        <f t="shared" si="0"/>
        <v/>
      </c>
      <c r="Q73" s="29" t="str">
        <f t="shared" si="0"/>
        <v/>
      </c>
      <c r="R73" s="29" t="str">
        <f t="shared" si="0"/>
        <v/>
      </c>
      <c r="S73" s="29" t="str">
        <f t="shared" si="0"/>
        <v/>
      </c>
      <c r="T73" s="29" t="str">
        <f t="shared" si="0"/>
        <v/>
      </c>
      <c r="U73" s="29" t="str">
        <f t="shared" si="0"/>
        <v/>
      </c>
      <c r="V73" s="29" t="str">
        <f t="shared" si="0"/>
        <v/>
      </c>
      <c r="W73" s="9" t="str">
        <f t="shared" si="3"/>
        <v/>
      </c>
    </row>
    <row r="74" spans="4:23" x14ac:dyDescent="0.25">
      <c r="D74" s="9">
        <v>16</v>
      </c>
      <c r="E74" s="29" t="str">
        <f t="shared" si="2"/>
        <v>INSERT INTO Fares (Created,RouteId,Stage1,Stage2,Single,[Return]) VALUES (1500249600000,9,27,16,2.43,4.23);INSERT INTO Fares (Created,RouteId,Stage2,Stage1,Single,[Return]) VALUES (1500249600000,9,27,16,2.43,4.23)</v>
      </c>
      <c r="F74" s="29" t="str">
        <f t="shared" si="0"/>
        <v>INSERT INTO Fares (Created,RouteId,Stage1,Stage2,Single,[Return]) VALUES (1500249600000,9,26,16,2.43,4.23);INSERT INTO Fares (Created,RouteId,Stage2,Stage1,Single,[Return]) VALUES (1500249600000,9,26,16,2.43,4.23)</v>
      </c>
      <c r="G74" s="29" t="str">
        <f t="shared" si="0"/>
        <v>INSERT INTO Fares (Created,RouteId,Stage1,Stage2,Single,[Return]) VALUES (1500249600000,9,25,16,2.43,4.23);INSERT INTO Fares (Created,RouteId,Stage2,Stage1,Single,[Return]) VALUES (1500249600000,9,25,16,2.43,4.23)</v>
      </c>
      <c r="H74" s="29" t="str">
        <f t="shared" si="0"/>
        <v>INSERT INTO Fares (Created,RouteId,Stage1,Stage2,Single,[Return]) VALUES (1500249600000,9,24,16,2.25,3.6);INSERT INTO Fares (Created,RouteId,Stage2,Stage1,Single,[Return]) VALUES (1500249600000,9,24,16,2.25,3.6)</v>
      </c>
      <c r="I74" s="29" t="str">
        <f t="shared" si="0"/>
        <v>INSERT INTO Fares (Created,RouteId,Stage1,Stage2,Single,[Return]) VALUES (1500249600000,9,23,16,2.25,3.6);INSERT INTO Fares (Created,RouteId,Stage2,Stage1,Single,[Return]) VALUES (1500249600000,9,23,16,2.25,3.6)</v>
      </c>
      <c r="J74" s="29" t="str">
        <f t="shared" si="0"/>
        <v>INSERT INTO Fares (Created,RouteId,Stage1,Stage2,Single,[Return]) VALUES (1500249600000,9,22,16,2.25,3.6);INSERT INTO Fares (Created,RouteId,Stage2,Stage1,Single,[Return]) VALUES (1500249600000,9,22,16,2.25,3.6)</v>
      </c>
      <c r="K74" s="29" t="str">
        <f t="shared" si="0"/>
        <v>INSERT INTO Fares (Created,RouteId,Stage1,Stage2,Single,[Return]) VALUES (1500249600000,9,21,16,1.8,3.15);INSERT INTO Fares (Created,RouteId,Stage2,Stage1,Single,[Return]) VALUES (1500249600000,9,21,16,1.8,3.15)</v>
      </c>
      <c r="L74" s="29" t="str">
        <f t="shared" si="0"/>
        <v>INSERT INTO Fares (Created,RouteId,Stage1,Stage2,Single,[Return]) VALUES (1500249600000,9,20,16,1.44,2.25);INSERT INTO Fares (Created,RouteId,Stage2,Stage1,Single,[Return]) VALUES (1500249600000,9,20,16,1.44,2.25)</v>
      </c>
      <c r="M74" s="29" t="str">
        <f t="shared" si="0"/>
        <v>INSERT INTO Fares (Created,RouteId,Stage1,Stage2,Single,[Return]) VALUES (1500249600000,9,19,16,1.44,2.25);INSERT INTO Fares (Created,RouteId,Stage2,Stage1,Single,[Return]) VALUES (1500249600000,9,19,16,1.44,2.25)</v>
      </c>
      <c r="N74" s="29" t="str">
        <f t="shared" si="0"/>
        <v>INSERT INTO Fares (Created,RouteId,Stage1,Stage2,Single,[Return]) VALUES (1500249600000,9,18,16,1.44,2.25);INSERT INTO Fares (Created,RouteId,Stage2,Stage1,Single,[Return]) VALUES (1500249600000,9,18,16,1.44,2.25)</v>
      </c>
      <c r="O74" s="29" t="str">
        <f t="shared" si="0"/>
        <v>INSERT INTO Fares (Created,RouteId,Stage1,Stage2,Single,[Return]) VALUES (1500249600000,9,17,16,0.99,1.8);INSERT INTO Fares (Created,RouteId,Stage2,Stage1,Single,[Return]) VALUES (1500249600000,9,17,16,0.99,1.8)</v>
      </c>
      <c r="P74" s="29" t="str">
        <f t="shared" si="0"/>
        <v>INSERT INTO Fares (Created,RouteId,Stage1,Stage2,Single,[Return]) VALUES (1500249600000,9,16,16,0.99,1.8);INSERT INTO Fares (Created,RouteId,Stage2,Stage1,Single,[Return]) VALUES (1500249600000,9,16,16,0.99,1.8)</v>
      </c>
      <c r="Q74" s="29" t="str">
        <f t="shared" si="0"/>
        <v/>
      </c>
      <c r="R74" s="29" t="str">
        <f t="shared" si="0"/>
        <v/>
      </c>
      <c r="S74" s="29" t="str">
        <f t="shared" si="0"/>
        <v/>
      </c>
      <c r="T74" s="29" t="str">
        <f t="shared" si="0"/>
        <v/>
      </c>
      <c r="U74" s="29" t="str">
        <f t="shared" si="0"/>
        <v/>
      </c>
      <c r="V74" s="29" t="str">
        <f t="shared" si="0"/>
        <v/>
      </c>
      <c r="W74" s="9" t="str">
        <f t="shared" si="3"/>
        <v/>
      </c>
    </row>
    <row r="75" spans="4:23" x14ac:dyDescent="0.25">
      <c r="D75" s="9">
        <v>15</v>
      </c>
      <c r="E75" s="29" t="str">
        <f t="shared" si="2"/>
        <v>INSERT INTO Fares (Created,RouteId,Stage1,Stage2,Single,[Return]) VALUES (1500249600000,9,27,15,2.43,4.23);INSERT INTO Fares (Created,RouteId,Stage2,Stage1,Single,[Return]) VALUES (1500249600000,9,27,15,2.43,4.23)</v>
      </c>
      <c r="F75" s="29" t="str">
        <f t="shared" si="0"/>
        <v>INSERT INTO Fares (Created,RouteId,Stage1,Stage2,Single,[Return]) VALUES (1500249600000,9,26,15,2.43,4.23);INSERT INTO Fares (Created,RouteId,Stage2,Stage1,Single,[Return]) VALUES (1500249600000,9,26,15,2.43,4.23)</v>
      </c>
      <c r="G75" s="29" t="str">
        <f t="shared" si="0"/>
        <v>INSERT INTO Fares (Created,RouteId,Stage1,Stage2,Single,[Return]) VALUES (1500249600000,9,25,15,2.43,4.23);INSERT INTO Fares (Created,RouteId,Stage2,Stage1,Single,[Return]) VALUES (1500249600000,9,25,15,2.43,4.23)</v>
      </c>
      <c r="H75" s="29" t="str">
        <f t="shared" si="0"/>
        <v>INSERT INTO Fares (Created,RouteId,Stage1,Stage2,Single,[Return]) VALUES (1500249600000,9,24,15,2.43,4.23);INSERT INTO Fares (Created,RouteId,Stage2,Stage1,Single,[Return]) VALUES (1500249600000,9,24,15,2.43,4.23)</v>
      </c>
      <c r="I75" s="29" t="str">
        <f t="shared" si="0"/>
        <v>INSERT INTO Fares (Created,RouteId,Stage1,Stage2,Single,[Return]) VALUES (1500249600000,9,23,15,2.25,3.6);INSERT INTO Fares (Created,RouteId,Stage2,Stage1,Single,[Return]) VALUES (1500249600000,9,23,15,2.25,3.6)</v>
      </c>
      <c r="J75" s="29" t="str">
        <f t="shared" si="0"/>
        <v>INSERT INTO Fares (Created,RouteId,Stage1,Stage2,Single,[Return]) VALUES (1500249600000,9,22,15,2.25,3.6);INSERT INTO Fares (Created,RouteId,Stage2,Stage1,Single,[Return]) VALUES (1500249600000,9,22,15,2.25,3.6)</v>
      </c>
      <c r="K75" s="29" t="str">
        <f t="shared" si="0"/>
        <v>INSERT INTO Fares (Created,RouteId,Stage1,Stage2,Single,[Return]) VALUES (1500249600000,9,21,15,1.8,3.15);INSERT INTO Fares (Created,RouteId,Stage2,Stage1,Single,[Return]) VALUES (1500249600000,9,21,15,1.8,3.15)</v>
      </c>
      <c r="L75" s="29" t="str">
        <f t="shared" si="0"/>
        <v>INSERT INTO Fares (Created,RouteId,Stage1,Stage2,Single,[Return]) VALUES (1500249600000,9,20,15,1.44,2.25);INSERT INTO Fares (Created,RouteId,Stage2,Stage1,Single,[Return]) VALUES (1500249600000,9,20,15,1.44,2.25)</v>
      </c>
      <c r="M75" s="29" t="str">
        <f t="shared" si="0"/>
        <v>INSERT INTO Fares (Created,RouteId,Stage1,Stage2,Single,[Return]) VALUES (1500249600000,9,19,15,1.44,2.25);INSERT INTO Fares (Created,RouteId,Stage2,Stage1,Single,[Return]) VALUES (1500249600000,9,19,15,1.44,2.25)</v>
      </c>
      <c r="N75" s="29" t="str">
        <f t="shared" si="0"/>
        <v>INSERT INTO Fares (Created,RouteId,Stage1,Stage2,Single,[Return]) VALUES (1500249600000,9,18,15,1.44,2.25);INSERT INTO Fares (Created,RouteId,Stage2,Stage1,Single,[Return]) VALUES (1500249600000,9,18,15,1.44,2.25)</v>
      </c>
      <c r="O75" s="29" t="str">
        <f t="shared" si="0"/>
        <v>INSERT INTO Fares (Created,RouteId,Stage1,Stage2,Single,[Return]) VALUES (1500249600000,9,17,15,1.44,2.25);INSERT INTO Fares (Created,RouteId,Stage2,Stage1,Single,[Return]) VALUES (1500249600000,9,17,15,1.44,2.25)</v>
      </c>
      <c r="P75" s="29" t="str">
        <f t="shared" si="0"/>
        <v>INSERT INTO Fares (Created,RouteId,Stage1,Stage2,Single,[Return]) VALUES (1500249600000,9,16,15,0.99,1.8);INSERT INTO Fares (Created,RouteId,Stage2,Stage1,Single,[Return]) VALUES (1500249600000,9,16,15,0.99,1.8)</v>
      </c>
      <c r="Q75" s="29" t="str">
        <f t="shared" si="0"/>
        <v>INSERT INTO Fares (Created,RouteId,Stage1,Stage2,Single,[Return]) VALUES (1500249600000,9,15,15,0.99,1.8);INSERT INTO Fares (Created,RouteId,Stage2,Stage1,Single,[Return]) VALUES (1500249600000,9,15,15,0.99,1.8)</v>
      </c>
      <c r="R75" s="29" t="str">
        <f t="shared" si="0"/>
        <v/>
      </c>
      <c r="S75" s="29" t="str">
        <f t="shared" si="0"/>
        <v/>
      </c>
      <c r="T75" s="29" t="str">
        <f t="shared" si="0"/>
        <v/>
      </c>
      <c r="U75" s="29" t="str">
        <f t="shared" si="0"/>
        <v/>
      </c>
      <c r="V75" s="29" t="str">
        <f t="shared" si="0"/>
        <v/>
      </c>
      <c r="W75" s="9" t="str">
        <f t="shared" si="3"/>
        <v/>
      </c>
    </row>
    <row r="76" spans="4:23" x14ac:dyDescent="0.25">
      <c r="D76" s="9">
        <v>14</v>
      </c>
      <c r="E76" s="29" t="str">
        <f t="shared" si="2"/>
        <v>INSERT INTO Fares (Created,RouteId,Stage1,Stage2,Single,[Return]) VALUES (1500249600000,9,27,14,2.43,4.23);INSERT INTO Fares (Created,RouteId,Stage2,Stage1,Single,[Return]) VALUES (1500249600000,9,27,14,2.43,4.23)</v>
      </c>
      <c r="F76" s="29" t="str">
        <f t="shared" si="0"/>
        <v>INSERT INTO Fares (Created,RouteId,Stage1,Stage2,Single,[Return]) VALUES (1500249600000,9,26,14,2.43,4.23);INSERT INTO Fares (Created,RouteId,Stage2,Stage1,Single,[Return]) VALUES (1500249600000,9,26,14,2.43,4.23)</v>
      </c>
      <c r="G76" s="29" t="str">
        <f t="shared" si="0"/>
        <v>INSERT INTO Fares (Created,RouteId,Stage1,Stage2,Single,[Return]) VALUES (1500249600000,9,25,14,2.43,4.23);INSERT INTO Fares (Created,RouteId,Stage2,Stage1,Single,[Return]) VALUES (1500249600000,9,25,14,2.43,4.23)</v>
      </c>
      <c r="H76" s="29" t="str">
        <f t="shared" si="0"/>
        <v>INSERT INTO Fares (Created,RouteId,Stage1,Stage2,Single,[Return]) VALUES (1500249600000,9,24,14,2.43,4.23);INSERT INTO Fares (Created,RouteId,Stage2,Stage1,Single,[Return]) VALUES (1500249600000,9,24,14,2.43,4.23)</v>
      </c>
      <c r="I76" s="29" t="str">
        <f t="shared" si="0"/>
        <v>INSERT INTO Fares (Created,RouteId,Stage1,Stage2,Single,[Return]) VALUES (1500249600000,9,23,14,2.25,3.6);INSERT INTO Fares (Created,RouteId,Stage2,Stage1,Single,[Return]) VALUES (1500249600000,9,23,14,2.25,3.6)</v>
      </c>
      <c r="J76" s="29" t="str">
        <f t="shared" si="0"/>
        <v>INSERT INTO Fares (Created,RouteId,Stage1,Stage2,Single,[Return]) VALUES (1500249600000,9,22,14,2.25,3.6);INSERT INTO Fares (Created,RouteId,Stage2,Stage1,Single,[Return]) VALUES (1500249600000,9,22,14,2.25,3.6)</v>
      </c>
      <c r="K76" s="29" t="str">
        <f t="shared" si="0"/>
        <v>INSERT INTO Fares (Created,RouteId,Stage1,Stage2,Single,[Return]) VALUES (1500249600000,9,21,14,2.25,3.6);INSERT INTO Fares (Created,RouteId,Stage2,Stage1,Single,[Return]) VALUES (1500249600000,9,21,14,2.25,3.6)</v>
      </c>
      <c r="L76" s="29" t="str">
        <f t="shared" si="0"/>
        <v>INSERT INTO Fares (Created,RouteId,Stage1,Stage2,Single,[Return]) VALUES (1500249600000,9,20,14,1.8,3.15);INSERT INTO Fares (Created,RouteId,Stage2,Stage1,Single,[Return]) VALUES (1500249600000,9,20,14,1.8,3.15)</v>
      </c>
      <c r="M76" s="29" t="str">
        <f t="shared" si="0"/>
        <v>INSERT INTO Fares (Created,RouteId,Stage1,Stage2,Single,[Return]) VALUES (1500249600000,9,19,14,1.8,3.15);INSERT INTO Fares (Created,RouteId,Stage2,Stage1,Single,[Return]) VALUES (1500249600000,9,19,14,1.8,3.15)</v>
      </c>
      <c r="N76" s="29" t="str">
        <f t="shared" si="0"/>
        <v>INSERT INTO Fares (Created,RouteId,Stage1,Stage2,Single,[Return]) VALUES (1500249600000,9,18,14,1.8,3.15);INSERT INTO Fares (Created,RouteId,Stage2,Stage1,Single,[Return]) VALUES (1500249600000,9,18,14,1.8,3.15)</v>
      </c>
      <c r="O76" s="29" t="str">
        <f t="shared" si="0"/>
        <v>INSERT INTO Fares (Created,RouteId,Stage1,Stage2,Single,[Return]) VALUES (1500249600000,9,17,14,1.8,3.15);INSERT INTO Fares (Created,RouteId,Stage2,Stage1,Single,[Return]) VALUES (1500249600000,9,17,14,1.8,3.15)</v>
      </c>
      <c r="P76" s="29" t="str">
        <f t="shared" si="0"/>
        <v>INSERT INTO Fares (Created,RouteId,Stage1,Stage2,Single,[Return]) VALUES (1500249600000,9,16,14,1.44,2.25);INSERT INTO Fares (Created,RouteId,Stage2,Stage1,Single,[Return]) VALUES (1500249600000,9,16,14,1.44,2.25)</v>
      </c>
      <c r="Q76" s="29" t="str">
        <f t="shared" si="0"/>
        <v>INSERT INTO Fares (Created,RouteId,Stage1,Stage2,Single,[Return]) VALUES (1500249600000,9,15,14,0.99,1.8);INSERT INTO Fares (Created,RouteId,Stage2,Stage1,Single,[Return]) VALUES (1500249600000,9,15,14,0.99,1.8)</v>
      </c>
      <c r="R76" s="29" t="str">
        <f t="shared" si="0"/>
        <v>INSERT INTO Fares (Created,RouteId,Stage1,Stage2,Single,[Return]) VALUES (1500249600000,9,15,14,0.99,1.8);INSERT INTO Fares (Created,RouteId,Stage2,Stage1,Single,[Return]) VALUES (1500249600000,9,15,14,0.99,1.8)</v>
      </c>
      <c r="S76" s="29" t="str">
        <f t="shared" si="0"/>
        <v/>
      </c>
      <c r="T76" s="29" t="str">
        <f t="shared" si="0"/>
        <v/>
      </c>
      <c r="U76" s="29" t="str">
        <f t="shared" si="0"/>
        <v/>
      </c>
      <c r="V76" s="29" t="str">
        <f t="shared" si="0"/>
        <v/>
      </c>
      <c r="W76" s="9" t="str">
        <f t="shared" si="3"/>
        <v/>
      </c>
    </row>
    <row r="77" spans="4:23" x14ac:dyDescent="0.25">
      <c r="D77" s="9">
        <v>13</v>
      </c>
      <c r="E77" s="29" t="str">
        <f t="shared" si="2"/>
        <v>INSERT INTO Fares (Created,RouteId,Stage1,Stage2,Single,[Return]) VALUES (1500249600000,9,27,13,2.43,4.23);INSERT INTO Fares (Created,RouteId,Stage2,Stage1,Single,[Return]) VALUES (1500249600000,9,27,13,2.43,4.23)</v>
      </c>
      <c r="F77" s="29" t="str">
        <f t="shared" si="0"/>
        <v>INSERT INTO Fares (Created,RouteId,Stage1,Stage2,Single,[Return]) VALUES (1500249600000,9,26,13,2.43,4.23);INSERT INTO Fares (Created,RouteId,Stage2,Stage1,Single,[Return]) VALUES (1500249600000,9,26,13,2.43,4.23)</v>
      </c>
      <c r="G77" s="29" t="str">
        <f t="shared" si="0"/>
        <v>INSERT INTO Fares (Created,RouteId,Stage1,Stage2,Single,[Return]) VALUES (1500249600000,9,25,13,2.43,4.23);INSERT INTO Fares (Created,RouteId,Stage2,Stage1,Single,[Return]) VALUES (1500249600000,9,25,13,2.43,4.23)</v>
      </c>
      <c r="H77" s="29" t="str">
        <f t="shared" si="0"/>
        <v>INSERT INTO Fares (Created,RouteId,Stage1,Stage2,Single,[Return]) VALUES (1500249600000,9,24,13,2.43,4.23);INSERT INTO Fares (Created,RouteId,Stage2,Stage1,Single,[Return]) VALUES (1500249600000,9,24,13,2.43,4.23)</v>
      </c>
      <c r="I77" s="29" t="str">
        <f t="shared" si="0"/>
        <v>INSERT INTO Fares (Created,RouteId,Stage1,Stage2,Single,[Return]) VALUES (1500249600000,9,23,13,2.25,3.6);INSERT INTO Fares (Created,RouteId,Stage2,Stage1,Single,[Return]) VALUES (1500249600000,9,23,13,2.25,3.6)</v>
      </c>
      <c r="J77" s="29" t="str">
        <f t="shared" si="0"/>
        <v>INSERT INTO Fares (Created,RouteId,Stage1,Stage2,Single,[Return]) VALUES (1500249600000,9,22,13,2.25,3.6);INSERT INTO Fares (Created,RouteId,Stage2,Stage1,Single,[Return]) VALUES (1500249600000,9,22,13,2.25,3.6)</v>
      </c>
      <c r="K77" s="29" t="str">
        <f t="shared" si="0"/>
        <v>INSERT INTO Fares (Created,RouteId,Stage1,Stage2,Single,[Return]) VALUES (1500249600000,9,21,13,2.25,3.6);INSERT INTO Fares (Created,RouteId,Stage2,Stage1,Single,[Return]) VALUES (1500249600000,9,21,13,2.25,3.6)</v>
      </c>
      <c r="L77" s="29" t="str">
        <f t="shared" si="0"/>
        <v>INSERT INTO Fares (Created,RouteId,Stage1,Stage2,Single,[Return]) VALUES (1500249600000,9,20,13,2.25,3.6);INSERT INTO Fares (Created,RouteId,Stage2,Stage1,Single,[Return]) VALUES (1500249600000,9,20,13,2.25,3.6)</v>
      </c>
      <c r="M77" s="29" t="str">
        <f t="shared" si="0"/>
        <v>INSERT INTO Fares (Created,RouteId,Stage1,Stage2,Single,[Return]) VALUES (1500249600000,9,19,13,2.25,3.6);INSERT INTO Fares (Created,RouteId,Stage2,Stage1,Single,[Return]) VALUES (1500249600000,9,19,13,2.25,3.6)</v>
      </c>
      <c r="N77" s="29" t="str">
        <f t="shared" si="0"/>
        <v>INSERT INTO Fares (Created,RouteId,Stage1,Stage2,Single,[Return]) VALUES (1500249600000,9,18,13,2.25,3.6);INSERT INTO Fares (Created,RouteId,Stage2,Stage1,Single,[Return]) VALUES (1500249600000,9,18,13,2.25,3.6)</v>
      </c>
      <c r="O77" s="29" t="str">
        <f t="shared" si="0"/>
        <v>INSERT INTO Fares (Created,RouteId,Stage1,Stage2,Single,[Return]) VALUES (1500249600000,9,17,13,1.8,3.15);INSERT INTO Fares (Created,RouteId,Stage2,Stage1,Single,[Return]) VALUES (1500249600000,9,17,13,1.8,3.15)</v>
      </c>
      <c r="P77" s="29" t="str">
        <f t="shared" si="0"/>
        <v>INSERT INTO Fares (Created,RouteId,Stage1,Stage2,Single,[Return]) VALUES (1500249600000,9,16,13,1.44,2.25);INSERT INTO Fares (Created,RouteId,Stage2,Stage1,Single,[Return]) VALUES (1500249600000,9,16,13,1.44,2.25)</v>
      </c>
      <c r="Q77" s="29" t="str">
        <f t="shared" si="0"/>
        <v>INSERT INTO Fares (Created,RouteId,Stage1,Stage2,Single,[Return]) VALUES (1500249600000,9,15,13,1.44,2.25);INSERT INTO Fares (Created,RouteId,Stage2,Stage1,Single,[Return]) VALUES (1500249600000,9,15,13,1.44,2.25)</v>
      </c>
      <c r="R77" s="29" t="str">
        <f t="shared" si="0"/>
        <v>INSERT INTO Fares (Created,RouteId,Stage1,Stage2,Single,[Return]) VALUES (1500249600000,9,15,13,0.99,1.8);INSERT INTO Fares (Created,RouteId,Stage2,Stage1,Single,[Return]) VALUES (1500249600000,9,15,13,0.99,1.8)</v>
      </c>
      <c r="S77" s="29" t="str">
        <f t="shared" si="0"/>
        <v>INSERT INTO Fares (Created,RouteId,Stage1,Stage2,Single,[Return]) VALUES (1500249600000,9,13,13,0.99,1.8);INSERT INTO Fares (Created,RouteId,Stage2,Stage1,Single,[Return]) VALUES (1500249600000,9,13,13,0.99,1.8)</v>
      </c>
      <c r="T77" s="29" t="str">
        <f t="shared" si="0"/>
        <v/>
      </c>
      <c r="U77" s="29" t="str">
        <f t="shared" si="0"/>
        <v/>
      </c>
      <c r="V77" s="29" t="str">
        <f t="shared" si="0"/>
        <v/>
      </c>
      <c r="W77" s="9" t="str">
        <f t="shared" si="3"/>
        <v/>
      </c>
    </row>
    <row r="78" spans="4:23" x14ac:dyDescent="0.25">
      <c r="D78" s="9">
        <v>12</v>
      </c>
      <c r="E78" s="29" t="str">
        <f t="shared" si="2"/>
        <v>INSERT INTO Fares (Created,RouteId,Stage1,Stage2,Single,[Return]) VALUES (1500249600000,9,27,12,2.43,4.23);INSERT INTO Fares (Created,RouteId,Stage2,Stage1,Single,[Return]) VALUES (1500249600000,9,27,12,2.43,4.23)</v>
      </c>
      <c r="F78" s="29" t="str">
        <f t="shared" si="0"/>
        <v>INSERT INTO Fares (Created,RouteId,Stage1,Stage2,Single,[Return]) VALUES (1500249600000,9,26,12,2.43,4.23);INSERT INTO Fares (Created,RouteId,Stage2,Stage1,Single,[Return]) VALUES (1500249600000,9,26,12,2.43,4.23)</v>
      </c>
      <c r="G78" s="29" t="str">
        <f t="shared" si="0"/>
        <v>INSERT INTO Fares (Created,RouteId,Stage1,Stage2,Single,[Return]) VALUES (1500249600000,9,25,12,2.43,4.23);INSERT INTO Fares (Created,RouteId,Stage2,Stage1,Single,[Return]) VALUES (1500249600000,9,25,12,2.43,4.23)</v>
      </c>
      <c r="H78" s="29" t="str">
        <f t="shared" si="0"/>
        <v>INSERT INTO Fares (Created,RouteId,Stage1,Stage2,Single,[Return]) VALUES (1500249600000,9,24,12,2.43,4.23);INSERT INTO Fares (Created,RouteId,Stage2,Stage1,Single,[Return]) VALUES (1500249600000,9,24,12,2.43,4.23)</v>
      </c>
      <c r="I78" s="29" t="str">
        <f t="shared" si="0"/>
        <v>INSERT INTO Fares (Created,RouteId,Stage1,Stage2,Single,[Return]) VALUES (1500249600000,9,23,12,2.25,3.6);INSERT INTO Fares (Created,RouteId,Stage2,Stage1,Single,[Return]) VALUES (1500249600000,9,23,12,2.25,3.6)</v>
      </c>
      <c r="J78" s="29" t="str">
        <f t="shared" si="0"/>
        <v>INSERT INTO Fares (Created,RouteId,Stage1,Stage2,Single,[Return]) VALUES (1500249600000,9,22,12,2.25,3.6);INSERT INTO Fares (Created,RouteId,Stage2,Stage1,Single,[Return]) VALUES (1500249600000,9,22,12,2.25,3.6)</v>
      </c>
      <c r="K78" s="29" t="str">
        <f t="shared" si="0"/>
        <v>INSERT INTO Fares (Created,RouteId,Stage1,Stage2,Single,[Return]) VALUES (1500249600000,9,21,12,2.25,3.6);INSERT INTO Fares (Created,RouteId,Stage2,Stage1,Single,[Return]) VALUES (1500249600000,9,21,12,2.25,3.6)</v>
      </c>
      <c r="L78" s="29" t="str">
        <f t="shared" si="0"/>
        <v>INSERT INTO Fares (Created,RouteId,Stage1,Stage2,Single,[Return]) VALUES (1500249600000,9,20,12,2.25,3.6);INSERT INTO Fares (Created,RouteId,Stage2,Stage1,Single,[Return]) VALUES (1500249600000,9,20,12,2.25,3.6)</v>
      </c>
      <c r="M78" s="29" t="str">
        <f t="shared" si="0"/>
        <v>INSERT INTO Fares (Created,RouteId,Stage1,Stage2,Single,[Return]) VALUES (1500249600000,9,19,12,2.25,3.6);INSERT INTO Fares (Created,RouteId,Stage2,Stage1,Single,[Return]) VALUES (1500249600000,9,19,12,2.25,3.6)</v>
      </c>
      <c r="N78" s="29" t="str">
        <f t="shared" si="0"/>
        <v>INSERT INTO Fares (Created,RouteId,Stage1,Stage2,Single,[Return]) VALUES (1500249600000,9,18,12,2.25,3.6);INSERT INTO Fares (Created,RouteId,Stage2,Stage1,Single,[Return]) VALUES (1500249600000,9,18,12,2.25,3.6)</v>
      </c>
      <c r="O78" s="29" t="str">
        <f t="shared" si="0"/>
        <v>INSERT INTO Fares (Created,RouteId,Stage1,Stage2,Single,[Return]) VALUES (1500249600000,9,17,12,2.25,3.6);INSERT INTO Fares (Created,RouteId,Stage2,Stage1,Single,[Return]) VALUES (1500249600000,9,17,12,2.25,3.6)</v>
      </c>
      <c r="P78" s="29" t="str">
        <f t="shared" si="0"/>
        <v>INSERT INTO Fares (Created,RouteId,Stage1,Stage2,Single,[Return]) VALUES (1500249600000,9,16,12,1.8,3.15);INSERT INTO Fares (Created,RouteId,Stage2,Stage1,Single,[Return]) VALUES (1500249600000,9,16,12,1.8,3.15)</v>
      </c>
      <c r="Q78" s="29" t="str">
        <f t="shared" si="0"/>
        <v>INSERT INTO Fares (Created,RouteId,Stage1,Stage2,Single,[Return]) VALUES (1500249600000,9,15,12,1.8,3.15);INSERT INTO Fares (Created,RouteId,Stage2,Stage1,Single,[Return]) VALUES (1500249600000,9,15,12,1.8,3.15)</v>
      </c>
      <c r="R78" s="29" t="str">
        <f t="shared" si="0"/>
        <v>INSERT INTO Fares (Created,RouteId,Stage1,Stage2,Single,[Return]) VALUES (1500249600000,9,15,12,1.44,2.25);INSERT INTO Fares (Created,RouteId,Stage2,Stage1,Single,[Return]) VALUES (1500249600000,9,15,12,1.44,2.25)</v>
      </c>
      <c r="S78" s="29" t="str">
        <f t="shared" si="0"/>
        <v>INSERT INTO Fares (Created,RouteId,Stage1,Stage2,Single,[Return]) VALUES (1500249600000,9,13,12,0.99,1.8);INSERT INTO Fares (Created,RouteId,Stage2,Stage1,Single,[Return]) VALUES (1500249600000,9,13,12,0.99,1.8)</v>
      </c>
      <c r="T78" s="29" t="str">
        <f t="shared" si="0"/>
        <v>INSERT INTO Fares (Created,RouteId,Stage1,Stage2,Single,[Return]) VALUES (1500249600000,9,12,12,0.99,1.8);INSERT INTO Fares (Created,RouteId,Stage2,Stage1,Single,[Return]) VALUES (1500249600000,9,12,12,0.99,1.8)</v>
      </c>
      <c r="U78" s="29" t="str">
        <f t="shared" ref="F78:V80" si="4">IF(U18,"INSERT INTO Fares (Created,RouteId,Stage1,Stage2,Single,[Return]) VALUES ("&amp;$B$2&amp;","&amp;$B$3&amp;","&amp;U$2&amp;","&amp;$D18&amp;","&amp;((U18/100)*$B$8)&amp;","&amp;((U38/100)*$B$8)&amp;");INSERT INTO Fares (Created,RouteId,Stage2,Stage1,Single,[Return]) VALUES ("&amp;$B$2&amp;","&amp;$B$3&amp;","&amp;U$2&amp;","&amp;$D18&amp;","&amp;((U18/100)*$B$8)&amp;","&amp;((U38/100)*$B$8)&amp;")","")</f>
        <v/>
      </c>
      <c r="V78" s="29" t="str">
        <f t="shared" si="4"/>
        <v/>
      </c>
      <c r="W78" s="9" t="str">
        <f t="shared" si="3"/>
        <v/>
      </c>
    </row>
    <row r="79" spans="4:23" x14ac:dyDescent="0.25">
      <c r="D79" s="9">
        <v>11</v>
      </c>
      <c r="E79" s="29" t="str">
        <f t="shared" si="2"/>
        <v>INSERT INTO Fares (Created,RouteId,Stage1,Stage2,Single,[Return]) VALUES (1500249600000,9,27,11,2.43,4.23);INSERT INTO Fares (Created,RouteId,Stage2,Stage1,Single,[Return]) VALUES (1500249600000,9,27,11,2.43,4.23)</v>
      </c>
      <c r="F79" s="29" t="str">
        <f t="shared" si="4"/>
        <v>INSERT INTO Fares (Created,RouteId,Stage1,Stage2,Single,[Return]) VALUES (1500249600000,9,26,11,2.43,4.23);INSERT INTO Fares (Created,RouteId,Stage2,Stage1,Single,[Return]) VALUES (1500249600000,9,26,11,2.43,4.23)</v>
      </c>
      <c r="G79" s="29" t="str">
        <f t="shared" si="4"/>
        <v>INSERT INTO Fares (Created,RouteId,Stage1,Stage2,Single,[Return]) VALUES (1500249600000,9,25,11,2.43,4.23);INSERT INTO Fares (Created,RouteId,Stage2,Stage1,Single,[Return]) VALUES (1500249600000,9,25,11,2.43,4.23)</v>
      </c>
      <c r="H79" s="29" t="str">
        <f t="shared" si="4"/>
        <v>INSERT INTO Fares (Created,RouteId,Stage1,Stage2,Single,[Return]) VALUES (1500249600000,9,24,11,2.43,4.23);INSERT INTO Fares (Created,RouteId,Stage2,Stage1,Single,[Return]) VALUES (1500249600000,9,24,11,2.43,4.23)</v>
      </c>
      <c r="I79" s="29" t="str">
        <f t="shared" si="4"/>
        <v>INSERT INTO Fares (Created,RouteId,Stage1,Stage2,Single,[Return]) VALUES (1500249600000,9,23,11,2.25,3.6);INSERT INTO Fares (Created,RouteId,Stage2,Stage1,Single,[Return]) VALUES (1500249600000,9,23,11,2.25,3.6)</v>
      </c>
      <c r="J79" s="29" t="str">
        <f t="shared" si="4"/>
        <v>INSERT INTO Fares (Created,RouteId,Stage1,Stage2,Single,[Return]) VALUES (1500249600000,9,22,11,2.25,3.6);INSERT INTO Fares (Created,RouteId,Stage2,Stage1,Single,[Return]) VALUES (1500249600000,9,22,11,2.25,3.6)</v>
      </c>
      <c r="K79" s="29" t="str">
        <f t="shared" si="4"/>
        <v>INSERT INTO Fares (Created,RouteId,Stage1,Stage2,Single,[Return]) VALUES (1500249600000,9,21,11,2.25,3.6);INSERT INTO Fares (Created,RouteId,Stage2,Stage1,Single,[Return]) VALUES (1500249600000,9,21,11,2.25,3.6)</v>
      </c>
      <c r="L79" s="29" t="str">
        <f t="shared" si="4"/>
        <v>INSERT INTO Fares (Created,RouteId,Stage1,Stage2,Single,[Return]) VALUES (1500249600000,9,20,11,2.25,3.6);INSERT INTO Fares (Created,RouteId,Stage2,Stage1,Single,[Return]) VALUES (1500249600000,9,20,11,2.25,3.6)</v>
      </c>
      <c r="M79" s="29" t="str">
        <f t="shared" si="4"/>
        <v>INSERT INTO Fares (Created,RouteId,Stage1,Stage2,Single,[Return]) VALUES (1500249600000,9,19,11,2.25,3.6);INSERT INTO Fares (Created,RouteId,Stage2,Stage1,Single,[Return]) VALUES (1500249600000,9,19,11,2.25,3.6)</v>
      </c>
      <c r="N79" s="29" t="str">
        <f t="shared" si="4"/>
        <v>INSERT INTO Fares (Created,RouteId,Stage1,Stage2,Single,[Return]) VALUES (1500249600000,9,18,11,2.25,3.6);INSERT INTO Fares (Created,RouteId,Stage2,Stage1,Single,[Return]) VALUES (1500249600000,9,18,11,2.25,3.6)</v>
      </c>
      <c r="O79" s="29" t="str">
        <f t="shared" si="4"/>
        <v>INSERT INTO Fares (Created,RouteId,Stage1,Stage2,Single,[Return]) VALUES (1500249600000,9,17,11,2.25,3.6);INSERT INTO Fares (Created,RouteId,Stage2,Stage1,Single,[Return]) VALUES (1500249600000,9,17,11,2.25,3.6)</v>
      </c>
      <c r="P79" s="29" t="str">
        <f t="shared" si="4"/>
        <v>INSERT INTO Fares (Created,RouteId,Stage1,Stage2,Single,[Return]) VALUES (1500249600000,9,16,11,1.8,3.15);INSERT INTO Fares (Created,RouteId,Stage2,Stage1,Single,[Return]) VALUES (1500249600000,9,16,11,1.8,3.15)</v>
      </c>
      <c r="Q79" s="29" t="str">
        <f t="shared" si="4"/>
        <v>INSERT INTO Fares (Created,RouteId,Stage1,Stage2,Single,[Return]) VALUES (1500249600000,9,15,11,1.8,3.15);INSERT INTO Fares (Created,RouteId,Stage2,Stage1,Single,[Return]) VALUES (1500249600000,9,15,11,1.8,3.15)</v>
      </c>
      <c r="R79" s="29" t="str">
        <f t="shared" si="4"/>
        <v>INSERT INTO Fares (Created,RouteId,Stage1,Stage2,Single,[Return]) VALUES (1500249600000,9,15,11,1.8,3.15);INSERT INTO Fares (Created,RouteId,Stage2,Stage1,Single,[Return]) VALUES (1500249600000,9,15,11,1.8,3.15)</v>
      </c>
      <c r="S79" s="29" t="str">
        <f t="shared" si="4"/>
        <v>INSERT INTO Fares (Created,RouteId,Stage1,Stage2,Single,[Return]) VALUES (1500249600000,9,13,11,1.44,2.25);INSERT INTO Fares (Created,RouteId,Stage2,Stage1,Single,[Return]) VALUES (1500249600000,9,13,11,1.44,2.25)</v>
      </c>
      <c r="T79" s="29" t="str">
        <f t="shared" si="4"/>
        <v>INSERT INTO Fares (Created,RouteId,Stage1,Stage2,Single,[Return]) VALUES (1500249600000,9,12,11,0.99,1.8);INSERT INTO Fares (Created,RouteId,Stage2,Stage1,Single,[Return]) VALUES (1500249600000,9,12,11,0.99,1.8)</v>
      </c>
      <c r="U79" s="29" t="str">
        <f t="shared" si="4"/>
        <v>INSERT INTO Fares (Created,RouteId,Stage1,Stage2,Single,[Return]) VALUES (1500249600000,9,11,11,0.99,1.8);INSERT INTO Fares (Created,RouteId,Stage2,Stage1,Single,[Return]) VALUES (1500249600000,9,11,11,0.99,1.8)</v>
      </c>
      <c r="V79" s="29" t="str">
        <f t="shared" si="4"/>
        <v/>
      </c>
      <c r="W79" s="9" t="str">
        <f t="shared" si="3"/>
        <v/>
      </c>
    </row>
    <row r="80" spans="4:23" x14ac:dyDescent="0.25">
      <c r="D80" s="9">
        <v>10</v>
      </c>
      <c r="E80" s="29" t="str">
        <f t="shared" si="2"/>
        <v>INSERT INTO Fares (Created,RouteId,Stage1,Stage2,Single,[Return]) VALUES (1500249600000,9,27,10,2.43,4.23);INSERT INTO Fares (Created,RouteId,Stage2,Stage1,Single,[Return]) VALUES (1500249600000,9,27,10,2.43,4.23)</v>
      </c>
      <c r="F80" s="29" t="str">
        <f t="shared" si="4"/>
        <v>INSERT INTO Fares (Created,RouteId,Stage1,Stage2,Single,[Return]) VALUES (1500249600000,9,26,10,2.43,4.23);INSERT INTO Fares (Created,RouteId,Stage2,Stage1,Single,[Return]) VALUES (1500249600000,9,26,10,2.43,4.23)</v>
      </c>
      <c r="G80" s="29" t="str">
        <f t="shared" si="4"/>
        <v>INSERT INTO Fares (Created,RouteId,Stage1,Stage2,Single,[Return]) VALUES (1500249600000,9,25,10,2.43,4.23);INSERT INTO Fares (Created,RouteId,Stage2,Stage1,Single,[Return]) VALUES (1500249600000,9,25,10,2.43,4.23)</v>
      </c>
      <c r="H80" s="29" t="str">
        <f t="shared" si="4"/>
        <v>INSERT INTO Fares (Created,RouteId,Stage1,Stage2,Single,[Return]) VALUES (1500249600000,9,24,10,2.43,4.23);INSERT INTO Fares (Created,RouteId,Stage2,Stage1,Single,[Return]) VALUES (1500249600000,9,24,10,2.43,4.23)</v>
      </c>
      <c r="I80" s="29" t="str">
        <f t="shared" si="4"/>
        <v>INSERT INTO Fares (Created,RouteId,Stage1,Stage2,Single,[Return]) VALUES (1500249600000,9,23,10,2.43,4.23);INSERT INTO Fares (Created,RouteId,Stage2,Stage1,Single,[Return]) VALUES (1500249600000,9,23,10,2.43,4.23)</v>
      </c>
      <c r="J80" s="29" t="str">
        <f t="shared" si="4"/>
        <v>INSERT INTO Fares (Created,RouteId,Stage1,Stage2,Single,[Return]) VALUES (1500249600000,9,22,10,2.43,4.23);INSERT INTO Fares (Created,RouteId,Stage2,Stage1,Single,[Return]) VALUES (1500249600000,9,22,10,2.43,4.23)</v>
      </c>
      <c r="K80" s="29" t="str">
        <f t="shared" si="4"/>
        <v>INSERT INTO Fares (Created,RouteId,Stage1,Stage2,Single,[Return]) VALUES (1500249600000,9,21,10,2.43,4.23);INSERT INTO Fares (Created,RouteId,Stage2,Stage1,Single,[Return]) VALUES (1500249600000,9,21,10,2.43,4.23)</v>
      </c>
      <c r="L80" s="29" t="str">
        <f t="shared" si="4"/>
        <v>INSERT INTO Fares (Created,RouteId,Stage1,Stage2,Single,[Return]) VALUES (1500249600000,9,20,10,2.43,4.23);INSERT INTO Fares (Created,RouteId,Stage2,Stage1,Single,[Return]) VALUES (1500249600000,9,20,10,2.43,4.23)</v>
      </c>
      <c r="M80" s="29" t="str">
        <f t="shared" si="4"/>
        <v>INSERT INTO Fares (Created,RouteId,Stage1,Stage2,Single,[Return]) VALUES (1500249600000,9,19,10,2.43,4.23);INSERT INTO Fares (Created,RouteId,Stage2,Stage1,Single,[Return]) VALUES (1500249600000,9,19,10,2.43,4.23)</v>
      </c>
      <c r="N80" s="29" t="str">
        <f t="shared" si="4"/>
        <v>INSERT INTO Fares (Created,RouteId,Stage1,Stage2,Single,[Return]) VALUES (1500249600000,9,18,10,2.43,4.23);INSERT INTO Fares (Created,RouteId,Stage2,Stage1,Single,[Return]) VALUES (1500249600000,9,18,10,2.43,4.23)</v>
      </c>
      <c r="O80" s="29" t="str">
        <f t="shared" si="4"/>
        <v>INSERT INTO Fares (Created,RouteId,Stage1,Stage2,Single,[Return]) VALUES (1500249600000,9,17,10,2.43,4.23);INSERT INTO Fares (Created,RouteId,Stage2,Stage1,Single,[Return]) VALUES (1500249600000,9,17,10,2.43,4.23)</v>
      </c>
      <c r="P80" s="29" t="str">
        <f t="shared" si="4"/>
        <v>INSERT INTO Fares (Created,RouteId,Stage1,Stage2,Single,[Return]) VALUES (1500249600000,9,16,10,2.25,3.6);INSERT INTO Fares (Created,RouteId,Stage2,Stage1,Single,[Return]) VALUES (1500249600000,9,16,10,2.25,3.6)</v>
      </c>
      <c r="Q80" s="29" t="str">
        <f t="shared" si="4"/>
        <v>INSERT INTO Fares (Created,RouteId,Stage1,Stage2,Single,[Return]) VALUES (1500249600000,9,15,10,2.25,3.6);INSERT INTO Fares (Created,RouteId,Stage2,Stage1,Single,[Return]) VALUES (1500249600000,9,15,10,2.25,3.6)</v>
      </c>
      <c r="R80" s="29" t="str">
        <f t="shared" si="4"/>
        <v>INSERT INTO Fares (Created,RouteId,Stage1,Stage2,Single,[Return]) VALUES (1500249600000,9,15,10,1.8,3.15);INSERT INTO Fares (Created,RouteId,Stage2,Stage1,Single,[Return]) VALUES (1500249600000,9,15,10,1.8,3.15)</v>
      </c>
      <c r="S80" s="29" t="str">
        <f t="shared" si="4"/>
        <v>INSERT INTO Fares (Created,RouteId,Stage1,Stage2,Single,[Return]) VALUES (1500249600000,9,13,10,1.8,3.15);INSERT INTO Fares (Created,RouteId,Stage2,Stage1,Single,[Return]) VALUES (1500249600000,9,13,10,1.8,3.15)</v>
      </c>
      <c r="T80" s="29" t="str">
        <f t="shared" si="4"/>
        <v>INSERT INTO Fares (Created,RouteId,Stage1,Stage2,Single,[Return]) VALUES (1500249600000,9,12,10,1.44,2.25);INSERT INTO Fares (Created,RouteId,Stage2,Stage1,Single,[Return]) VALUES (1500249600000,9,12,10,1.44,2.25)</v>
      </c>
      <c r="U80" s="29" t="str">
        <f t="shared" si="4"/>
        <v>INSERT INTO Fares (Created,RouteId,Stage1,Stage2,Single,[Return]) VALUES (1500249600000,9,11,10,0.99,1.8);INSERT INTO Fares (Created,RouteId,Stage2,Stage1,Single,[Return]) VALUES (1500249600000,9,11,10,0.99,1.8)</v>
      </c>
      <c r="V80" s="29" t="str">
        <f t="shared" si="4"/>
        <v>INSERT INTO Fares (Created,RouteId,Stage1,Stage2,Single,[Return]) VALUES (1500249600000,9,10,10,0.99,1.8);INSERT INTO Fares (Created,RouteId,Stage2,Stage1,Single,[Return]) VALUES (1500249600000,9,10,10,0.99,1.8)</v>
      </c>
      <c r="W80" s="9" t="str">
        <f t="shared" ref="W80" si="5">IF(W20,"INSERT INTO Fares (Created,RouteId,Stage1,Stage2,Single,Return) VALUES ("&amp;$B$2&amp;","&amp;$B$3&amp;","&amp;W$2&amp;","&amp;$D$3&amp;","&amp;W20&amp;","&amp;W41&amp;")","")</f>
        <v/>
      </c>
    </row>
    <row r="82" spans="4:22" x14ac:dyDescent="0.25">
      <c r="D82" s="24" t="s">
        <v>315</v>
      </c>
    </row>
    <row r="83" spans="4:22" x14ac:dyDescent="0.25">
      <c r="D83" s="9">
        <v>27</v>
      </c>
      <c r="E83" s="9" t="str">
        <f>IF($D3=-1,"",IF(ISBLANK(E3),"","INSERT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("&amp;$B$4&amp;","&amp;$B$3&amp;","&amp;E$2&amp;","&amp;$D3&amp;");"))&amp;IF(ISNUMBER(SEARCH("KZone",E43)),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"")&amp;IF(ISNUMBER(SEARCH("Bradford",E43)),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(1,9,27,27);INSERT INTO FareCapStages (FareCapId,RouteId,Stage2,Stage1) VALUES (1,9,27,27);INSERT INTO FareCapStages (FareCapId,RouteId,Stage1,Stage2) VALUES (2,9,27,27);INSERT INTO FareCapStages (FareCapId,RouteId,Stage2,Stage1) VALUES (2,9,27,27);</v>
      </c>
      <c r="F83" s="9" t="str">
        <f t="shared" ref="F83:V98" si="6">IF($D3=-1,"",IF(ISBLANK(F3),"","INSERT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("&amp;$B$4&amp;","&amp;$B$3&amp;","&amp;F$2&amp;","&amp;$D3&amp;");"))&amp;IF(ISNUMBER(SEARCH("KZone",F43)),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"")&amp;IF(ISNUMBER(SEARCH("Bradford",F43)),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83" s="9" t="str">
        <f t="shared" si="6"/>
        <v/>
      </c>
      <c r="H83" s="9" t="str">
        <f t="shared" si="6"/>
        <v/>
      </c>
      <c r="I83" s="9" t="str">
        <f t="shared" si="6"/>
        <v/>
      </c>
      <c r="J83" s="9" t="str">
        <f t="shared" si="6"/>
        <v/>
      </c>
      <c r="K83" s="9" t="str">
        <f t="shared" si="6"/>
        <v/>
      </c>
      <c r="L83" s="9" t="str">
        <f t="shared" si="6"/>
        <v/>
      </c>
      <c r="M83" s="9" t="str">
        <f t="shared" si="6"/>
        <v/>
      </c>
      <c r="N83" s="9" t="str">
        <f t="shared" si="6"/>
        <v/>
      </c>
      <c r="O83" s="9" t="str">
        <f t="shared" si="6"/>
        <v/>
      </c>
      <c r="P83" s="9" t="str">
        <f t="shared" si="6"/>
        <v/>
      </c>
      <c r="Q83" s="9" t="str">
        <f t="shared" si="6"/>
        <v/>
      </c>
      <c r="R83" s="9" t="str">
        <f t="shared" si="6"/>
        <v/>
      </c>
      <c r="S83" s="9" t="str">
        <f t="shared" si="6"/>
        <v/>
      </c>
      <c r="T83" s="9" t="str">
        <f t="shared" si="6"/>
        <v/>
      </c>
      <c r="U83" s="9" t="str">
        <f t="shared" si="6"/>
        <v/>
      </c>
      <c r="V83" s="9" t="str">
        <f t="shared" si="6"/>
        <v/>
      </c>
    </row>
    <row r="84" spans="4:22" x14ac:dyDescent="0.25">
      <c r="D84" s="9">
        <v>26</v>
      </c>
      <c r="E84" s="9" t="str">
        <f t="shared" ref="E84:T99" si="7">IF($D4=-1,"",IF(ISBLANK(E4),"","INSERT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("&amp;$B$4&amp;","&amp;$B$3&amp;","&amp;E$2&amp;","&amp;$D4&amp;");"))&amp;IF(ISNUMBER(SEARCH("KZone",E44)),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"")&amp;IF(ISNUMBER(SEARCH("Bradford",E44)),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(1,9,27,26);INSERT INTO FareCapStages (FareCapId,RouteId,Stage2,Stage1) VALUES (1,9,27,26);INSERT INTO FareCapStages (FareCapId,RouteId,Stage1,Stage2) VALUES (2,9,27,26);INSERT INTO FareCapStages (FareCapId,RouteId,Stage2,Stage1) VALUES (2,9,27,26);</v>
      </c>
      <c r="F84" s="9" t="str">
        <f t="shared" si="7"/>
        <v>INSERT INTO FareCapStages (FareCapId,RouteId,Stage1,Stage2) VALUES (1,9,26,26);INSERT INTO FareCapStages (FareCapId,RouteId,Stage2,Stage1) VALUES (1,9,26,26);INSERT INTO FareCapStages (FareCapId,RouteId,Stage1,Stage2) VALUES (2,9,26,26);INSERT INTO FareCapStages (FareCapId,RouteId,Stage2,Stage1) VALUES (2,9,26,26);</v>
      </c>
      <c r="G84" s="9" t="str">
        <f t="shared" si="7"/>
        <v/>
      </c>
      <c r="H84" s="9" t="str">
        <f t="shared" si="7"/>
        <v/>
      </c>
      <c r="I84" s="9" t="str">
        <f t="shared" si="7"/>
        <v/>
      </c>
      <c r="J84" s="9" t="str">
        <f t="shared" si="7"/>
        <v/>
      </c>
      <c r="K84" s="9" t="str">
        <f t="shared" si="7"/>
        <v/>
      </c>
      <c r="L84" s="9" t="str">
        <f t="shared" si="7"/>
        <v/>
      </c>
      <c r="M84" s="9" t="str">
        <f t="shared" si="7"/>
        <v/>
      </c>
      <c r="N84" s="9" t="str">
        <f t="shared" si="7"/>
        <v/>
      </c>
      <c r="O84" s="9" t="str">
        <f t="shared" si="7"/>
        <v/>
      </c>
      <c r="P84" s="9" t="str">
        <f t="shared" si="7"/>
        <v/>
      </c>
      <c r="Q84" s="9" t="str">
        <f t="shared" si="7"/>
        <v/>
      </c>
      <c r="R84" s="9" t="str">
        <f t="shared" si="7"/>
        <v/>
      </c>
      <c r="S84" s="9" t="str">
        <f t="shared" si="7"/>
        <v/>
      </c>
      <c r="T84" s="9" t="str">
        <f t="shared" si="7"/>
        <v/>
      </c>
      <c r="U84" s="9" t="str">
        <f t="shared" si="6"/>
        <v/>
      </c>
      <c r="V84" s="9" t="str">
        <f t="shared" si="6"/>
        <v/>
      </c>
    </row>
    <row r="85" spans="4:22" x14ac:dyDescent="0.25">
      <c r="D85" s="9">
        <v>25</v>
      </c>
      <c r="E85" s="9" t="str">
        <f t="shared" si="7"/>
        <v>INSERT INTO FareCapStages (FareCapId,RouteId,Stage1,Stage2) VALUES (1,9,27,25);INSERT INTO FareCapStages (FareCapId,RouteId,Stage2,Stage1) VALUES (1,9,27,25);INSERT INTO FareCapStages (FareCapId,RouteId,Stage1,Stage2) VALUES (2,9,27,25);INSERT INTO FareCapStages (FareCapId,RouteId,Stage2,Stage1) VALUES (2,9,27,25);</v>
      </c>
      <c r="F85" s="9" t="str">
        <f t="shared" si="6"/>
        <v>INSERT INTO FareCapStages (FareCapId,RouteId,Stage1,Stage2) VALUES (1,9,26,25);INSERT INTO FareCapStages (FareCapId,RouteId,Stage2,Stage1) VALUES (1,9,26,25);INSERT INTO FareCapStages (FareCapId,RouteId,Stage1,Stage2) VALUES (2,9,26,25);INSERT INTO FareCapStages (FareCapId,RouteId,Stage2,Stage1) VALUES (2,9,26,25);</v>
      </c>
      <c r="G85" s="9" t="str">
        <f t="shared" si="6"/>
        <v>INSERT INTO FareCapStages (FareCapId,RouteId,Stage1,Stage2) VALUES (1,9,25,25);INSERT INTO FareCapStages (FareCapId,RouteId,Stage2,Stage1) VALUES (1,9,25,25);INSERT INTO FareCapStages (FareCapId,RouteId,Stage1,Stage2) VALUES (2,9,25,25);INSERT INTO FareCapStages (FareCapId,RouteId,Stage2,Stage1) VALUES (2,9,25,25);</v>
      </c>
      <c r="H85" s="9" t="str">
        <f t="shared" si="6"/>
        <v/>
      </c>
      <c r="I85" s="9" t="str">
        <f t="shared" si="6"/>
        <v/>
      </c>
      <c r="J85" s="9" t="str">
        <f t="shared" si="6"/>
        <v/>
      </c>
      <c r="K85" s="9" t="str">
        <f t="shared" si="6"/>
        <v/>
      </c>
      <c r="L85" s="9" t="str">
        <f t="shared" si="6"/>
        <v/>
      </c>
      <c r="M85" s="9" t="str">
        <f t="shared" si="6"/>
        <v/>
      </c>
      <c r="N85" s="9" t="str">
        <f t="shared" si="6"/>
        <v/>
      </c>
      <c r="O85" s="9" t="str">
        <f t="shared" si="6"/>
        <v/>
      </c>
      <c r="P85" s="9" t="str">
        <f t="shared" si="6"/>
        <v/>
      </c>
      <c r="Q85" s="9" t="str">
        <f t="shared" si="6"/>
        <v/>
      </c>
      <c r="R85" s="9" t="str">
        <f t="shared" si="6"/>
        <v/>
      </c>
      <c r="S85" s="9" t="str">
        <f t="shared" si="6"/>
        <v/>
      </c>
      <c r="T85" s="9" t="str">
        <f t="shared" si="6"/>
        <v/>
      </c>
      <c r="U85" s="9" t="str">
        <f t="shared" si="6"/>
        <v/>
      </c>
      <c r="V85" s="9" t="str">
        <f t="shared" si="6"/>
        <v/>
      </c>
    </row>
    <row r="86" spans="4:22" x14ac:dyDescent="0.25">
      <c r="D86" s="9">
        <v>24</v>
      </c>
      <c r="E86" s="9" t="str">
        <f t="shared" si="7"/>
        <v>INSERT INTO FareCapStages (FareCapId,RouteId,Stage1,Stage2) VALUES (1,9,27,24);INSERT INTO FareCapStages (FareCapId,RouteId,Stage2,Stage1) VALUES (1,9,27,24);INSERT INTO FareCapStages (FareCapId,RouteId,Stage1,Stage2) VALUES (2,9,27,24);INSERT INTO FareCapStages (FareCapId,RouteId,Stage2,Stage1) VALUES (2,9,27,24);</v>
      </c>
      <c r="F86" s="9" t="str">
        <f t="shared" si="6"/>
        <v>INSERT INTO FareCapStages (FareCapId,RouteId,Stage1,Stage2) VALUES (1,9,26,24);INSERT INTO FareCapStages (FareCapId,RouteId,Stage2,Stage1) VALUES (1,9,26,24);INSERT INTO FareCapStages (FareCapId,RouteId,Stage1,Stage2) VALUES (2,9,26,24);INSERT INTO FareCapStages (FareCapId,RouteId,Stage2,Stage1) VALUES (2,9,26,24);</v>
      </c>
      <c r="G86" s="9" t="str">
        <f t="shared" si="6"/>
        <v>INSERT INTO FareCapStages (FareCapId,RouteId,Stage1,Stage2) VALUES (1,9,25,24);INSERT INTO FareCapStages (FareCapId,RouteId,Stage2,Stage1) VALUES (1,9,25,24);INSERT INTO FareCapStages (FareCapId,RouteId,Stage1,Stage2) VALUES (2,9,25,24);INSERT INTO FareCapStages (FareCapId,RouteId,Stage2,Stage1) VALUES (2,9,25,24);</v>
      </c>
      <c r="H86" s="9" t="str">
        <f t="shared" si="6"/>
        <v>INSERT INTO FareCapStages (FareCapId,RouteId,Stage1,Stage2) VALUES (1,9,24,24);INSERT INTO FareCapStages (FareCapId,RouteId,Stage2,Stage1) VALUES (1,9,24,24);INSERT INTO FareCapStages (FareCapId,RouteId,Stage1,Stage2) VALUES (2,9,24,24);INSERT INTO FareCapStages (FareCapId,RouteId,Stage2,Stage1) VALUES (2,9,24,24);</v>
      </c>
      <c r="I86" s="9" t="str">
        <f t="shared" si="6"/>
        <v/>
      </c>
      <c r="J86" s="9" t="str">
        <f t="shared" si="6"/>
        <v/>
      </c>
      <c r="K86" s="9" t="str">
        <f t="shared" si="6"/>
        <v/>
      </c>
      <c r="L86" s="9" t="str">
        <f t="shared" si="6"/>
        <v/>
      </c>
      <c r="M86" s="9" t="str">
        <f t="shared" si="6"/>
        <v/>
      </c>
      <c r="N86" s="9" t="str">
        <f t="shared" si="6"/>
        <v/>
      </c>
      <c r="O86" s="9" t="str">
        <f t="shared" si="6"/>
        <v/>
      </c>
      <c r="P86" s="9" t="str">
        <f t="shared" si="6"/>
        <v/>
      </c>
      <c r="Q86" s="9" t="str">
        <f t="shared" si="6"/>
        <v/>
      </c>
      <c r="R86" s="9" t="str">
        <f t="shared" si="6"/>
        <v/>
      </c>
      <c r="S86" s="9" t="str">
        <f t="shared" si="6"/>
        <v/>
      </c>
      <c r="T86" s="9" t="str">
        <f t="shared" si="6"/>
        <v/>
      </c>
      <c r="U86" s="9" t="str">
        <f t="shared" si="6"/>
        <v/>
      </c>
      <c r="V86" s="9" t="str">
        <f t="shared" si="6"/>
        <v/>
      </c>
    </row>
    <row r="87" spans="4:22" x14ac:dyDescent="0.25">
      <c r="D87" s="9">
        <v>23</v>
      </c>
      <c r="E87" s="9" t="str">
        <f t="shared" si="7"/>
        <v>INSERT INTO FareCapStages (FareCapId,RouteId,Stage1,Stage2) VALUES (1,9,27,23);INSERT INTO FareCapStages (FareCapId,RouteId,Stage2,Stage1) VALUES (1,9,27,23);INSERT INTO FareCapStages (FareCapId,RouteId,Stage1,Stage2) VALUES (2,9,27,23);INSERT INTO FareCapStages (FareCapId,RouteId,Stage2,Stage1) VALUES (2,9,27,23);</v>
      </c>
      <c r="F87" s="9" t="str">
        <f t="shared" si="6"/>
        <v>INSERT INTO FareCapStages (FareCapId,RouteId,Stage1,Stage2) VALUES (1,9,26,23);INSERT INTO FareCapStages (FareCapId,RouteId,Stage2,Stage1) VALUES (1,9,26,23);INSERT INTO FareCapStages (FareCapId,RouteId,Stage1,Stage2) VALUES (2,9,26,23);INSERT INTO FareCapStages (FareCapId,RouteId,Stage2,Stage1) VALUES (2,9,26,23);</v>
      </c>
      <c r="G87" s="9" t="str">
        <f t="shared" si="6"/>
        <v>INSERT INTO FareCapStages (FareCapId,RouteId,Stage1,Stage2) VALUES (1,9,25,23);INSERT INTO FareCapStages (FareCapId,RouteId,Stage2,Stage1) VALUES (1,9,25,23);INSERT INTO FareCapStages (FareCapId,RouteId,Stage1,Stage2) VALUES (2,9,25,23);INSERT INTO FareCapStages (FareCapId,RouteId,Stage2,Stage1) VALUES (2,9,25,23);</v>
      </c>
      <c r="H87" s="9" t="str">
        <f t="shared" si="6"/>
        <v>INSERT INTO FareCapStages (FareCapId,RouteId,Stage1,Stage2) VALUES (1,9,24,23);INSERT INTO FareCapStages (FareCapId,RouteId,Stage2,Stage1) VALUES (1,9,24,23);INSERT INTO FareCapStages (FareCapId,RouteId,Stage1,Stage2) VALUES (2,9,24,23);INSERT INTO FareCapStages (FareCapId,RouteId,Stage2,Stage1) VALUES (2,9,24,23);</v>
      </c>
      <c r="I87" s="9" t="str">
        <f t="shared" si="6"/>
        <v>INSERT INTO FareCapStages (FareCapId,RouteId,Stage1,Stage2) VALUES (1,9,23,23);INSERT INTO FareCapStages (FareCapId,RouteId,Stage2,Stage1) VALUES (1,9,23,23);INSERT INTO FareCapStages (FareCapId,RouteId,Stage1,Stage2) VALUES (2,9,23,23);INSERT INTO FareCapStages (FareCapId,RouteId,Stage2,Stage1) VALUES (2,9,23,23);</v>
      </c>
      <c r="J87" s="9" t="str">
        <f t="shared" si="6"/>
        <v/>
      </c>
      <c r="K87" s="9" t="str">
        <f t="shared" si="6"/>
        <v/>
      </c>
      <c r="L87" s="9" t="str">
        <f t="shared" si="6"/>
        <v/>
      </c>
      <c r="M87" s="9" t="str">
        <f t="shared" si="6"/>
        <v/>
      </c>
      <c r="N87" s="9" t="str">
        <f t="shared" si="6"/>
        <v/>
      </c>
      <c r="O87" s="9" t="str">
        <f t="shared" si="6"/>
        <v/>
      </c>
      <c r="P87" s="9" t="str">
        <f t="shared" si="6"/>
        <v/>
      </c>
      <c r="Q87" s="9" t="str">
        <f t="shared" si="6"/>
        <v/>
      </c>
      <c r="R87" s="9" t="str">
        <f t="shared" si="6"/>
        <v/>
      </c>
      <c r="S87" s="9" t="str">
        <f t="shared" si="6"/>
        <v/>
      </c>
      <c r="T87" s="9" t="str">
        <f t="shared" si="6"/>
        <v/>
      </c>
      <c r="U87" s="9" t="str">
        <f t="shared" si="6"/>
        <v/>
      </c>
      <c r="V87" s="9" t="str">
        <f t="shared" si="6"/>
        <v/>
      </c>
    </row>
    <row r="88" spans="4:22" x14ac:dyDescent="0.25">
      <c r="D88" s="9">
        <v>22</v>
      </c>
      <c r="E88" s="9" t="str">
        <f t="shared" si="7"/>
        <v>INSERT INTO FareCapStages (FareCapId,RouteId,Stage1,Stage2) VALUES (1,9,27,22);INSERT INTO FareCapStages (FareCapId,RouteId,Stage2,Stage1) VALUES (1,9,27,22);</v>
      </c>
      <c r="F88" s="9" t="str">
        <f t="shared" si="6"/>
        <v>INSERT INTO FareCapStages (FareCapId,RouteId,Stage1,Stage2) VALUES (1,9,26,22);INSERT INTO FareCapStages (FareCapId,RouteId,Stage2,Stage1) VALUES (1,9,26,22);</v>
      </c>
      <c r="G88" s="9" t="str">
        <f t="shared" si="6"/>
        <v>INSERT INTO FareCapStages (FareCapId,RouteId,Stage1,Stage2) VALUES (1,9,25,22);INSERT INTO FareCapStages (FareCapId,RouteId,Stage2,Stage1) VALUES (1,9,25,22);</v>
      </c>
      <c r="H88" s="9" t="str">
        <f t="shared" si="6"/>
        <v>INSERT INTO FareCapStages (FareCapId,RouteId,Stage1,Stage2) VALUES (1,9,24,22);INSERT INTO FareCapStages (FareCapId,RouteId,Stage2,Stage1) VALUES (1,9,24,22);</v>
      </c>
      <c r="I88" s="9" t="str">
        <f t="shared" si="6"/>
        <v>INSERT INTO FareCapStages (FareCapId,RouteId,Stage1,Stage2) VALUES (1,9,23,22);INSERT INTO FareCapStages (FareCapId,RouteId,Stage2,Stage1) VALUES (1,9,23,22);</v>
      </c>
      <c r="J88" s="9" t="str">
        <f t="shared" si="6"/>
        <v>INSERT INTO FareCapStages (FareCapId,RouteId,Stage1,Stage2) VALUES (1,9,22,22);INSERT INTO FareCapStages (FareCapId,RouteId,Stage2,Stage1) VALUES (1,9,22,22);</v>
      </c>
      <c r="K88" s="9" t="str">
        <f t="shared" si="6"/>
        <v/>
      </c>
      <c r="L88" s="9" t="str">
        <f t="shared" si="6"/>
        <v/>
      </c>
      <c r="M88" s="9" t="str">
        <f t="shared" si="6"/>
        <v/>
      </c>
      <c r="N88" s="9" t="str">
        <f t="shared" si="6"/>
        <v/>
      </c>
      <c r="O88" s="9" t="str">
        <f t="shared" si="6"/>
        <v/>
      </c>
      <c r="P88" s="9" t="str">
        <f t="shared" si="6"/>
        <v/>
      </c>
      <c r="Q88" s="9" t="str">
        <f t="shared" si="6"/>
        <v/>
      </c>
      <c r="R88" s="9" t="str">
        <f t="shared" si="6"/>
        <v/>
      </c>
      <c r="S88" s="9" t="str">
        <f t="shared" si="6"/>
        <v/>
      </c>
      <c r="T88" s="9" t="str">
        <f t="shared" si="6"/>
        <v/>
      </c>
      <c r="U88" s="9" t="str">
        <f t="shared" si="6"/>
        <v/>
      </c>
      <c r="V88" s="9" t="str">
        <f t="shared" si="6"/>
        <v/>
      </c>
    </row>
    <row r="89" spans="4:22" x14ac:dyDescent="0.25">
      <c r="D89" s="9">
        <v>21</v>
      </c>
      <c r="E89" s="9" t="str">
        <f t="shared" si="7"/>
        <v>INSERT INTO FareCapStages (FareCapId,RouteId,Stage1,Stage2) VALUES (1,9,27,21);INSERT INTO FareCapStages (FareCapId,RouteId,Stage2,Stage1) VALUES (1,9,27,21);</v>
      </c>
      <c r="F89" s="9" t="str">
        <f t="shared" si="6"/>
        <v>INSERT INTO FareCapStages (FareCapId,RouteId,Stage1,Stage2) VALUES (1,9,26,21);INSERT INTO FareCapStages (FareCapId,RouteId,Stage2,Stage1) VALUES (1,9,26,21);</v>
      </c>
      <c r="G89" s="9" t="str">
        <f t="shared" si="6"/>
        <v>INSERT INTO FareCapStages (FareCapId,RouteId,Stage1,Stage2) VALUES (1,9,25,21);INSERT INTO FareCapStages (FareCapId,RouteId,Stage2,Stage1) VALUES (1,9,25,21);</v>
      </c>
      <c r="H89" s="9" t="str">
        <f t="shared" si="6"/>
        <v>INSERT INTO FareCapStages (FareCapId,RouteId,Stage1,Stage2) VALUES (1,9,24,21);INSERT INTO FareCapStages (FareCapId,RouteId,Stage2,Stage1) VALUES (1,9,24,21);</v>
      </c>
      <c r="I89" s="9" t="str">
        <f t="shared" si="6"/>
        <v>INSERT INTO FareCapStages (FareCapId,RouteId,Stage1,Stage2) VALUES (1,9,23,21);INSERT INTO FareCapStages (FareCapId,RouteId,Stage2,Stage1) VALUES (1,9,23,21);</v>
      </c>
      <c r="J89" s="9" t="str">
        <f t="shared" si="6"/>
        <v>INSERT INTO FareCapStages (FareCapId,RouteId,Stage1,Stage2) VALUES (1,9,22,21);INSERT INTO FareCapStages (FareCapId,RouteId,Stage2,Stage1) VALUES (1,9,22,21);</v>
      </c>
      <c r="K89" s="9" t="str">
        <f t="shared" si="6"/>
        <v>INSERT INTO FareCapStages (FareCapId,RouteId,Stage1,Stage2) VALUES (1,9,21,21);INSERT INTO FareCapStages (FareCapId,RouteId,Stage2,Stage1) VALUES (1,9,21,21);</v>
      </c>
      <c r="L89" s="9" t="str">
        <f t="shared" si="6"/>
        <v/>
      </c>
      <c r="M89" s="9" t="str">
        <f t="shared" si="6"/>
        <v/>
      </c>
      <c r="N89" s="9" t="str">
        <f t="shared" si="6"/>
        <v/>
      </c>
      <c r="O89" s="9" t="str">
        <f t="shared" si="6"/>
        <v/>
      </c>
      <c r="P89" s="9" t="str">
        <f t="shared" si="6"/>
        <v/>
      </c>
      <c r="Q89" s="9" t="str">
        <f t="shared" si="6"/>
        <v/>
      </c>
      <c r="R89" s="9" t="str">
        <f t="shared" si="6"/>
        <v/>
      </c>
      <c r="S89" s="9" t="str">
        <f t="shared" si="6"/>
        <v/>
      </c>
      <c r="T89" s="9" t="str">
        <f t="shared" si="6"/>
        <v/>
      </c>
      <c r="U89" s="9" t="str">
        <f t="shared" si="6"/>
        <v/>
      </c>
      <c r="V89" s="9" t="str">
        <f t="shared" si="6"/>
        <v/>
      </c>
    </row>
    <row r="90" spans="4:22" x14ac:dyDescent="0.25">
      <c r="D90" s="9">
        <v>20</v>
      </c>
      <c r="E90" s="9" t="str">
        <f t="shared" si="7"/>
        <v>INSERT INTO FareCapStages (FareCapId,RouteId,Stage1,Stage2) VALUES (1,9,27,20);INSERT INTO FareCapStages (FareCapId,RouteId,Stage2,Stage1) VALUES (1,9,27,20);</v>
      </c>
      <c r="F90" s="9" t="str">
        <f t="shared" si="6"/>
        <v>INSERT INTO FareCapStages (FareCapId,RouteId,Stage1,Stage2) VALUES (1,9,26,20);INSERT INTO FareCapStages (FareCapId,RouteId,Stage2,Stage1) VALUES (1,9,26,20);</v>
      </c>
      <c r="G90" s="9" t="str">
        <f t="shared" si="6"/>
        <v>INSERT INTO FareCapStages (FareCapId,RouteId,Stage1,Stage2) VALUES (1,9,25,20);INSERT INTO FareCapStages (FareCapId,RouteId,Stage2,Stage1) VALUES (1,9,25,20);</v>
      </c>
      <c r="H90" s="9" t="str">
        <f t="shared" si="6"/>
        <v>INSERT INTO FareCapStages (FareCapId,RouteId,Stage1,Stage2) VALUES (1,9,24,20);INSERT INTO FareCapStages (FareCapId,RouteId,Stage2,Stage1) VALUES (1,9,24,20);</v>
      </c>
      <c r="I90" s="9" t="str">
        <f t="shared" si="6"/>
        <v>INSERT INTO FareCapStages (FareCapId,RouteId,Stage1,Stage2) VALUES (1,9,23,20);INSERT INTO FareCapStages (FareCapId,RouteId,Stage2,Stage1) VALUES (1,9,23,20);</v>
      </c>
      <c r="J90" s="9" t="str">
        <f t="shared" si="6"/>
        <v>INSERT INTO FareCapStages (FareCapId,RouteId,Stage1,Stage2) VALUES (1,9,22,20);INSERT INTO FareCapStages (FareCapId,RouteId,Stage2,Stage1) VALUES (1,9,22,20);</v>
      </c>
      <c r="K90" s="9" t="str">
        <f t="shared" si="6"/>
        <v>INSERT INTO FareCapStages (FareCapId,RouteId,Stage1,Stage2) VALUES (1,9,21,20);INSERT INTO FareCapStages (FareCapId,RouteId,Stage2,Stage1) VALUES (1,9,21,20);</v>
      </c>
      <c r="L90" s="9" t="str">
        <f t="shared" si="6"/>
        <v>INSERT INTO FareCapStages (FareCapId,RouteId,Stage1,Stage2) VALUES (1,9,20,20);INSERT INTO FareCapStages (FareCapId,RouteId,Stage2,Stage1) VALUES (1,9,20,20);</v>
      </c>
      <c r="M90" s="9" t="str">
        <f t="shared" si="6"/>
        <v/>
      </c>
      <c r="N90" s="9" t="str">
        <f t="shared" si="6"/>
        <v/>
      </c>
      <c r="O90" s="9" t="str">
        <f t="shared" si="6"/>
        <v/>
      </c>
      <c r="P90" s="9" t="str">
        <f t="shared" si="6"/>
        <v/>
      </c>
      <c r="Q90" s="9" t="str">
        <f t="shared" si="6"/>
        <v/>
      </c>
      <c r="R90" s="9" t="str">
        <f t="shared" si="6"/>
        <v/>
      </c>
      <c r="S90" s="9" t="str">
        <f t="shared" si="6"/>
        <v/>
      </c>
      <c r="T90" s="9" t="str">
        <f t="shared" si="6"/>
        <v/>
      </c>
      <c r="U90" s="9" t="str">
        <f t="shared" si="6"/>
        <v/>
      </c>
      <c r="V90" s="9" t="str">
        <f t="shared" si="6"/>
        <v/>
      </c>
    </row>
    <row r="91" spans="4:22" x14ac:dyDescent="0.25">
      <c r="D91" s="9">
        <v>19</v>
      </c>
      <c r="E91" s="9" t="str">
        <f t="shared" si="7"/>
        <v>INSERT INTO FareCapStages (FareCapId,RouteId,Stage1,Stage2) VALUES (1,9,27,19);INSERT INTO FareCapStages (FareCapId,RouteId,Stage2,Stage1) VALUES (1,9,27,19);</v>
      </c>
      <c r="F91" s="9" t="str">
        <f t="shared" si="6"/>
        <v>INSERT INTO FareCapStages (FareCapId,RouteId,Stage1,Stage2) VALUES (1,9,26,19);INSERT INTO FareCapStages (FareCapId,RouteId,Stage2,Stage1) VALUES (1,9,26,19);</v>
      </c>
      <c r="G91" s="9" t="str">
        <f t="shared" si="6"/>
        <v>INSERT INTO FareCapStages (FareCapId,RouteId,Stage1,Stage2) VALUES (1,9,25,19);INSERT INTO FareCapStages (FareCapId,RouteId,Stage2,Stage1) VALUES (1,9,25,19);</v>
      </c>
      <c r="H91" s="9" t="str">
        <f t="shared" si="6"/>
        <v>INSERT INTO FareCapStages (FareCapId,RouteId,Stage1,Stage2) VALUES (1,9,24,19);INSERT INTO FareCapStages (FareCapId,RouteId,Stage2,Stage1) VALUES (1,9,24,19);</v>
      </c>
      <c r="I91" s="9" t="str">
        <f t="shared" si="6"/>
        <v>INSERT INTO FareCapStages (FareCapId,RouteId,Stage1,Stage2) VALUES (1,9,23,19);INSERT INTO FareCapStages (FareCapId,RouteId,Stage2,Stage1) VALUES (1,9,23,19);</v>
      </c>
      <c r="J91" s="9" t="str">
        <f t="shared" si="6"/>
        <v>INSERT INTO FareCapStages (FareCapId,RouteId,Stage1,Stage2) VALUES (1,9,22,19);INSERT INTO FareCapStages (FareCapId,RouteId,Stage2,Stage1) VALUES (1,9,22,19);</v>
      </c>
      <c r="K91" s="9" t="str">
        <f t="shared" si="6"/>
        <v>INSERT INTO FareCapStages (FareCapId,RouteId,Stage1,Stage2) VALUES (1,9,21,19);INSERT INTO FareCapStages (FareCapId,RouteId,Stage2,Stage1) VALUES (1,9,21,19);</v>
      </c>
      <c r="L91" s="9" t="str">
        <f t="shared" si="6"/>
        <v>INSERT INTO FareCapStages (FareCapId,RouteId,Stage1,Stage2) VALUES (1,9,20,19);INSERT INTO FareCapStages (FareCapId,RouteId,Stage2,Stage1) VALUES (1,9,20,19);</v>
      </c>
      <c r="M91" s="9" t="str">
        <f t="shared" si="6"/>
        <v>INSERT INTO FareCapStages (FareCapId,RouteId,Stage1,Stage2) VALUES (1,9,19,19);INSERT INTO FareCapStages (FareCapId,RouteId,Stage2,Stage1) VALUES (1,9,19,19);</v>
      </c>
      <c r="N91" s="9" t="str">
        <f t="shared" si="6"/>
        <v/>
      </c>
      <c r="O91" s="9" t="str">
        <f t="shared" si="6"/>
        <v/>
      </c>
      <c r="P91" s="9" t="str">
        <f t="shared" si="6"/>
        <v/>
      </c>
      <c r="Q91" s="9" t="str">
        <f t="shared" si="6"/>
        <v/>
      </c>
      <c r="R91" s="9" t="str">
        <f t="shared" si="6"/>
        <v/>
      </c>
      <c r="S91" s="9" t="str">
        <f t="shared" si="6"/>
        <v/>
      </c>
      <c r="T91" s="9" t="str">
        <f t="shared" si="6"/>
        <v/>
      </c>
      <c r="U91" s="9" t="str">
        <f t="shared" si="6"/>
        <v/>
      </c>
      <c r="V91" s="9" t="str">
        <f t="shared" si="6"/>
        <v/>
      </c>
    </row>
    <row r="92" spans="4:22" x14ac:dyDescent="0.25">
      <c r="D92" s="9">
        <v>18</v>
      </c>
      <c r="E92" s="9" t="str">
        <f t="shared" si="7"/>
        <v>INSERT INTO FareCapStages (FareCapId,RouteId,Stage1,Stage2) VALUES (1,9,27,18);INSERT INTO FareCapStages (FareCapId,RouteId,Stage2,Stage1) VALUES (1,9,27,18);</v>
      </c>
      <c r="F92" s="9" t="str">
        <f t="shared" si="6"/>
        <v>INSERT INTO FareCapStages (FareCapId,RouteId,Stage1,Stage2) VALUES (1,9,26,18);INSERT INTO FareCapStages (FareCapId,RouteId,Stage2,Stage1) VALUES (1,9,26,18);</v>
      </c>
      <c r="G92" s="9" t="str">
        <f t="shared" si="6"/>
        <v>INSERT INTO FareCapStages (FareCapId,RouteId,Stage1,Stage2) VALUES (1,9,25,18);INSERT INTO FareCapStages (FareCapId,RouteId,Stage2,Stage1) VALUES (1,9,25,18);</v>
      </c>
      <c r="H92" s="9" t="str">
        <f t="shared" si="6"/>
        <v>INSERT INTO FareCapStages (FareCapId,RouteId,Stage1,Stage2) VALUES (1,9,24,18);INSERT INTO FareCapStages (FareCapId,RouteId,Stage2,Stage1) VALUES (1,9,24,18);</v>
      </c>
      <c r="I92" s="9" t="str">
        <f t="shared" si="6"/>
        <v>INSERT INTO FareCapStages (FareCapId,RouteId,Stage1,Stage2) VALUES (1,9,23,18);INSERT INTO FareCapStages (FareCapId,RouteId,Stage2,Stage1) VALUES (1,9,23,18);</v>
      </c>
      <c r="J92" s="9" t="str">
        <f t="shared" si="6"/>
        <v>INSERT INTO FareCapStages (FareCapId,RouteId,Stage1,Stage2) VALUES (1,9,22,18);INSERT INTO FareCapStages (FareCapId,RouteId,Stage2,Stage1) VALUES (1,9,22,18);</v>
      </c>
      <c r="K92" s="9" t="str">
        <f t="shared" si="6"/>
        <v>INSERT INTO FareCapStages (FareCapId,RouteId,Stage1,Stage2) VALUES (1,9,21,18);INSERT INTO FareCapStages (FareCapId,RouteId,Stage2,Stage1) VALUES (1,9,21,18);</v>
      </c>
      <c r="L92" s="9" t="str">
        <f t="shared" si="6"/>
        <v>INSERT INTO FareCapStages (FareCapId,RouteId,Stage1,Stage2) VALUES (1,9,20,18);INSERT INTO FareCapStages (FareCapId,RouteId,Stage2,Stage1) VALUES (1,9,20,18);</v>
      </c>
      <c r="M92" s="9" t="str">
        <f t="shared" si="6"/>
        <v>INSERT INTO FareCapStages (FareCapId,RouteId,Stage1,Stage2) VALUES (1,9,19,18);INSERT INTO FareCapStages (FareCapId,RouteId,Stage2,Stage1) VALUES (1,9,19,18);</v>
      </c>
      <c r="N92" s="9" t="str">
        <f t="shared" si="6"/>
        <v>INSERT INTO FareCapStages (FareCapId,RouteId,Stage1,Stage2) VALUES (1,9,18,18);INSERT INTO FareCapStages (FareCapId,RouteId,Stage2,Stage1) VALUES (1,9,18,18);</v>
      </c>
      <c r="O92" s="9" t="str">
        <f t="shared" si="6"/>
        <v/>
      </c>
      <c r="P92" s="9" t="str">
        <f t="shared" si="6"/>
        <v/>
      </c>
      <c r="Q92" s="9" t="str">
        <f t="shared" si="6"/>
        <v/>
      </c>
      <c r="R92" s="9" t="str">
        <f t="shared" si="6"/>
        <v/>
      </c>
      <c r="S92" s="9" t="str">
        <f t="shared" si="6"/>
        <v/>
      </c>
      <c r="T92" s="9" t="str">
        <f t="shared" si="6"/>
        <v/>
      </c>
      <c r="U92" s="9" t="str">
        <f t="shared" si="6"/>
        <v/>
      </c>
      <c r="V92" s="9" t="str">
        <f t="shared" si="6"/>
        <v/>
      </c>
    </row>
    <row r="93" spans="4:22" x14ac:dyDescent="0.25">
      <c r="D93" s="9">
        <v>17</v>
      </c>
      <c r="E93" s="9" t="str">
        <f t="shared" si="7"/>
        <v>INSERT INTO FareCapStages (FareCapId,RouteId,Stage1,Stage2) VALUES (1,9,27,17);INSERT INTO FareCapStages (FareCapId,RouteId,Stage2,Stage1) VALUES (1,9,27,17);</v>
      </c>
      <c r="F93" s="9" t="str">
        <f t="shared" si="6"/>
        <v>INSERT INTO FareCapStages (FareCapId,RouteId,Stage1,Stage2) VALUES (1,9,26,17);INSERT INTO FareCapStages (FareCapId,RouteId,Stage2,Stage1) VALUES (1,9,26,17);</v>
      </c>
      <c r="G93" s="9" t="str">
        <f t="shared" si="6"/>
        <v>INSERT INTO FareCapStages (FareCapId,RouteId,Stage1,Stage2) VALUES (1,9,25,17);INSERT INTO FareCapStages (FareCapId,RouteId,Stage2,Stage1) VALUES (1,9,25,17);</v>
      </c>
      <c r="H93" s="9" t="str">
        <f t="shared" si="6"/>
        <v>INSERT INTO FareCapStages (FareCapId,RouteId,Stage1,Stage2) VALUES (1,9,24,17);INSERT INTO FareCapStages (FareCapId,RouteId,Stage2,Stage1) VALUES (1,9,24,17);</v>
      </c>
      <c r="I93" s="9" t="str">
        <f t="shared" si="6"/>
        <v>INSERT INTO FareCapStages (FareCapId,RouteId,Stage1,Stage2) VALUES (1,9,23,17);INSERT INTO FareCapStages (FareCapId,RouteId,Stage2,Stage1) VALUES (1,9,23,17);</v>
      </c>
      <c r="J93" s="9" t="str">
        <f t="shared" si="6"/>
        <v>INSERT INTO FareCapStages (FareCapId,RouteId,Stage1,Stage2) VALUES (1,9,22,17);INSERT INTO FareCapStages (FareCapId,RouteId,Stage2,Stage1) VALUES (1,9,22,17);</v>
      </c>
      <c r="K93" s="9" t="str">
        <f t="shared" si="6"/>
        <v>INSERT INTO FareCapStages (FareCapId,RouteId,Stage1,Stage2) VALUES (1,9,21,17);INSERT INTO FareCapStages (FareCapId,RouteId,Stage2,Stage1) VALUES (1,9,21,17);</v>
      </c>
      <c r="L93" s="9" t="str">
        <f t="shared" si="6"/>
        <v>INSERT INTO FareCapStages (FareCapId,RouteId,Stage1,Stage2) VALUES (1,9,20,17);INSERT INTO FareCapStages (FareCapId,RouteId,Stage2,Stage1) VALUES (1,9,20,17);</v>
      </c>
      <c r="M93" s="9" t="str">
        <f t="shared" si="6"/>
        <v>INSERT INTO FareCapStages (FareCapId,RouteId,Stage1,Stage2) VALUES (1,9,19,17);INSERT INTO FareCapStages (FareCapId,RouteId,Stage2,Stage1) VALUES (1,9,19,17);</v>
      </c>
      <c r="N93" s="9" t="str">
        <f t="shared" si="6"/>
        <v>INSERT INTO FareCapStages (FareCapId,RouteId,Stage1,Stage2) VALUES (1,9,18,17);INSERT INTO FareCapStages (FareCapId,RouteId,Stage2,Stage1) VALUES (1,9,18,17);</v>
      </c>
      <c r="O93" s="9" t="str">
        <f t="shared" si="6"/>
        <v>INSERT INTO FareCapStages (FareCapId,RouteId,Stage1,Stage2) VALUES (1,9,17,17);INSERT INTO FareCapStages (FareCapId,RouteId,Stage2,Stage1) VALUES (1,9,17,17);</v>
      </c>
      <c r="P93" s="9" t="str">
        <f t="shared" si="6"/>
        <v/>
      </c>
      <c r="Q93" s="9" t="str">
        <f t="shared" si="6"/>
        <v/>
      </c>
      <c r="R93" s="9" t="str">
        <f t="shared" si="6"/>
        <v/>
      </c>
      <c r="S93" s="9" t="str">
        <f t="shared" si="6"/>
        <v/>
      </c>
      <c r="T93" s="9" t="str">
        <f t="shared" si="6"/>
        <v/>
      </c>
      <c r="U93" s="9" t="str">
        <f t="shared" si="6"/>
        <v/>
      </c>
      <c r="V93" s="9" t="str">
        <f t="shared" si="6"/>
        <v/>
      </c>
    </row>
    <row r="94" spans="4:22" x14ac:dyDescent="0.25">
      <c r="D94" s="9">
        <v>16</v>
      </c>
      <c r="E94" s="9" t="str">
        <f t="shared" si="7"/>
        <v>INSERT INTO FareCapStages (FareCapId,RouteId,Stage1,Stage2) VALUES (1,9,27,16);INSERT INTO FareCapStages (FareCapId,RouteId,Stage2,Stage1) VALUES (1,9,27,16);</v>
      </c>
      <c r="F94" s="9" t="str">
        <f t="shared" si="6"/>
        <v>INSERT INTO FareCapStages (FareCapId,RouteId,Stage1,Stage2) VALUES (1,9,26,16);INSERT INTO FareCapStages (FareCapId,RouteId,Stage2,Stage1) VALUES (1,9,26,16);</v>
      </c>
      <c r="G94" s="9" t="str">
        <f t="shared" si="6"/>
        <v>INSERT INTO FareCapStages (FareCapId,RouteId,Stage1,Stage2) VALUES (1,9,25,16);INSERT INTO FareCapStages (FareCapId,RouteId,Stage2,Stage1) VALUES (1,9,25,16);</v>
      </c>
      <c r="H94" s="9" t="str">
        <f t="shared" si="6"/>
        <v>INSERT INTO FareCapStages (FareCapId,RouteId,Stage1,Stage2) VALUES (1,9,24,16);INSERT INTO FareCapStages (FareCapId,RouteId,Stage2,Stage1) VALUES (1,9,24,16);</v>
      </c>
      <c r="I94" s="9" t="str">
        <f t="shared" si="6"/>
        <v>INSERT INTO FareCapStages (FareCapId,RouteId,Stage1,Stage2) VALUES (1,9,23,16);INSERT INTO FareCapStages (FareCapId,RouteId,Stage2,Stage1) VALUES (1,9,23,16);</v>
      </c>
      <c r="J94" s="9" t="str">
        <f t="shared" si="6"/>
        <v>INSERT INTO FareCapStages (FareCapId,RouteId,Stage1,Stage2) VALUES (1,9,22,16);INSERT INTO FareCapStages (FareCapId,RouteId,Stage2,Stage1) VALUES (1,9,22,16);</v>
      </c>
      <c r="K94" s="9" t="str">
        <f t="shared" si="6"/>
        <v>INSERT INTO FareCapStages (FareCapId,RouteId,Stage1,Stage2) VALUES (1,9,21,16);INSERT INTO FareCapStages (FareCapId,RouteId,Stage2,Stage1) VALUES (1,9,21,16);</v>
      </c>
      <c r="L94" s="9" t="str">
        <f t="shared" si="6"/>
        <v>INSERT INTO FareCapStages (FareCapId,RouteId,Stage1,Stage2) VALUES (1,9,20,16);INSERT INTO FareCapStages (FareCapId,RouteId,Stage2,Stage1) VALUES (1,9,20,16);</v>
      </c>
      <c r="M94" s="9" t="str">
        <f t="shared" si="6"/>
        <v>INSERT INTO FareCapStages (FareCapId,RouteId,Stage1,Stage2) VALUES (1,9,19,16);INSERT INTO FareCapStages (FareCapId,RouteId,Stage2,Stage1) VALUES (1,9,19,16);</v>
      </c>
      <c r="N94" s="9" t="str">
        <f t="shared" si="6"/>
        <v>INSERT INTO FareCapStages (FareCapId,RouteId,Stage1,Stage2) VALUES (1,9,18,16);INSERT INTO FareCapStages (FareCapId,RouteId,Stage2,Stage1) VALUES (1,9,18,16);</v>
      </c>
      <c r="O94" s="9" t="str">
        <f t="shared" si="6"/>
        <v>INSERT INTO FareCapStages (FareCapId,RouteId,Stage1,Stage2) VALUES (1,9,17,16);INSERT INTO FareCapStages (FareCapId,RouteId,Stage2,Stage1) VALUES (1,9,17,16);</v>
      </c>
      <c r="P94" s="9" t="str">
        <f t="shared" si="6"/>
        <v>INSERT INTO FareCapStages (FareCapId,RouteId,Stage1,Stage2) VALUES (1,9,16,16);INSERT INTO FareCapStages (FareCapId,RouteId,Stage2,Stage1) VALUES (1,9,16,16);</v>
      </c>
      <c r="Q94" s="9" t="str">
        <f t="shared" si="6"/>
        <v/>
      </c>
      <c r="R94" s="9" t="str">
        <f t="shared" si="6"/>
        <v/>
      </c>
      <c r="S94" s="9" t="str">
        <f t="shared" si="6"/>
        <v/>
      </c>
      <c r="T94" s="9" t="str">
        <f t="shared" si="6"/>
        <v/>
      </c>
      <c r="U94" s="9" t="str">
        <f t="shared" si="6"/>
        <v/>
      </c>
      <c r="V94" s="9" t="str">
        <f t="shared" si="6"/>
        <v/>
      </c>
    </row>
    <row r="95" spans="4:22" x14ac:dyDescent="0.25">
      <c r="D95" s="9">
        <v>15</v>
      </c>
      <c r="E95" s="9" t="str">
        <f t="shared" si="7"/>
        <v>INSERT INTO FareCapStages (FareCapId,RouteId,Stage1,Stage2) VALUES (1,9,27,15);INSERT INTO FareCapStages (FareCapId,RouteId,Stage2,Stage1) VALUES (1,9,27,15);</v>
      </c>
      <c r="F95" s="9" t="str">
        <f t="shared" si="6"/>
        <v>INSERT INTO FareCapStages (FareCapId,RouteId,Stage1,Stage2) VALUES (1,9,26,15);INSERT INTO FareCapStages (FareCapId,RouteId,Stage2,Stage1) VALUES (1,9,26,15);</v>
      </c>
      <c r="G95" s="9" t="str">
        <f t="shared" si="6"/>
        <v>INSERT INTO FareCapStages (FareCapId,RouteId,Stage1,Stage2) VALUES (1,9,25,15);INSERT INTO FareCapStages (FareCapId,RouteId,Stage2,Stage1) VALUES (1,9,25,15);</v>
      </c>
      <c r="H95" s="9" t="str">
        <f t="shared" si="6"/>
        <v>INSERT INTO FareCapStages (FareCapId,RouteId,Stage1,Stage2) VALUES (1,9,24,15);INSERT INTO FareCapStages (FareCapId,RouteId,Stage2,Stage1) VALUES (1,9,24,15);</v>
      </c>
      <c r="I95" s="9" t="str">
        <f t="shared" si="6"/>
        <v>INSERT INTO FareCapStages (FareCapId,RouteId,Stage1,Stage2) VALUES (1,9,23,15);INSERT INTO FareCapStages (FareCapId,RouteId,Stage2,Stage1) VALUES (1,9,23,15);</v>
      </c>
      <c r="J95" s="9" t="str">
        <f t="shared" si="6"/>
        <v>INSERT INTO FareCapStages (FareCapId,RouteId,Stage1,Stage2) VALUES (1,9,22,15);INSERT INTO FareCapStages (FareCapId,RouteId,Stage2,Stage1) VALUES (1,9,22,15);</v>
      </c>
      <c r="K95" s="9" t="str">
        <f t="shared" si="6"/>
        <v>INSERT INTO FareCapStages (FareCapId,RouteId,Stage1,Stage2) VALUES (1,9,21,15);INSERT INTO FareCapStages (FareCapId,RouteId,Stage2,Stage1) VALUES (1,9,21,15);</v>
      </c>
      <c r="L95" s="9" t="str">
        <f t="shared" si="6"/>
        <v>INSERT INTO FareCapStages (FareCapId,RouteId,Stage1,Stage2) VALUES (1,9,20,15);INSERT INTO FareCapStages (FareCapId,RouteId,Stage2,Stage1) VALUES (1,9,20,15);</v>
      </c>
      <c r="M95" s="9" t="str">
        <f t="shared" si="6"/>
        <v>INSERT INTO FareCapStages (FareCapId,RouteId,Stage1,Stage2) VALUES (1,9,19,15);INSERT INTO FareCapStages (FareCapId,RouteId,Stage2,Stage1) VALUES (1,9,19,15);</v>
      </c>
      <c r="N95" s="9" t="str">
        <f t="shared" si="6"/>
        <v>INSERT INTO FareCapStages (FareCapId,RouteId,Stage1,Stage2) VALUES (1,9,18,15);INSERT INTO FareCapStages (FareCapId,RouteId,Stage2,Stage1) VALUES (1,9,18,15);</v>
      </c>
      <c r="O95" s="9" t="str">
        <f t="shared" si="6"/>
        <v>INSERT INTO FareCapStages (FareCapId,RouteId,Stage1,Stage2) VALUES (1,9,17,15);INSERT INTO FareCapStages (FareCapId,RouteId,Stage2,Stage1) VALUES (1,9,17,15);</v>
      </c>
      <c r="P95" s="9" t="str">
        <f t="shared" si="6"/>
        <v>INSERT INTO FareCapStages (FareCapId,RouteId,Stage1,Stage2) VALUES (1,9,16,15);INSERT INTO FareCapStages (FareCapId,RouteId,Stage2,Stage1) VALUES (1,9,16,15);</v>
      </c>
      <c r="Q95" s="9" t="str">
        <f t="shared" si="6"/>
        <v>INSERT INTO FareCapStages (FareCapId,RouteId,Stage1,Stage2) VALUES (1,9,15,15);INSERT INTO FareCapStages (FareCapId,RouteId,Stage2,Stage1) VALUES (1,9,15,15);</v>
      </c>
      <c r="R95" s="9" t="str">
        <f t="shared" si="6"/>
        <v/>
      </c>
      <c r="S95" s="9" t="str">
        <f t="shared" si="6"/>
        <v/>
      </c>
      <c r="T95" s="9" t="str">
        <f t="shared" si="6"/>
        <v/>
      </c>
      <c r="U95" s="9" t="str">
        <f t="shared" si="6"/>
        <v/>
      </c>
      <c r="V95" s="9" t="str">
        <f t="shared" si="6"/>
        <v/>
      </c>
    </row>
    <row r="96" spans="4:22" x14ac:dyDescent="0.25">
      <c r="D96" s="9">
        <v>14</v>
      </c>
      <c r="E96" s="9" t="str">
        <f t="shared" si="7"/>
        <v>INSERT INTO FareCapStages (FareCapId,RouteId,Stage1,Stage2) VALUES (1,9,27,14);INSERT INTO FareCapStages (FareCapId,RouteId,Stage2,Stage1) VALUES (1,9,27,14);</v>
      </c>
      <c r="F96" s="9" t="str">
        <f t="shared" si="6"/>
        <v>INSERT INTO FareCapStages (FareCapId,RouteId,Stage1,Stage2) VALUES (1,9,26,14);INSERT INTO FareCapStages (FareCapId,RouteId,Stage2,Stage1) VALUES (1,9,26,14);</v>
      </c>
      <c r="G96" s="9" t="str">
        <f t="shared" si="6"/>
        <v>INSERT INTO FareCapStages (FareCapId,RouteId,Stage1,Stage2) VALUES (1,9,25,14);INSERT INTO FareCapStages (FareCapId,RouteId,Stage2,Stage1) VALUES (1,9,25,14);</v>
      </c>
      <c r="H96" s="9" t="str">
        <f t="shared" si="6"/>
        <v>INSERT INTO FareCapStages (FareCapId,RouteId,Stage1,Stage2) VALUES (1,9,24,14);INSERT INTO FareCapStages (FareCapId,RouteId,Stage2,Stage1) VALUES (1,9,24,14);</v>
      </c>
      <c r="I96" s="9" t="str">
        <f t="shared" si="6"/>
        <v>INSERT INTO FareCapStages (FareCapId,RouteId,Stage1,Stage2) VALUES (1,9,23,14);INSERT INTO FareCapStages (FareCapId,RouteId,Stage2,Stage1) VALUES (1,9,23,14);</v>
      </c>
      <c r="J96" s="9" t="str">
        <f t="shared" si="6"/>
        <v>INSERT INTO FareCapStages (FareCapId,RouteId,Stage1,Stage2) VALUES (1,9,22,14);INSERT INTO FareCapStages (FareCapId,RouteId,Stage2,Stage1) VALUES (1,9,22,14);</v>
      </c>
      <c r="K96" s="9" t="str">
        <f t="shared" si="6"/>
        <v>INSERT INTO FareCapStages (FareCapId,RouteId,Stage1,Stage2) VALUES (1,9,21,14);INSERT INTO FareCapStages (FareCapId,RouteId,Stage2,Stage1) VALUES (1,9,21,14);</v>
      </c>
      <c r="L96" s="9" t="str">
        <f t="shared" si="6"/>
        <v>INSERT INTO FareCapStages (FareCapId,RouteId,Stage1,Stage2) VALUES (1,9,20,14);INSERT INTO FareCapStages (FareCapId,RouteId,Stage2,Stage1) VALUES (1,9,20,14);</v>
      </c>
      <c r="M96" s="9" t="str">
        <f t="shared" si="6"/>
        <v>INSERT INTO FareCapStages (FareCapId,RouteId,Stage1,Stage2) VALUES (1,9,19,14);INSERT INTO FareCapStages (FareCapId,RouteId,Stage2,Stage1) VALUES (1,9,19,14);</v>
      </c>
      <c r="N96" s="9" t="str">
        <f t="shared" si="6"/>
        <v>INSERT INTO FareCapStages (FareCapId,RouteId,Stage1,Stage2) VALUES (1,9,18,14);INSERT INTO FareCapStages (FareCapId,RouteId,Stage2,Stage1) VALUES (1,9,18,14);</v>
      </c>
      <c r="O96" s="9" t="str">
        <f t="shared" si="6"/>
        <v>INSERT INTO FareCapStages (FareCapId,RouteId,Stage1,Stage2) VALUES (1,9,17,14);INSERT INTO FareCapStages (FareCapId,RouteId,Stage2,Stage1) VALUES (1,9,17,14);</v>
      </c>
      <c r="P96" s="9" t="str">
        <f t="shared" si="6"/>
        <v>INSERT INTO FareCapStages (FareCapId,RouteId,Stage1,Stage2) VALUES (1,9,16,14);INSERT INTO FareCapStages (FareCapId,RouteId,Stage2,Stage1) VALUES (1,9,16,14);</v>
      </c>
      <c r="Q96" s="9" t="str">
        <f t="shared" si="6"/>
        <v>INSERT INTO FareCapStages (FareCapId,RouteId,Stage1,Stage2) VALUES (1,9,15,14);INSERT INTO FareCapStages (FareCapId,RouteId,Stage2,Stage1) VALUES (1,9,15,14);</v>
      </c>
      <c r="R96" s="9" t="str">
        <f t="shared" si="6"/>
        <v>INSERT INTO FareCapStages (FareCapId,RouteId,Stage1,Stage2) VALUES (1,9,15,14);INSERT INTO FareCapStages (FareCapId,RouteId,Stage2,Stage1) VALUES (1,9,15,14);</v>
      </c>
      <c r="S96" s="9" t="str">
        <f t="shared" si="6"/>
        <v/>
      </c>
      <c r="T96" s="9" t="str">
        <f t="shared" si="6"/>
        <v/>
      </c>
      <c r="U96" s="9" t="str">
        <f t="shared" si="6"/>
        <v/>
      </c>
      <c r="V96" s="9" t="str">
        <f t="shared" si="6"/>
        <v/>
      </c>
    </row>
    <row r="97" spans="4:22" x14ac:dyDescent="0.25">
      <c r="D97" s="9">
        <v>13</v>
      </c>
      <c r="E97" s="9" t="str">
        <f t="shared" si="7"/>
        <v>INSERT INTO FareCapStages (FareCapId,RouteId,Stage1,Stage2) VALUES (1,9,27,13);INSERT INTO FareCapStages (FareCapId,RouteId,Stage2,Stage1) VALUES (1,9,27,13);</v>
      </c>
      <c r="F97" s="9" t="str">
        <f t="shared" si="6"/>
        <v>INSERT INTO FareCapStages (FareCapId,RouteId,Stage1,Stage2) VALUES (1,9,26,13);INSERT INTO FareCapStages (FareCapId,RouteId,Stage2,Stage1) VALUES (1,9,26,13);</v>
      </c>
      <c r="G97" s="9" t="str">
        <f t="shared" si="6"/>
        <v>INSERT INTO FareCapStages (FareCapId,RouteId,Stage1,Stage2) VALUES (1,9,25,13);INSERT INTO FareCapStages (FareCapId,RouteId,Stage2,Stage1) VALUES (1,9,25,13);</v>
      </c>
      <c r="H97" s="9" t="str">
        <f t="shared" si="6"/>
        <v>INSERT INTO FareCapStages (FareCapId,RouteId,Stage1,Stage2) VALUES (1,9,24,13);INSERT INTO FareCapStages (FareCapId,RouteId,Stage2,Stage1) VALUES (1,9,24,13);</v>
      </c>
      <c r="I97" s="9" t="str">
        <f t="shared" si="6"/>
        <v>INSERT INTO FareCapStages (FareCapId,RouteId,Stage1,Stage2) VALUES (1,9,23,13);INSERT INTO FareCapStages (FareCapId,RouteId,Stage2,Stage1) VALUES (1,9,23,13);</v>
      </c>
      <c r="J97" s="9" t="str">
        <f t="shared" si="6"/>
        <v>INSERT INTO FareCapStages (FareCapId,RouteId,Stage1,Stage2) VALUES (1,9,22,13);INSERT INTO FareCapStages (FareCapId,RouteId,Stage2,Stage1) VALUES (1,9,22,13);</v>
      </c>
      <c r="K97" s="9" t="str">
        <f t="shared" si="6"/>
        <v>INSERT INTO FareCapStages (FareCapId,RouteId,Stage1,Stage2) VALUES (1,9,21,13);INSERT INTO FareCapStages (FareCapId,RouteId,Stage2,Stage1) VALUES (1,9,21,13);</v>
      </c>
      <c r="L97" s="9" t="str">
        <f t="shared" si="6"/>
        <v>INSERT INTO FareCapStages (FareCapId,RouteId,Stage1,Stage2) VALUES (1,9,20,13);INSERT INTO FareCapStages (FareCapId,RouteId,Stage2,Stage1) VALUES (1,9,20,13);</v>
      </c>
      <c r="M97" s="9" t="str">
        <f t="shared" si="6"/>
        <v>INSERT INTO FareCapStages (FareCapId,RouteId,Stage1,Stage2) VALUES (1,9,19,13);INSERT INTO FareCapStages (FareCapId,RouteId,Stage2,Stage1) VALUES (1,9,19,13);</v>
      </c>
      <c r="N97" s="9" t="str">
        <f t="shared" si="6"/>
        <v>INSERT INTO FareCapStages (FareCapId,RouteId,Stage1,Stage2) VALUES (1,9,18,13);INSERT INTO FareCapStages (FareCapId,RouteId,Stage2,Stage1) VALUES (1,9,18,13);</v>
      </c>
      <c r="O97" s="9" t="str">
        <f t="shared" si="6"/>
        <v>INSERT INTO FareCapStages (FareCapId,RouteId,Stage1,Stage2) VALUES (1,9,17,13);INSERT INTO FareCapStages (FareCapId,RouteId,Stage2,Stage1) VALUES (1,9,17,13);</v>
      </c>
      <c r="P97" s="9" t="str">
        <f t="shared" si="6"/>
        <v>INSERT INTO FareCapStages (FareCapId,RouteId,Stage1,Stage2) VALUES (1,9,16,13);INSERT INTO FareCapStages (FareCapId,RouteId,Stage2,Stage1) VALUES (1,9,16,13);</v>
      </c>
      <c r="Q97" s="9" t="str">
        <f t="shared" si="6"/>
        <v>INSERT INTO FareCapStages (FareCapId,RouteId,Stage1,Stage2) VALUES (1,9,15,13);INSERT INTO FareCapStages (FareCapId,RouteId,Stage2,Stage1) VALUES (1,9,15,13);</v>
      </c>
      <c r="R97" s="9" t="str">
        <f t="shared" si="6"/>
        <v>INSERT INTO FareCapStages (FareCapId,RouteId,Stage1,Stage2) VALUES (1,9,15,13);INSERT INTO FareCapStages (FareCapId,RouteId,Stage2,Stage1) VALUES (1,9,15,13);</v>
      </c>
      <c r="S97" s="9" t="str">
        <f t="shared" si="6"/>
        <v>INSERT INTO FareCapStages (FareCapId,RouteId,Stage1,Stage2) VALUES (1,9,13,13);INSERT INTO FareCapStages (FareCapId,RouteId,Stage2,Stage1) VALUES (1,9,13,13);</v>
      </c>
      <c r="T97" s="9" t="str">
        <f t="shared" si="6"/>
        <v/>
      </c>
      <c r="U97" s="9" t="str">
        <f t="shared" si="6"/>
        <v/>
      </c>
      <c r="V97" s="9" t="str">
        <f t="shared" si="6"/>
        <v/>
      </c>
    </row>
    <row r="98" spans="4:22" x14ac:dyDescent="0.25">
      <c r="D98" s="9">
        <v>12</v>
      </c>
      <c r="E98" s="9" t="str">
        <f t="shared" si="7"/>
        <v>INSERT INTO FareCapStages (FareCapId,RouteId,Stage1,Stage2) VALUES (1,9,27,12);INSERT INTO FareCapStages (FareCapId,RouteId,Stage2,Stage1) VALUES (1,9,27,12);</v>
      </c>
      <c r="F98" s="9" t="str">
        <f t="shared" si="6"/>
        <v>INSERT INTO FareCapStages (FareCapId,RouteId,Stage1,Stage2) VALUES (1,9,26,12);INSERT INTO FareCapStages (FareCapId,RouteId,Stage2,Stage1) VALUES (1,9,26,12);</v>
      </c>
      <c r="G98" s="9" t="str">
        <f t="shared" si="6"/>
        <v>INSERT INTO FareCapStages (FareCapId,RouteId,Stage1,Stage2) VALUES (1,9,25,12);INSERT INTO FareCapStages (FareCapId,RouteId,Stage2,Stage1) VALUES (1,9,25,12);</v>
      </c>
      <c r="H98" s="9" t="str">
        <f t="shared" si="6"/>
        <v>INSERT INTO FareCapStages (FareCapId,RouteId,Stage1,Stage2) VALUES (1,9,24,12);INSERT INTO FareCapStages (FareCapId,RouteId,Stage2,Stage1) VALUES (1,9,24,12);</v>
      </c>
      <c r="I98" s="9" t="str">
        <f t="shared" si="6"/>
        <v>INSERT INTO FareCapStages (FareCapId,RouteId,Stage1,Stage2) VALUES (1,9,23,12);INSERT INTO FareCapStages (FareCapId,RouteId,Stage2,Stage1) VALUES (1,9,23,12);</v>
      </c>
      <c r="J98" s="9" t="str">
        <f t="shared" si="6"/>
        <v>INSERT INTO FareCapStages (FareCapId,RouteId,Stage1,Stage2) VALUES (1,9,22,12);INSERT INTO FareCapStages (FareCapId,RouteId,Stage2,Stage1) VALUES (1,9,22,12);</v>
      </c>
      <c r="K98" s="9" t="str">
        <f t="shared" si="6"/>
        <v>INSERT INTO FareCapStages (FareCapId,RouteId,Stage1,Stage2) VALUES (1,9,21,12);INSERT INTO FareCapStages (FareCapId,RouteId,Stage2,Stage1) VALUES (1,9,21,12);</v>
      </c>
      <c r="L98" s="9" t="str">
        <f t="shared" si="6"/>
        <v>INSERT INTO FareCapStages (FareCapId,RouteId,Stage1,Stage2) VALUES (1,9,20,12);INSERT INTO FareCapStages (FareCapId,RouteId,Stage2,Stage1) VALUES (1,9,20,12);</v>
      </c>
      <c r="M98" s="9" t="str">
        <f t="shared" si="6"/>
        <v>INSERT INTO FareCapStages (FareCapId,RouteId,Stage1,Stage2) VALUES (1,9,19,12);INSERT INTO FareCapStages (FareCapId,RouteId,Stage2,Stage1) VALUES (1,9,19,12);</v>
      </c>
      <c r="N98" s="9" t="str">
        <f t="shared" si="6"/>
        <v>INSERT INTO FareCapStages (FareCapId,RouteId,Stage1,Stage2) VALUES (1,9,18,12);INSERT INTO FareCapStages (FareCapId,RouteId,Stage2,Stage1) VALUES (1,9,18,12);</v>
      </c>
      <c r="O98" s="9" t="str">
        <f t="shared" si="6"/>
        <v>INSERT INTO FareCapStages (FareCapId,RouteId,Stage1,Stage2) VALUES (1,9,17,12);INSERT INTO FareCapStages (FareCapId,RouteId,Stage2,Stage1) VALUES (1,9,17,12);</v>
      </c>
      <c r="P98" s="9" t="str">
        <f t="shared" si="6"/>
        <v>INSERT INTO FareCapStages (FareCapId,RouteId,Stage1,Stage2) VALUES (1,9,16,12);INSERT INTO FareCapStages (FareCapId,RouteId,Stage2,Stage1) VALUES (1,9,16,12);</v>
      </c>
      <c r="Q98" s="9" t="str">
        <f t="shared" si="6"/>
        <v>INSERT INTO FareCapStages (FareCapId,RouteId,Stage1,Stage2) VALUES (1,9,15,12);INSERT INTO FareCapStages (FareCapId,RouteId,Stage2,Stage1) VALUES (1,9,15,12);</v>
      </c>
      <c r="R98" s="9" t="str">
        <f t="shared" si="6"/>
        <v>INSERT INTO FareCapStages (FareCapId,RouteId,Stage1,Stage2) VALUES (1,9,15,12);INSERT INTO FareCapStages (FareCapId,RouteId,Stage2,Stage1) VALUES (1,9,15,12);</v>
      </c>
      <c r="S98" s="9" t="str">
        <f t="shared" si="6"/>
        <v>INSERT INTO FareCapStages (FareCapId,RouteId,Stage1,Stage2) VALUES (1,9,13,12);INSERT INTO FareCapStages (FareCapId,RouteId,Stage2,Stage1) VALUES (1,9,13,12);</v>
      </c>
      <c r="T98" s="9" t="str">
        <f t="shared" si="6"/>
        <v>INSERT INTO FareCapStages (FareCapId,RouteId,Stage1,Stage2) VALUES (1,9,12,12);INSERT INTO FareCapStages (FareCapId,RouteId,Stage2,Stage1) VALUES (1,9,12,12);</v>
      </c>
      <c r="U98" s="9" t="str">
        <f t="shared" ref="F98:V99" si="8">IF($D18=-1,"",IF(ISBLANK(U18),"","INSERT INTO FareCapStages (FareCapId,RouteId,Stage1,Stage2) VALUES ("&amp;$B$4&amp;","&amp;$B$3&amp;","&amp;U$2&amp;","&amp;$D18&amp;");INSERT INTO FareCapStages (FareCapId,RouteId,Stage2,Stage1) VALUES ("&amp;$B$4&amp;","&amp;$B$3&amp;","&amp;U$2&amp;","&amp;$D18&amp;");"))&amp;IF(ISNUMBER(SEARCH("KZone",U58)), "INSERT INTO FareCapStages (FareCapId,RouteId,Stage1,Stage2) VALUES ("&amp;$B$5&amp;","&amp;$B$3&amp;","&amp;U$2&amp;","&amp;$D18&amp;");INSERT INTO FareCapStages (FareCapId,RouteId,Stage2,Stage1) VALUES ("&amp;$B$5&amp;","&amp;$B$3&amp;","&amp;U$2&amp;","&amp;$D18&amp;");", "")&amp;IF(ISNUMBER(SEARCH("Bradford",U58)), "INSERT INTO FareCapStages (FareCapId,RouteId,Stage1,Stage2) VALUES ("&amp;$B$6&amp;","&amp;$B$3&amp;","&amp;U$2&amp;","&amp;$D18&amp;");INSERT INTO FareCapStages (FareCapId,RouteId,Stage2,Stage1) VALUES ("&amp;$B$6&amp;","&amp;$B$3&amp;","&amp;U$2&amp;","&amp;$D18&amp;")", "")</f>
        <v/>
      </c>
      <c r="V98" s="9" t="str">
        <f t="shared" si="8"/>
        <v/>
      </c>
    </row>
    <row r="99" spans="4:22" x14ac:dyDescent="0.25">
      <c r="D99" s="9">
        <v>11</v>
      </c>
      <c r="E99" s="9" t="str">
        <f t="shared" si="7"/>
        <v>INSERT INTO FareCapStages (FareCapId,RouteId,Stage1,Stage2) VALUES (1,9,27,11);INSERT INTO FareCapStages (FareCapId,RouteId,Stage2,Stage1) VALUES (1,9,27,11);</v>
      </c>
      <c r="F99" s="9" t="str">
        <f t="shared" si="8"/>
        <v>INSERT INTO FareCapStages (FareCapId,RouteId,Stage1,Stage2) VALUES (1,9,26,11);INSERT INTO FareCapStages (FareCapId,RouteId,Stage2,Stage1) VALUES (1,9,26,11);</v>
      </c>
      <c r="G99" s="9" t="str">
        <f t="shared" si="8"/>
        <v>INSERT INTO FareCapStages (FareCapId,RouteId,Stage1,Stage2) VALUES (1,9,25,11);INSERT INTO FareCapStages (FareCapId,RouteId,Stage2,Stage1) VALUES (1,9,25,11);</v>
      </c>
      <c r="H99" s="9" t="str">
        <f t="shared" si="8"/>
        <v>INSERT INTO FareCapStages (FareCapId,RouteId,Stage1,Stage2) VALUES (1,9,24,11);INSERT INTO FareCapStages (FareCapId,RouteId,Stage2,Stage1) VALUES (1,9,24,11);</v>
      </c>
      <c r="I99" s="9" t="str">
        <f t="shared" si="8"/>
        <v>INSERT INTO FareCapStages (FareCapId,RouteId,Stage1,Stage2) VALUES (1,9,23,11);INSERT INTO FareCapStages (FareCapId,RouteId,Stage2,Stage1) VALUES (1,9,23,11);</v>
      </c>
      <c r="J99" s="9" t="str">
        <f t="shared" si="8"/>
        <v>INSERT INTO FareCapStages (FareCapId,RouteId,Stage1,Stage2) VALUES (1,9,22,11);INSERT INTO FareCapStages (FareCapId,RouteId,Stage2,Stage1) VALUES (1,9,22,11);</v>
      </c>
      <c r="K99" s="9" t="str">
        <f t="shared" si="8"/>
        <v>INSERT INTO FareCapStages (FareCapId,RouteId,Stage1,Stage2) VALUES (1,9,21,11);INSERT INTO FareCapStages (FareCapId,RouteId,Stage2,Stage1) VALUES (1,9,21,11);</v>
      </c>
      <c r="L99" s="9" t="str">
        <f t="shared" si="8"/>
        <v>INSERT INTO FareCapStages (FareCapId,RouteId,Stage1,Stage2) VALUES (1,9,20,11);INSERT INTO FareCapStages (FareCapId,RouteId,Stage2,Stage1) VALUES (1,9,20,11);</v>
      </c>
      <c r="M99" s="9" t="str">
        <f t="shared" si="8"/>
        <v>INSERT INTO FareCapStages (FareCapId,RouteId,Stage1,Stage2) VALUES (1,9,19,11);INSERT INTO FareCapStages (FareCapId,RouteId,Stage2,Stage1) VALUES (1,9,19,11);</v>
      </c>
      <c r="N99" s="9" t="str">
        <f t="shared" si="8"/>
        <v>INSERT INTO FareCapStages (FareCapId,RouteId,Stage1,Stage2) VALUES (1,9,18,11);INSERT INTO FareCapStages (FareCapId,RouteId,Stage2,Stage1) VALUES (1,9,18,11);</v>
      </c>
      <c r="O99" s="9" t="str">
        <f t="shared" si="8"/>
        <v>INSERT INTO FareCapStages (FareCapId,RouteId,Stage1,Stage2) VALUES (1,9,17,11);INSERT INTO FareCapStages (FareCapId,RouteId,Stage2,Stage1) VALUES (1,9,17,11);</v>
      </c>
      <c r="P99" s="9" t="str">
        <f t="shared" si="8"/>
        <v>INSERT INTO FareCapStages (FareCapId,RouteId,Stage1,Stage2) VALUES (1,9,16,11);INSERT INTO FareCapStages (FareCapId,RouteId,Stage2,Stage1) VALUES (1,9,16,11);</v>
      </c>
      <c r="Q99" s="9" t="str">
        <f t="shared" si="8"/>
        <v>INSERT INTO FareCapStages (FareCapId,RouteId,Stage1,Stage2) VALUES (1,9,15,11);INSERT INTO FareCapStages (FareCapId,RouteId,Stage2,Stage1) VALUES (1,9,15,11);</v>
      </c>
      <c r="R99" s="9" t="str">
        <f t="shared" si="8"/>
        <v>INSERT INTO FareCapStages (FareCapId,RouteId,Stage1,Stage2) VALUES (1,9,15,11);INSERT INTO FareCapStages (FareCapId,RouteId,Stage2,Stage1) VALUES (1,9,15,11);</v>
      </c>
      <c r="S99" s="9" t="str">
        <f t="shared" si="8"/>
        <v>INSERT INTO FareCapStages (FareCapId,RouteId,Stage1,Stage2) VALUES (1,9,13,11);INSERT INTO FareCapStages (FareCapId,RouteId,Stage2,Stage1) VALUES (1,9,13,11);</v>
      </c>
      <c r="T99" s="9" t="str">
        <f t="shared" si="8"/>
        <v>INSERT INTO FareCapStages (FareCapId,RouteId,Stage1,Stage2) VALUES (1,9,12,11);INSERT INTO FareCapStages (FareCapId,RouteId,Stage2,Stage1) VALUES (1,9,12,11);</v>
      </c>
      <c r="U99" s="9" t="str">
        <f t="shared" si="8"/>
        <v>INSERT INTO FareCapStages (FareCapId,RouteId,Stage1,Stage2) VALUES (1,9,11,11);INSERT INTO FareCapStages (FareCapId,RouteId,Stage2,Stage1) VALUES (1,9,11,11);</v>
      </c>
      <c r="V99" s="9" t="str">
        <f t="shared" si="8"/>
        <v/>
      </c>
    </row>
    <row r="100" spans="4:22" x14ac:dyDescent="0.25">
      <c r="D100" s="9">
        <v>10</v>
      </c>
      <c r="E100" s="9" t="str">
        <f>IF($D20=-1,"",IF(ISBLANK(E20),"","INSERT INTO FareCapStages (FareCapId,RouteId,Stage1,Stage2) VALUES ("&amp;$B$4&amp;","&amp;$B$3&amp;","&amp;E$2&amp;","&amp;$D20&amp;");INSERT INTO FareCapStages (FareCapId,RouteId,Stage2,Stage1) VALUES ("&amp;$B$4&amp;","&amp;$B$3&amp;","&amp;E$2&amp;","&amp;$D20&amp;");"))&amp;IF(ISNUMBER(SEARCH("KZone",E60)), "INSERT INTO FareCapStages (FareCapId,RouteId,Stage1,Stage2) VALUES ("&amp;$B$5&amp;","&amp;$B$3&amp;","&amp;E$2&amp;","&amp;$D20&amp;");INSERT INTO FareCapStages (FareCapId,RouteId,Stage2,Stage1) VALUES ("&amp;$B$5&amp;","&amp;$B$3&amp;","&amp;E$2&amp;","&amp;$D20&amp;");", "")&amp;IF(ISNUMBER(SEARCH("Bradford",E60)), "INSERT INTO FareCapStages (FareCapId,RouteId,Stage1,Stage2) VALUES ("&amp;$B$6&amp;","&amp;$B$3&amp;","&amp;E$2&amp;","&amp;$D20&amp;");INSERT INTO FareCapStages (FareCapId,RouteId,Stage2,Stage1) VALUES ("&amp;$B$6&amp;","&amp;$B$3&amp;","&amp;E$2&amp;","&amp;$D20&amp;")", "")</f>
        <v>INSERT INTO FareCapStages (FareCapId,RouteId,Stage1,Stage2) VALUES (1,9,27,10);INSERT INTO FareCapStages (FareCapId,RouteId,Stage2,Stage1) VALUES (1,9,27,10);</v>
      </c>
      <c r="F100" s="9" t="str">
        <f t="shared" ref="F100:V100" si="9">IF($D20=-1,"",IF(ISBLANK(F20),"","INSERT INTO FareCapStages (FareCapId,RouteId,Stage1,Stage2) VALUES ("&amp;$B$4&amp;","&amp;$B$3&amp;","&amp;F$2&amp;","&amp;$D20&amp;");INSERT INTO FareCapStages (FareCapId,RouteId,Stage2,Stage1) VALUES ("&amp;$B$4&amp;","&amp;$B$3&amp;","&amp;F$2&amp;","&amp;$D20&amp;");"))&amp;IF(ISNUMBER(SEARCH("KZone",F60)), "INSERT INTO FareCapStages (FareCapId,RouteId,Stage1,Stage2) VALUES ("&amp;$B$5&amp;","&amp;$B$3&amp;","&amp;F$2&amp;","&amp;$D20&amp;");INSERT INTO FareCapStages (FareCapId,RouteId,Stage2,Stage1) VALUES ("&amp;$B$5&amp;","&amp;$B$3&amp;","&amp;F$2&amp;","&amp;$D20&amp;");", "")&amp;IF(ISNUMBER(SEARCH("Bradford",F60)), "INSERT INTO FareCapStages (FareCapId,RouteId,Stage1,Stage2) VALUES ("&amp;$B$6&amp;","&amp;$B$3&amp;","&amp;F$2&amp;","&amp;$D20&amp;");INSERT INTO FareCapStages (FareCapId,RouteId,Stage2,Stage1) VALUES ("&amp;$B$6&amp;","&amp;$B$3&amp;","&amp;F$2&amp;","&amp;$D20&amp;")", "")</f>
        <v>INSERT INTO FareCapStages (FareCapId,RouteId,Stage1,Stage2) VALUES (1,9,26,10);INSERT INTO FareCapStages (FareCapId,RouteId,Stage2,Stage1) VALUES (1,9,26,10);</v>
      </c>
      <c r="G100" s="9" t="str">
        <f t="shared" si="9"/>
        <v>INSERT INTO FareCapStages (FareCapId,RouteId,Stage1,Stage2) VALUES (1,9,25,10);INSERT INTO FareCapStages (FareCapId,RouteId,Stage2,Stage1) VALUES (1,9,25,10);</v>
      </c>
      <c r="H100" s="9" t="str">
        <f t="shared" si="9"/>
        <v>INSERT INTO FareCapStages (FareCapId,RouteId,Stage1,Stage2) VALUES (1,9,24,10);INSERT INTO FareCapStages (FareCapId,RouteId,Stage2,Stage1) VALUES (1,9,24,10);</v>
      </c>
      <c r="I100" s="9" t="str">
        <f t="shared" si="9"/>
        <v>INSERT INTO FareCapStages (FareCapId,RouteId,Stage1,Stage2) VALUES (1,9,23,10);INSERT INTO FareCapStages (FareCapId,RouteId,Stage2,Stage1) VALUES (1,9,23,10);</v>
      </c>
      <c r="J100" s="9" t="str">
        <f t="shared" si="9"/>
        <v>INSERT INTO FareCapStages (FareCapId,RouteId,Stage1,Stage2) VALUES (1,9,22,10);INSERT INTO FareCapStages (FareCapId,RouteId,Stage2,Stage1) VALUES (1,9,22,10);</v>
      </c>
      <c r="K100" s="9" t="str">
        <f t="shared" si="9"/>
        <v>INSERT INTO FareCapStages (FareCapId,RouteId,Stage1,Stage2) VALUES (1,9,21,10);INSERT INTO FareCapStages (FareCapId,RouteId,Stage2,Stage1) VALUES (1,9,21,10);</v>
      </c>
      <c r="L100" s="9" t="str">
        <f t="shared" si="9"/>
        <v>INSERT INTO FareCapStages (FareCapId,RouteId,Stage1,Stage2) VALUES (1,9,20,10);INSERT INTO FareCapStages (FareCapId,RouteId,Stage2,Stage1) VALUES (1,9,20,10);</v>
      </c>
      <c r="M100" s="9" t="str">
        <f t="shared" si="9"/>
        <v>INSERT INTO FareCapStages (FareCapId,RouteId,Stage1,Stage2) VALUES (1,9,19,10);INSERT INTO FareCapStages (FareCapId,RouteId,Stage2,Stage1) VALUES (1,9,19,10);</v>
      </c>
      <c r="N100" s="9" t="str">
        <f t="shared" si="9"/>
        <v>INSERT INTO FareCapStages (FareCapId,RouteId,Stage1,Stage2) VALUES (1,9,18,10);INSERT INTO FareCapStages (FareCapId,RouteId,Stage2,Stage1) VALUES (1,9,18,10);</v>
      </c>
      <c r="O100" s="9" t="str">
        <f t="shared" si="9"/>
        <v>INSERT INTO FareCapStages (FareCapId,RouteId,Stage1,Stage2) VALUES (1,9,17,10);INSERT INTO FareCapStages (FareCapId,RouteId,Stage2,Stage1) VALUES (1,9,17,10);</v>
      </c>
      <c r="P100" s="9" t="str">
        <f t="shared" si="9"/>
        <v>INSERT INTO FareCapStages (FareCapId,RouteId,Stage1,Stage2) VALUES (1,9,16,10);INSERT INTO FareCapStages (FareCapId,RouteId,Stage2,Stage1) VALUES (1,9,16,10);</v>
      </c>
      <c r="Q100" s="9" t="str">
        <f t="shared" si="9"/>
        <v>INSERT INTO FareCapStages (FareCapId,RouteId,Stage1,Stage2) VALUES (1,9,15,10);INSERT INTO FareCapStages (FareCapId,RouteId,Stage2,Stage1) VALUES (1,9,15,10);</v>
      </c>
      <c r="R100" s="9" t="str">
        <f t="shared" si="9"/>
        <v>INSERT INTO FareCapStages (FareCapId,RouteId,Stage1,Stage2) VALUES (1,9,15,10);INSERT INTO FareCapStages (FareCapId,RouteId,Stage2,Stage1) VALUES (1,9,15,10);</v>
      </c>
      <c r="S100" s="9" t="str">
        <f t="shared" si="9"/>
        <v>INSERT INTO FareCapStages (FareCapId,RouteId,Stage1,Stage2) VALUES (1,9,13,10);INSERT INTO FareCapStages (FareCapId,RouteId,Stage2,Stage1) VALUES (1,9,13,10);</v>
      </c>
      <c r="T100" s="9" t="str">
        <f t="shared" si="9"/>
        <v>INSERT INTO FareCapStages (FareCapId,RouteId,Stage1,Stage2) VALUES (1,9,12,10);INSERT INTO FareCapStages (FareCapId,RouteId,Stage2,Stage1) VALUES (1,9,12,10);</v>
      </c>
      <c r="U100" s="9" t="str">
        <f t="shared" si="9"/>
        <v>INSERT INTO FareCapStages (FareCapId,RouteId,Stage1,Stage2) VALUES (1,9,11,10);INSERT INTO FareCapStages (FareCapId,RouteId,Stage2,Stage1) VALUES (1,9,11,10);</v>
      </c>
      <c r="V100" s="9" t="str">
        <f t="shared" si="9"/>
        <v>INSERT INTO FareCapStages (FareCapId,RouteId,Stage1,Stage2) VALUES (1,9,10,10);INSERT INTO FareCapStages (FareCapId,RouteId,Stage2,Stage1) VALUES (1,9,10,10);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67"/>
  <sheetViews>
    <sheetView topLeftCell="A30" workbookViewId="0">
      <selection activeCell="M2" sqref="M2:M67"/>
    </sheetView>
  </sheetViews>
  <sheetFormatPr defaultRowHeight="15" x14ac:dyDescent="0.25"/>
  <cols>
    <col min="5" max="5" width="17.7109375" bestFit="1" customWidth="1"/>
    <col min="7" max="7" width="14.28515625" bestFit="1" customWidth="1"/>
    <col min="8" max="8" width="2.85546875" style="9" bestFit="1" customWidth="1"/>
    <col min="9" max="9" width="14.42578125" bestFit="1" customWidth="1"/>
    <col min="10" max="10" width="2.85546875" bestFit="1" customWidth="1"/>
  </cols>
  <sheetData>
    <row r="1" spans="1:14" s="1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6" t="s">
        <v>305</v>
      </c>
      <c r="G1" s="1" t="s">
        <v>306</v>
      </c>
      <c r="I1" s="1" t="s">
        <v>307</v>
      </c>
      <c r="L1" s="1" t="s">
        <v>309</v>
      </c>
      <c r="M1" s="5" t="str">
        <f>INDEX(Routes!A2:B19,MATCH(N1,Routes!A2:A19,0),2)</f>
        <v>10</v>
      </c>
      <c r="N1" s="5" t="s">
        <v>329</v>
      </c>
    </row>
    <row r="2" spans="1:14" s="9" customFormat="1" x14ac:dyDescent="0.25">
      <c r="A2" s="9">
        <v>1</v>
      </c>
      <c r="B2" s="9">
        <v>1</v>
      </c>
      <c r="C2" s="4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9">
        <v>27</v>
      </c>
      <c r="G2" s="9">
        <v>27</v>
      </c>
      <c r="H2" s="9">
        <v>1</v>
      </c>
      <c r="I2" s="9">
        <v>27</v>
      </c>
      <c r="J2" s="9">
        <v>1</v>
      </c>
      <c r="M2" s="9" t="str">
        <f>"INSERT INTO RouteStops (RouteId,Variation,Sequence,NaptanId,BoardingStage,BoardingstageSequence,AlightingStage,AlightingStageSequence) VALUES ("&amp;$M$1&amp;","&amp;B2&amp;","&amp;A2&amp;","&amp;D2&amp;","&amp;G2&amp;","&amp;H2&amp;","&amp;I2&amp;","&amp;J2&amp;")"</f>
        <v>INSERT INTO RouteStops (RouteId,Variation,Sequence,NaptanId,BoardingStage,BoardingstageSequence,AlightingStage,AlightingStageSequence) VALUES (10,1,1,51,27,1,27,1)</v>
      </c>
    </row>
    <row r="3" spans="1:14" x14ac:dyDescent="0.25">
      <c r="A3" s="9">
        <v>2</v>
      </c>
      <c r="B3" s="9">
        <v>1</v>
      </c>
      <c r="C3" s="9">
        <v>45021200</v>
      </c>
      <c r="D3" s="9">
        <f>INDEX(Naptans!$A:$C,MATCH(C3,Naptans!$A:$A,0),2)</f>
        <v>243</v>
      </c>
      <c r="E3" s="9" t="str">
        <f>INDEX(Naptans!$A:$C,MATCH(C3,Naptans!$A:$A,0),3)</f>
        <v xml:space="preserve"> Church Street</v>
      </c>
      <c r="F3" s="9"/>
      <c r="G3" s="9">
        <v>27</v>
      </c>
      <c r="H3" s="9">
        <v>1</v>
      </c>
      <c r="I3" s="9">
        <v>46</v>
      </c>
      <c r="J3" s="9">
        <v>2</v>
      </c>
      <c r="M3" s="9" t="str">
        <f t="shared" ref="M3:M66" si="0">"INSERT INTO RouteStops (RouteId,Variation,Sequence,NaptanId,BoardingStage,BoardingstageSequence,AlightingStage,AlightingStageSequence) VALUES ("&amp;$M$1&amp;","&amp;B3&amp;","&amp;A3&amp;","&amp;D3&amp;","&amp;G3&amp;","&amp;H3&amp;","&amp;I3&amp;","&amp;J3&amp;")"</f>
        <v>INSERT INTO RouteStops (RouteId,Variation,Sequence,NaptanId,BoardingStage,BoardingstageSequence,AlightingStage,AlightingStageSequence) VALUES (10,1,2,243,27,1,46,2)</v>
      </c>
    </row>
    <row r="4" spans="1:14" x14ac:dyDescent="0.25">
      <c r="A4" s="9">
        <v>3</v>
      </c>
      <c r="B4" s="9">
        <v>1</v>
      </c>
      <c r="C4" s="9">
        <v>45019903</v>
      </c>
      <c r="D4" s="9">
        <f>INDEX(Naptans!$A:$C,MATCH(C4,Naptans!$A:$A,0),2)</f>
        <v>136</v>
      </c>
      <c r="E4" s="9" t="str">
        <f>INDEX(Naptans!$A:$C,MATCH(C4,Naptans!$A:$A,0),3)</f>
        <v xml:space="preserve"> Goulbourne Street</v>
      </c>
      <c r="F4" s="9">
        <v>46</v>
      </c>
      <c r="G4" s="9">
        <v>46</v>
      </c>
      <c r="H4" s="9">
        <v>2</v>
      </c>
      <c r="I4" s="9">
        <v>46</v>
      </c>
      <c r="J4" s="9">
        <v>2</v>
      </c>
      <c r="M4" s="9" t="str">
        <f t="shared" si="0"/>
        <v>INSERT INTO RouteStops (RouteId,Variation,Sequence,NaptanId,BoardingStage,BoardingstageSequence,AlightingStage,AlightingStageSequence) VALUES (10,1,3,136,46,2,46,2)</v>
      </c>
    </row>
    <row r="5" spans="1:14" x14ac:dyDescent="0.25">
      <c r="A5" s="9">
        <v>4</v>
      </c>
      <c r="B5" s="9">
        <v>1</v>
      </c>
      <c r="C5" s="9">
        <v>45019904</v>
      </c>
      <c r="D5" s="9">
        <f>INDEX(Naptans!$A:$C,MATCH(C5,Naptans!$A:$A,0),2)</f>
        <v>137</v>
      </c>
      <c r="E5" s="9" t="str">
        <f>INDEX(Naptans!$A:$C,MATCH(C5,Naptans!$A:$A,0),3)</f>
        <v xml:space="preserve"> King Street</v>
      </c>
      <c r="F5" s="9"/>
      <c r="G5" s="9">
        <v>46</v>
      </c>
      <c r="H5" s="9">
        <v>2</v>
      </c>
      <c r="I5" s="9">
        <v>44</v>
      </c>
      <c r="J5" s="9">
        <v>3</v>
      </c>
      <c r="M5" s="9" t="str">
        <f t="shared" si="0"/>
        <v>INSERT INTO RouteStops (RouteId,Variation,Sequence,NaptanId,BoardingStage,BoardingstageSequence,AlightingStage,AlightingStageSequence) VALUES (10,1,4,137,46,2,44,3)</v>
      </c>
    </row>
    <row r="6" spans="1:14" x14ac:dyDescent="0.25">
      <c r="A6" s="9">
        <v>5</v>
      </c>
      <c r="B6" s="9">
        <v>1</v>
      </c>
      <c r="C6" s="9">
        <v>45019906</v>
      </c>
      <c r="D6" s="9">
        <f>INDEX(Naptans!$A:$C,MATCH(C6,Naptans!$A:$A,0),2)</f>
        <v>244</v>
      </c>
      <c r="E6" s="9" t="str">
        <f>INDEX(Naptans!$A:$C,MATCH(C6,Naptans!$A:$A,0),3)</f>
        <v xml:space="preserve"> Woodhouse Road</v>
      </c>
      <c r="F6" s="9">
        <v>44</v>
      </c>
      <c r="G6" s="9">
        <v>44</v>
      </c>
      <c r="H6" s="9">
        <v>3</v>
      </c>
      <c r="I6" s="9">
        <v>44</v>
      </c>
      <c r="J6" s="9">
        <v>3</v>
      </c>
      <c r="M6" s="9" t="str">
        <f t="shared" si="0"/>
        <v>INSERT INTO RouteStops (RouteId,Variation,Sequence,NaptanId,BoardingStage,BoardingstageSequence,AlightingStage,AlightingStageSequence) VALUES (10,1,5,244,44,3,44,3)</v>
      </c>
    </row>
    <row r="7" spans="1:14" x14ac:dyDescent="0.25">
      <c r="A7" s="9">
        <v>6</v>
      </c>
      <c r="B7" s="9">
        <v>1</v>
      </c>
      <c r="C7" s="9">
        <v>45019908</v>
      </c>
      <c r="D7" s="9">
        <f>INDEX(Naptans!$A:$C,MATCH(C7,Naptans!$A:$A,0),2)</f>
        <v>245</v>
      </c>
      <c r="E7" s="9" t="str">
        <f>INDEX(Naptans!$A:$C,MATCH(C7,Naptans!$A:$A,0),3)</f>
        <v xml:space="preserve"> Acorn Street</v>
      </c>
      <c r="F7" s="9"/>
      <c r="G7" s="9">
        <v>44</v>
      </c>
      <c r="H7" s="9">
        <v>3</v>
      </c>
      <c r="I7" s="9">
        <v>43</v>
      </c>
      <c r="J7" s="9">
        <v>4</v>
      </c>
      <c r="M7" s="9" t="str">
        <f t="shared" si="0"/>
        <v>INSERT INTO RouteStops (RouteId,Variation,Sequence,NaptanId,BoardingStage,BoardingstageSequence,AlightingStage,AlightingStageSequence) VALUES (10,1,6,245,44,3,43,4)</v>
      </c>
    </row>
    <row r="8" spans="1:14" x14ac:dyDescent="0.25">
      <c r="A8" s="9">
        <v>7</v>
      </c>
      <c r="B8" s="9">
        <v>1</v>
      </c>
      <c r="C8" s="9">
        <v>45019911</v>
      </c>
      <c r="D8" s="9">
        <f>INDEX(Naptans!$A:$C,MATCH(C8,Naptans!$A:$A,0),2)</f>
        <v>233</v>
      </c>
      <c r="E8" s="9" t="str">
        <f>INDEX(Naptans!$A:$C,MATCH(C8,Naptans!$A:$A,0),3)</f>
        <v xml:space="preserve"> Ingrow Lane</v>
      </c>
      <c r="F8" s="9">
        <v>43</v>
      </c>
      <c r="G8" s="9">
        <v>43</v>
      </c>
      <c r="H8" s="9">
        <v>4</v>
      </c>
      <c r="I8" s="9">
        <v>43</v>
      </c>
      <c r="J8" s="9">
        <v>4</v>
      </c>
      <c r="M8" s="9" t="str">
        <f t="shared" si="0"/>
        <v>INSERT INTO RouteStops (RouteId,Variation,Sequence,NaptanId,BoardingStage,BoardingstageSequence,AlightingStage,AlightingStageSequence) VALUES (10,1,7,233,43,4,43,4)</v>
      </c>
    </row>
    <row r="9" spans="1:14" x14ac:dyDescent="0.25">
      <c r="A9" s="9">
        <v>8</v>
      </c>
      <c r="B9" s="9">
        <v>1</v>
      </c>
      <c r="C9" s="9">
        <v>45019913</v>
      </c>
      <c r="D9" s="9">
        <f>INDEX(Naptans!$A:$C,MATCH(C9,Naptans!$A:$A,0),2)</f>
        <v>246</v>
      </c>
      <c r="E9" s="9" t="str">
        <f>INDEX(Naptans!$A:$C,MATCH(C9,Naptans!$A:$A,0),3)</f>
        <v xml:space="preserve"> Ash Grove</v>
      </c>
      <c r="F9" s="9"/>
      <c r="G9" s="9">
        <v>43</v>
      </c>
      <c r="H9" s="9">
        <v>4</v>
      </c>
      <c r="I9" s="9">
        <v>42</v>
      </c>
      <c r="J9" s="9">
        <v>5</v>
      </c>
      <c r="M9" s="9" t="str">
        <f t="shared" si="0"/>
        <v>INSERT INTO RouteStops (RouteId,Variation,Sequence,NaptanId,BoardingStage,BoardingstageSequence,AlightingStage,AlightingStageSequence) VALUES (10,1,8,246,43,4,42,5)</v>
      </c>
    </row>
    <row r="10" spans="1:14" x14ac:dyDescent="0.25">
      <c r="A10" s="9">
        <v>9</v>
      </c>
      <c r="B10" s="9">
        <v>1</v>
      </c>
      <c r="C10" s="9">
        <v>45019915</v>
      </c>
      <c r="D10" s="9">
        <f>INDEX(Naptans!$A:$C,MATCH(C10,Naptans!$A:$A,0),2)</f>
        <v>247</v>
      </c>
      <c r="E10" s="9" t="str">
        <f>INDEX(Naptans!$A:$C,MATCH(C10,Naptans!$A:$A,0),3)</f>
        <v xml:space="preserve"> Wesley Place</v>
      </c>
      <c r="F10" s="9">
        <v>42</v>
      </c>
      <c r="G10" s="9">
        <v>42</v>
      </c>
      <c r="H10" s="9">
        <v>5</v>
      </c>
      <c r="I10" s="9">
        <v>42</v>
      </c>
      <c r="J10" s="9">
        <v>5</v>
      </c>
      <c r="M10" s="9" t="str">
        <f t="shared" si="0"/>
        <v>INSERT INTO RouteStops (RouteId,Variation,Sequence,NaptanId,BoardingStage,BoardingstageSequence,AlightingStage,AlightingStageSequence) VALUES (10,1,9,247,42,5,42,5)</v>
      </c>
    </row>
    <row r="11" spans="1:14" x14ac:dyDescent="0.25">
      <c r="A11" s="9">
        <v>10</v>
      </c>
      <c r="B11" s="9">
        <v>1</v>
      </c>
      <c r="C11" s="9">
        <v>45019917</v>
      </c>
      <c r="D11" s="9">
        <f>INDEX(Naptans!$A:$C,MATCH(C11,Naptans!$A:$A,0),2)</f>
        <v>248</v>
      </c>
      <c r="E11" s="9" t="str">
        <f>INDEX(Naptans!$A:$C,MATCH(C11,Naptans!$A:$A,0),3)</f>
        <v xml:space="preserve"> Dorothy Street</v>
      </c>
      <c r="F11" s="9"/>
      <c r="G11" s="9">
        <v>42</v>
      </c>
      <c r="H11" s="9">
        <v>5</v>
      </c>
      <c r="I11" s="9">
        <v>41</v>
      </c>
      <c r="J11" s="9">
        <v>6</v>
      </c>
      <c r="M11" s="9" t="str">
        <f t="shared" si="0"/>
        <v>INSERT INTO RouteStops (RouteId,Variation,Sequence,NaptanId,BoardingStage,BoardingstageSequence,AlightingStage,AlightingStageSequence) VALUES (10,1,10,248,42,5,41,6)</v>
      </c>
    </row>
    <row r="12" spans="1:14" x14ac:dyDescent="0.25">
      <c r="A12" s="9">
        <v>11</v>
      </c>
      <c r="B12" s="9">
        <v>1</v>
      </c>
      <c r="C12" s="9">
        <v>45019918</v>
      </c>
      <c r="D12" s="9">
        <f>INDEX(Naptans!$A:$C,MATCH(C12,Naptans!$A:$A,0),2)</f>
        <v>249</v>
      </c>
      <c r="E12" s="9" t="str">
        <f>INDEX(Naptans!$A:$C,MATCH(C12,Naptans!$A:$A,0),3)</f>
        <v xml:space="preserve"> Hermit Hole</v>
      </c>
      <c r="F12" s="9"/>
      <c r="G12" s="9">
        <v>42</v>
      </c>
      <c r="H12" s="9">
        <v>5</v>
      </c>
      <c r="I12" s="9">
        <v>41</v>
      </c>
      <c r="J12" s="9">
        <v>6</v>
      </c>
      <c r="M12" s="9" t="str">
        <f t="shared" si="0"/>
        <v>INSERT INTO RouteStops (RouteId,Variation,Sequence,NaptanId,BoardingStage,BoardingstageSequence,AlightingStage,AlightingStageSequence) VALUES (10,1,11,249,42,5,41,6)</v>
      </c>
    </row>
    <row r="13" spans="1:14" x14ac:dyDescent="0.25">
      <c r="A13" s="9">
        <v>12</v>
      </c>
      <c r="B13" s="9">
        <v>1</v>
      </c>
      <c r="C13" s="9">
        <v>45019920</v>
      </c>
      <c r="D13" s="9">
        <f>INDEX(Naptans!$A:$C,MATCH(C13,Naptans!$A:$A,0),2)</f>
        <v>250</v>
      </c>
      <c r="E13" s="9" t="str">
        <f>INDEX(Naptans!$A:$C,MATCH(C13,Naptans!$A:$A,0),3)</f>
        <v xml:space="preserve"> The Whins</v>
      </c>
      <c r="F13" s="9">
        <v>41</v>
      </c>
      <c r="G13" s="9">
        <v>41</v>
      </c>
      <c r="H13" s="9">
        <v>6</v>
      </c>
      <c r="I13" s="9">
        <v>41</v>
      </c>
      <c r="J13" s="9">
        <v>6</v>
      </c>
      <c r="M13" s="9" t="str">
        <f t="shared" si="0"/>
        <v>INSERT INTO RouteStops (RouteId,Variation,Sequence,NaptanId,BoardingStage,BoardingstageSequence,AlightingStage,AlightingStageSequence) VALUES (10,1,12,250,41,6,41,6)</v>
      </c>
    </row>
    <row r="14" spans="1:14" x14ac:dyDescent="0.25">
      <c r="A14" s="9">
        <v>13</v>
      </c>
      <c r="B14" s="9">
        <v>1</v>
      </c>
      <c r="C14" s="9">
        <v>45019922</v>
      </c>
      <c r="D14" s="9">
        <f>INDEX(Naptans!$A:$C,MATCH(C14,Naptans!$A:$A,0),2)</f>
        <v>251</v>
      </c>
      <c r="E14" s="9" t="str">
        <f>INDEX(Naptans!$A:$C,MATCH(C14,Naptans!$A:$A,0),3)</f>
        <v xml:space="preserve"> Halifax Road</v>
      </c>
      <c r="F14" s="9"/>
      <c r="G14" s="9">
        <v>41</v>
      </c>
      <c r="H14" s="9">
        <v>6</v>
      </c>
      <c r="I14" s="9">
        <v>40</v>
      </c>
      <c r="J14" s="9">
        <v>7</v>
      </c>
      <c r="M14" s="9" t="str">
        <f t="shared" si="0"/>
        <v>INSERT INTO RouteStops (RouteId,Variation,Sequence,NaptanId,BoardingStage,BoardingstageSequence,AlightingStage,AlightingStageSequence) VALUES (10,1,13,251,41,6,40,7)</v>
      </c>
    </row>
    <row r="15" spans="1:14" x14ac:dyDescent="0.25">
      <c r="A15" s="9">
        <v>14</v>
      </c>
      <c r="B15" s="9">
        <v>1</v>
      </c>
      <c r="C15" s="9">
        <v>45019924</v>
      </c>
      <c r="D15" s="9">
        <f>INDEX(Naptans!$A:$C,MATCH(C15,Naptans!$A:$A,0),2)</f>
        <v>252</v>
      </c>
      <c r="E15" s="9" t="str">
        <f>INDEX(Naptans!$A:$C,MATCH(C15,Naptans!$A:$A,0),3)</f>
        <v xml:space="preserve"> Lingfield Drive</v>
      </c>
      <c r="F15" s="9"/>
      <c r="G15" s="9">
        <v>41</v>
      </c>
      <c r="H15" s="9">
        <v>6</v>
      </c>
      <c r="I15" s="9">
        <v>40</v>
      </c>
      <c r="J15" s="9">
        <v>7</v>
      </c>
      <c r="M15" s="9" t="str">
        <f t="shared" si="0"/>
        <v>INSERT INTO RouteStops (RouteId,Variation,Sequence,NaptanId,BoardingStage,BoardingstageSequence,AlightingStage,AlightingStageSequence) VALUES (10,1,14,252,41,6,40,7)</v>
      </c>
    </row>
    <row r="16" spans="1:14" x14ac:dyDescent="0.25">
      <c r="A16" s="9">
        <v>15</v>
      </c>
      <c r="B16" s="9">
        <v>1</v>
      </c>
      <c r="C16" s="9">
        <v>45019925</v>
      </c>
      <c r="D16" s="9">
        <f>INDEX(Naptans!$A:$C,MATCH(C16,Naptans!$A:$A,0),2)</f>
        <v>253</v>
      </c>
      <c r="E16" s="9" t="str">
        <f>INDEX(Naptans!$A:$C,MATCH(C16,Naptans!$A:$A,0),3)</f>
        <v xml:space="preserve"> Vernon Street</v>
      </c>
      <c r="F16" s="9">
        <v>40</v>
      </c>
      <c r="G16" s="9">
        <v>40</v>
      </c>
      <c r="H16" s="9">
        <v>7</v>
      </c>
      <c r="I16" s="9">
        <v>40</v>
      </c>
      <c r="J16" s="9">
        <v>7</v>
      </c>
      <c r="M16" s="9" t="str">
        <f t="shared" si="0"/>
        <v>INSERT INTO RouteStops (RouteId,Variation,Sequence,NaptanId,BoardingStage,BoardingstageSequence,AlightingStage,AlightingStageSequence) VALUES (10,1,15,253,40,7,40,7)</v>
      </c>
    </row>
    <row r="17" spans="1:13" x14ac:dyDescent="0.25">
      <c r="A17" s="9">
        <v>16</v>
      </c>
      <c r="B17" s="9">
        <v>1</v>
      </c>
      <c r="C17" s="9">
        <v>45019927</v>
      </c>
      <c r="D17" s="9">
        <f>INDEX(Naptans!$A:$C,MATCH(C17,Naptans!$A:$A,0),2)</f>
        <v>254</v>
      </c>
      <c r="E17" s="9" t="str">
        <f>INDEX(Naptans!$A:$C,MATCH(C17,Naptans!$A:$A,0),3)</f>
        <v xml:space="preserve"> Cross Roads</v>
      </c>
      <c r="F17" s="9">
        <v>39</v>
      </c>
      <c r="G17" s="9">
        <v>39</v>
      </c>
      <c r="H17" s="9">
        <v>8</v>
      </c>
      <c r="I17" s="9">
        <v>39</v>
      </c>
      <c r="J17" s="9">
        <v>8</v>
      </c>
      <c r="M17" s="9" t="str">
        <f t="shared" si="0"/>
        <v>INSERT INTO RouteStops (RouteId,Variation,Sequence,NaptanId,BoardingStage,BoardingstageSequence,AlightingStage,AlightingStageSequence) VALUES (10,1,16,254,39,8,39,8)</v>
      </c>
    </row>
    <row r="18" spans="1:13" x14ac:dyDescent="0.25">
      <c r="A18" s="9">
        <v>17</v>
      </c>
      <c r="B18" s="9">
        <v>1</v>
      </c>
      <c r="C18" s="9">
        <v>45024775</v>
      </c>
      <c r="D18" s="9">
        <f>INDEX(Naptans!$A:$C,MATCH(C18,Naptans!$A:$A,0),2)</f>
        <v>255</v>
      </c>
      <c r="E18" s="9" t="str">
        <f>INDEX(Naptans!$A:$C,MATCH(C18,Naptans!$A:$A,0),3)</f>
        <v xml:space="preserve"> Cecil Street</v>
      </c>
      <c r="F18" s="9">
        <v>39</v>
      </c>
      <c r="G18" s="9">
        <v>39</v>
      </c>
      <c r="H18" s="9">
        <v>8</v>
      </c>
      <c r="I18" s="9">
        <v>39</v>
      </c>
      <c r="J18" s="9">
        <v>8</v>
      </c>
      <c r="M18" s="9" t="str">
        <f t="shared" si="0"/>
        <v>INSERT INTO RouteStops (RouteId,Variation,Sequence,NaptanId,BoardingStage,BoardingstageSequence,AlightingStage,AlightingStageSequence) VALUES (10,1,17,255,39,8,39,8)</v>
      </c>
    </row>
    <row r="19" spans="1:13" x14ac:dyDescent="0.25">
      <c r="A19" s="9">
        <v>18</v>
      </c>
      <c r="B19" s="9">
        <v>1</v>
      </c>
      <c r="C19" s="9">
        <v>45019930</v>
      </c>
      <c r="D19" s="9">
        <f>INDEX(Naptans!$A:$C,MATCH(C19,Naptans!$A:$A,0),2)</f>
        <v>256</v>
      </c>
      <c r="E19" s="9" t="str">
        <f>INDEX(Naptans!$A:$C,MATCH(C19,Naptans!$A:$A,0),3)</f>
        <v xml:space="preserve"> East Terrace</v>
      </c>
      <c r="F19" s="9">
        <v>38</v>
      </c>
      <c r="G19" s="9">
        <v>38</v>
      </c>
      <c r="H19" s="9">
        <v>9</v>
      </c>
      <c r="I19" s="9">
        <v>38</v>
      </c>
      <c r="J19" s="9">
        <v>9</v>
      </c>
      <c r="M19" s="9" t="str">
        <f t="shared" si="0"/>
        <v>INSERT INTO RouteStops (RouteId,Variation,Sequence,NaptanId,BoardingStage,BoardingstageSequence,AlightingStage,AlightingStageSequence) VALUES (10,1,18,256,38,9,38,9)</v>
      </c>
    </row>
    <row r="20" spans="1:13" x14ac:dyDescent="0.25">
      <c r="A20" s="9">
        <v>19</v>
      </c>
      <c r="B20" s="9">
        <v>1</v>
      </c>
      <c r="C20" s="9">
        <v>45050882</v>
      </c>
      <c r="D20" s="9">
        <f>INDEX(Naptans!$A:$C,MATCH(C20,Naptans!$A:$A,0),2)</f>
        <v>181</v>
      </c>
      <c r="E20" s="9" t="str">
        <f>INDEX(Naptans!$A:$C,MATCH(C20,Naptans!$A:$A,0),3)</f>
        <v xml:space="preserve"> Haworth Road</v>
      </c>
      <c r="F20" s="9"/>
      <c r="G20" s="9">
        <v>38</v>
      </c>
      <c r="H20" s="9">
        <v>9</v>
      </c>
      <c r="I20" s="9">
        <v>14</v>
      </c>
      <c r="J20" s="9">
        <v>10</v>
      </c>
      <c r="M20" s="9" t="str">
        <f t="shared" si="0"/>
        <v>INSERT INTO RouteStops (RouteId,Variation,Sequence,NaptanId,BoardingStage,BoardingstageSequence,AlightingStage,AlightingStageSequence) VALUES (10,1,19,181,38,9,14,10)</v>
      </c>
    </row>
    <row r="21" spans="1:13" x14ac:dyDescent="0.25">
      <c r="A21" s="9">
        <v>20</v>
      </c>
      <c r="B21" s="9">
        <v>1</v>
      </c>
      <c r="C21" s="9">
        <v>45019974</v>
      </c>
      <c r="D21" s="9">
        <f>INDEX(Naptans!$A:$C,MATCH(C21,Naptans!$A:$A,0),2)</f>
        <v>182</v>
      </c>
      <c r="E21" s="9" t="str">
        <f>INDEX(Naptans!$A:$C,MATCH(C21,Naptans!$A:$A,0),3)</f>
        <v xml:space="preserve"> Dean Street</v>
      </c>
      <c r="F21" s="9"/>
      <c r="G21" s="9">
        <v>38</v>
      </c>
      <c r="H21" s="9">
        <v>9</v>
      </c>
      <c r="I21" s="9">
        <v>14</v>
      </c>
      <c r="J21" s="9">
        <v>10</v>
      </c>
      <c r="M21" s="9" t="str">
        <f t="shared" si="0"/>
        <v>INSERT INTO RouteStops (RouteId,Variation,Sequence,NaptanId,BoardingStage,BoardingstageSequence,AlightingStage,AlightingStageSequence) VALUES (10,1,20,182,38,9,14,10)</v>
      </c>
    </row>
    <row r="22" spans="1:13" x14ac:dyDescent="0.25">
      <c r="A22" s="9">
        <v>21</v>
      </c>
      <c r="B22" s="9">
        <v>1</v>
      </c>
      <c r="C22" s="9">
        <v>45050884</v>
      </c>
      <c r="D22" s="9">
        <f>INDEX(Naptans!$A:$C,MATCH(C22,Naptans!$A:$A,0),2)</f>
        <v>183</v>
      </c>
      <c r="E22" s="9" t="str">
        <f>INDEX(Naptans!$A:$C,MATCH(C22,Naptans!$A:$A,0),3)</f>
        <v xml:space="preserve"> Haworth Brow</v>
      </c>
      <c r="F22" s="9">
        <v>14</v>
      </c>
      <c r="G22" s="9">
        <v>14</v>
      </c>
      <c r="H22" s="9">
        <v>10</v>
      </c>
      <c r="I22" s="9">
        <v>14</v>
      </c>
      <c r="J22" s="9">
        <v>10</v>
      </c>
      <c r="M22" s="9" t="str">
        <f t="shared" si="0"/>
        <v>INSERT INTO RouteStops (RouteId,Variation,Sequence,NaptanId,BoardingStage,BoardingstageSequence,AlightingStage,AlightingStageSequence) VALUES (10,1,21,183,14,10,14,10)</v>
      </c>
    </row>
    <row r="23" spans="1:13" x14ac:dyDescent="0.25">
      <c r="A23" s="9">
        <v>22</v>
      </c>
      <c r="B23" s="9">
        <v>1</v>
      </c>
      <c r="C23" s="9">
        <v>45019980</v>
      </c>
      <c r="D23" s="9">
        <f>INDEX(Naptans!$A:$C,MATCH(C23,Naptans!$A:$A,0),2)</f>
        <v>184</v>
      </c>
      <c r="E23" s="9" t="str">
        <f>INDEX(Naptans!$A:$C,MATCH(C23,Naptans!$A:$A,0),3)</f>
        <v xml:space="preserve"> Brow Top Road</v>
      </c>
      <c r="F23" s="9">
        <v>13</v>
      </c>
      <c r="G23" s="9">
        <v>13</v>
      </c>
      <c r="H23" s="9">
        <v>11</v>
      </c>
      <c r="I23" s="9">
        <v>13</v>
      </c>
      <c r="J23" s="9">
        <v>11</v>
      </c>
      <c r="M23" s="9" t="str">
        <f t="shared" si="0"/>
        <v>INSERT INTO RouteStops (RouteId,Variation,Sequence,NaptanId,BoardingStage,BoardingstageSequence,AlightingStage,AlightingStageSequence) VALUES (10,1,22,184,13,11,13,11)</v>
      </c>
    </row>
    <row r="24" spans="1:13" x14ac:dyDescent="0.25">
      <c r="A24" s="9">
        <v>23</v>
      </c>
      <c r="B24" s="9">
        <v>1</v>
      </c>
      <c r="C24" s="9">
        <v>45019977</v>
      </c>
      <c r="D24" s="9">
        <f>INDEX(Naptans!$A:$C,MATCH(C24,Naptans!$A:$A,0),2)</f>
        <v>185</v>
      </c>
      <c r="E24" s="9" t="str">
        <f>INDEX(Naptans!$A:$C,MATCH(C24,Naptans!$A:$A,0),3)</f>
        <v xml:space="preserve"> Hebden Road</v>
      </c>
      <c r="F24" s="9"/>
      <c r="G24" s="9">
        <v>13</v>
      </c>
      <c r="H24" s="9">
        <v>11</v>
      </c>
      <c r="I24" s="9">
        <v>12</v>
      </c>
      <c r="J24" s="9">
        <v>12</v>
      </c>
      <c r="M24" s="9" t="str">
        <f t="shared" si="0"/>
        <v>INSERT INTO RouteStops (RouteId,Variation,Sequence,NaptanId,BoardingStage,BoardingstageSequence,AlightingStage,AlightingStageSequence) VALUES (10,1,23,185,13,11,12,12)</v>
      </c>
    </row>
    <row r="25" spans="1:13" x14ac:dyDescent="0.25">
      <c r="A25" s="9">
        <v>24</v>
      </c>
      <c r="B25" s="9">
        <v>1</v>
      </c>
      <c r="C25" s="9">
        <v>45019978</v>
      </c>
      <c r="D25" s="9">
        <f>INDEX(Naptans!$A:$C,MATCH(C25,Naptans!$A:$A,0),2)</f>
        <v>186</v>
      </c>
      <c r="E25" s="9" t="str">
        <f>INDEX(Naptans!$A:$C,MATCH(C25,Naptans!$A:$A,0),3)</f>
        <v xml:space="preserve"> Hebden Rd Royd Mill</v>
      </c>
      <c r="F25" s="9">
        <v>12</v>
      </c>
      <c r="G25" s="9">
        <v>12</v>
      </c>
      <c r="H25" s="9">
        <v>12</v>
      </c>
      <c r="I25" s="9">
        <v>12</v>
      </c>
      <c r="J25" s="9">
        <v>12</v>
      </c>
      <c r="M25" s="9" t="str">
        <f t="shared" si="0"/>
        <v>INSERT INTO RouteStops (RouteId,Variation,Sequence,NaptanId,BoardingStage,BoardingstageSequence,AlightingStage,AlightingStageSequence) VALUES (10,1,24,186,12,12,12,12)</v>
      </c>
    </row>
    <row r="26" spans="1:13" x14ac:dyDescent="0.25">
      <c r="A26" s="9">
        <v>25</v>
      </c>
      <c r="B26" s="9">
        <v>1</v>
      </c>
      <c r="C26" s="9">
        <v>45019981</v>
      </c>
      <c r="D26" s="9">
        <f>INDEX(Naptans!$A:$C,MATCH(C26,Naptans!$A:$A,0),2)</f>
        <v>187</v>
      </c>
      <c r="E26" s="9" t="str">
        <f>INDEX(Naptans!$A:$C,MATCH(C26,Naptans!$A:$A,0),3)</f>
        <v xml:space="preserve"> Dark Lane</v>
      </c>
      <c r="F26" s="9"/>
      <c r="G26" s="9">
        <v>12</v>
      </c>
      <c r="H26" s="9">
        <v>12</v>
      </c>
      <c r="I26" s="9">
        <v>11</v>
      </c>
      <c r="J26" s="9">
        <v>13</v>
      </c>
      <c r="M26" s="9" t="str">
        <f t="shared" si="0"/>
        <v>INSERT INTO RouteStops (RouteId,Variation,Sequence,NaptanId,BoardingStage,BoardingstageSequence,AlightingStage,AlightingStageSequence) VALUES (10,1,25,187,12,12,11,13)</v>
      </c>
    </row>
    <row r="27" spans="1:13" x14ac:dyDescent="0.25">
      <c r="A27" s="9">
        <v>26</v>
      </c>
      <c r="B27" s="9">
        <v>1</v>
      </c>
      <c r="C27" s="9">
        <v>45019983</v>
      </c>
      <c r="D27" s="9">
        <f>INDEX(Naptans!$A:$C,MATCH(C27,Naptans!$A:$A,0),2)</f>
        <v>188</v>
      </c>
      <c r="E27" s="9" t="str">
        <f>INDEX(Naptans!$A:$C,MATCH(C27,Naptans!$A:$A,0),3)</f>
        <v xml:space="preserve"> Hebden Bridge Road</v>
      </c>
      <c r="F27" s="9">
        <v>11</v>
      </c>
      <c r="G27" s="9">
        <v>11</v>
      </c>
      <c r="H27" s="9">
        <v>13</v>
      </c>
      <c r="I27" s="9">
        <v>11</v>
      </c>
      <c r="J27" s="9">
        <v>13</v>
      </c>
      <c r="M27" s="9" t="str">
        <f t="shared" si="0"/>
        <v>INSERT INTO RouteStops (RouteId,Variation,Sequence,NaptanId,BoardingStage,BoardingstageSequence,AlightingStage,AlightingStageSequence) VALUES (10,1,26,188,11,13,11,13)</v>
      </c>
    </row>
    <row r="28" spans="1:13" x14ac:dyDescent="0.25">
      <c r="A28" s="9">
        <v>27</v>
      </c>
      <c r="B28" s="9">
        <v>1</v>
      </c>
      <c r="C28" s="9">
        <v>45027172</v>
      </c>
      <c r="D28" s="9">
        <f>INDEX(Naptans!$A:$C,MATCH(C28,Naptans!$A:$A,0),2)</f>
        <v>189</v>
      </c>
      <c r="E28" s="9" t="str">
        <f>INDEX(Naptans!$A:$C,MATCH(C28,Naptans!$A:$A,0),3)</f>
        <v xml:space="preserve"> Hebden Bridge Road</v>
      </c>
      <c r="F28" s="9">
        <v>11</v>
      </c>
      <c r="G28" s="9">
        <v>11</v>
      </c>
      <c r="H28" s="9">
        <v>13</v>
      </c>
      <c r="I28" s="9">
        <v>11</v>
      </c>
      <c r="J28" s="9">
        <v>13</v>
      </c>
      <c r="M28" s="9" t="str">
        <f t="shared" si="0"/>
        <v>INSERT INTO RouteStops (RouteId,Variation,Sequence,NaptanId,BoardingStage,BoardingstageSequence,AlightingStage,AlightingStageSequence) VALUES (10,1,27,189,11,13,11,13)</v>
      </c>
    </row>
    <row r="29" spans="1:13" x14ac:dyDescent="0.25">
      <c r="A29" s="9">
        <v>28</v>
      </c>
      <c r="B29" s="9">
        <v>1</v>
      </c>
      <c r="C29" s="9">
        <v>45019987</v>
      </c>
      <c r="D29" s="9">
        <f>INDEX(Naptans!$A:$C,MATCH(C29,Naptans!$A:$A,0),2)</f>
        <v>190</v>
      </c>
      <c r="E29" s="9" t="str">
        <f>INDEX(Naptans!$A:$C,MATCH(C29,Naptans!$A:$A,0),3)</f>
        <v xml:space="preserve"> Best Lane</v>
      </c>
      <c r="F29" s="9">
        <v>11</v>
      </c>
      <c r="G29" s="9">
        <v>11</v>
      </c>
      <c r="H29" s="9">
        <v>13</v>
      </c>
      <c r="I29" s="9">
        <v>11</v>
      </c>
      <c r="J29" s="9">
        <v>13</v>
      </c>
      <c r="M29" s="9" t="str">
        <f t="shared" si="0"/>
        <v>INSERT INTO RouteStops (RouteId,Variation,Sequence,NaptanId,BoardingStage,BoardingstageSequence,AlightingStage,AlightingStageSequence) VALUES (10,1,28,190,11,13,11,13)</v>
      </c>
    </row>
    <row r="30" spans="1:13" x14ac:dyDescent="0.25">
      <c r="A30" s="9">
        <v>29</v>
      </c>
      <c r="B30" s="9">
        <v>1</v>
      </c>
      <c r="C30" s="9">
        <v>45019988</v>
      </c>
      <c r="D30" s="9">
        <f>INDEX(Naptans!$A:$C,MATCH(C30,Naptans!$A:$A,0),2)</f>
        <v>191</v>
      </c>
      <c r="E30" s="9" t="str">
        <f>INDEX(Naptans!$A:$C,MATCH(C30,Naptans!$A:$A,0),3)</f>
        <v xml:space="preserve"> Station Road</v>
      </c>
      <c r="F30" s="9">
        <v>11</v>
      </c>
      <c r="G30" s="9">
        <v>11</v>
      </c>
      <c r="H30" s="9">
        <v>13</v>
      </c>
      <c r="I30" s="9">
        <v>11</v>
      </c>
      <c r="J30" s="9">
        <v>13</v>
      </c>
      <c r="M30" s="9" t="str">
        <f t="shared" si="0"/>
        <v>INSERT INTO RouteStops (RouteId,Variation,Sequence,NaptanId,BoardingStage,BoardingstageSequence,AlightingStage,AlightingStageSequence) VALUES (10,1,29,191,11,13,11,13)</v>
      </c>
    </row>
    <row r="31" spans="1:13" x14ac:dyDescent="0.25">
      <c r="A31" s="9"/>
      <c r="B31" s="9"/>
      <c r="C31" s="9"/>
      <c r="D31" s="9"/>
      <c r="E31" s="9"/>
      <c r="F31" s="9"/>
      <c r="G31" s="9"/>
      <c r="I31" s="9"/>
      <c r="J31" s="9"/>
      <c r="M31" s="9"/>
    </row>
    <row r="32" spans="1:13" x14ac:dyDescent="0.25">
      <c r="A32" s="9">
        <v>1</v>
      </c>
      <c r="B32" s="9">
        <v>2</v>
      </c>
      <c r="C32" s="9">
        <v>45029106</v>
      </c>
      <c r="D32" s="9">
        <f>INDEX(Naptans!$A:$C,MATCH(C32,Naptans!$A:$A,0),2)</f>
        <v>197</v>
      </c>
      <c r="E32" s="9" t="str">
        <f>INDEX(Naptans!$A:$C,MATCH(C32,Naptans!$A:$A,0),3)</f>
        <v xml:space="preserve"> Long Causeway</v>
      </c>
      <c r="F32" s="9">
        <v>11</v>
      </c>
      <c r="G32" s="9">
        <v>11</v>
      </c>
      <c r="H32" s="9">
        <v>13</v>
      </c>
      <c r="I32" s="9">
        <v>11</v>
      </c>
      <c r="J32" s="9">
        <v>13</v>
      </c>
      <c r="M32" s="9" t="str">
        <f t="shared" si="0"/>
        <v>INSERT INTO RouteStops (RouteId,Variation,Sequence,NaptanId,BoardingStage,BoardingstageSequence,AlightingStage,AlightingStageSequence) VALUES (10,2,1,197,11,13,11,13)</v>
      </c>
    </row>
    <row r="33" spans="1:13" x14ac:dyDescent="0.25">
      <c r="A33" s="9">
        <v>2</v>
      </c>
      <c r="B33" s="9">
        <v>2</v>
      </c>
      <c r="C33" s="9">
        <v>45027162</v>
      </c>
      <c r="D33" s="9">
        <f>INDEX(Naptans!$A:$C,MATCH(C33,Naptans!$A:$A,0),2)</f>
        <v>198</v>
      </c>
      <c r="E33" s="9" t="str">
        <f>INDEX(Naptans!$A:$C,MATCH(C33,Naptans!$A:$A,0),3)</f>
        <v xml:space="preserve"> Denholme Road</v>
      </c>
      <c r="F33" s="9"/>
      <c r="G33" s="9">
        <v>11</v>
      </c>
      <c r="H33" s="9">
        <v>13</v>
      </c>
      <c r="I33" s="9">
        <v>11</v>
      </c>
      <c r="J33" s="9">
        <v>13</v>
      </c>
      <c r="M33" s="9" t="str">
        <f t="shared" si="0"/>
        <v>INSERT INTO RouteStops (RouteId,Variation,Sequence,NaptanId,BoardingStage,BoardingstageSequence,AlightingStage,AlightingStageSequence) VALUES (10,2,2,198,11,13,11,13)</v>
      </c>
    </row>
    <row r="34" spans="1:13" x14ac:dyDescent="0.25">
      <c r="A34" s="9">
        <v>3</v>
      </c>
      <c r="B34" s="9">
        <v>2</v>
      </c>
      <c r="C34" s="9">
        <v>45024294</v>
      </c>
      <c r="D34" s="9">
        <f>INDEX(Naptans!$A:$C,MATCH(C34,Naptans!$A:$A,0),2)</f>
        <v>199</v>
      </c>
      <c r="E34" s="9" t="str">
        <f>INDEX(Naptans!$A:$C,MATCH(C34,Naptans!$A:$A,0),3)</f>
        <v xml:space="preserve"> Spring Row</v>
      </c>
      <c r="F34" s="9"/>
      <c r="G34" s="9">
        <v>11</v>
      </c>
      <c r="H34" s="9">
        <v>13</v>
      </c>
      <c r="I34" s="9">
        <v>11</v>
      </c>
      <c r="J34" s="9">
        <v>13</v>
      </c>
      <c r="M34" s="9" t="str">
        <f t="shared" si="0"/>
        <v>INSERT INTO RouteStops (RouteId,Variation,Sequence,NaptanId,BoardingStage,BoardingstageSequence,AlightingStage,AlightingStageSequence) VALUES (10,2,3,199,11,13,11,13)</v>
      </c>
    </row>
    <row r="35" spans="1:13" x14ac:dyDescent="0.25">
      <c r="A35" s="9">
        <v>4</v>
      </c>
      <c r="B35" s="9">
        <v>2</v>
      </c>
      <c r="C35" s="9">
        <v>45024295</v>
      </c>
      <c r="D35" s="9">
        <f>INDEX(Naptans!$A:$C,MATCH(C35,Naptans!$A:$A,0),2)</f>
        <v>200</v>
      </c>
      <c r="E35" s="9" t="str">
        <f>INDEX(Naptans!$A:$C,MATCH(C35,Naptans!$A:$A,0),3)</f>
        <v xml:space="preserve"> Spring Row</v>
      </c>
      <c r="F35" s="9"/>
      <c r="G35" s="9">
        <v>11</v>
      </c>
      <c r="H35" s="9">
        <v>13</v>
      </c>
      <c r="I35" s="9">
        <v>11</v>
      </c>
      <c r="J35" s="9">
        <v>13</v>
      </c>
      <c r="M35" s="9" t="str">
        <f t="shared" si="0"/>
        <v>INSERT INTO RouteStops (RouteId,Variation,Sequence,NaptanId,BoardingStage,BoardingstageSequence,AlightingStage,AlightingStageSequence) VALUES (10,2,4,200,11,13,11,13)</v>
      </c>
    </row>
    <row r="36" spans="1:13" x14ac:dyDescent="0.25">
      <c r="A36" s="9">
        <v>5</v>
      </c>
      <c r="B36" s="9">
        <v>2</v>
      </c>
      <c r="C36" s="9">
        <v>45019971</v>
      </c>
      <c r="D36" s="9">
        <f>INDEX(Naptans!$A:$C,MATCH(C36,Naptans!$A:$A,0),2)</f>
        <v>201</v>
      </c>
      <c r="E36" s="9" t="str">
        <f>INDEX(Naptans!$A:$C,MATCH(C36,Naptans!$A:$A,0),3)</f>
        <v xml:space="preserve"> Leeming</v>
      </c>
      <c r="F36" s="9"/>
      <c r="G36" s="9">
        <v>11</v>
      </c>
      <c r="H36" s="9">
        <v>13</v>
      </c>
      <c r="I36" s="9">
        <v>11</v>
      </c>
      <c r="J36" s="9">
        <v>13</v>
      </c>
      <c r="M36" s="9" t="str">
        <f t="shared" si="0"/>
        <v>INSERT INTO RouteStops (RouteId,Variation,Sequence,NaptanId,BoardingStage,BoardingstageSequence,AlightingStage,AlightingStageSequence) VALUES (10,2,5,201,11,13,11,13)</v>
      </c>
    </row>
    <row r="37" spans="1:13" x14ac:dyDescent="0.25">
      <c r="A37" s="9">
        <v>6</v>
      </c>
      <c r="B37" s="9">
        <v>2</v>
      </c>
      <c r="C37" s="9">
        <v>45027164</v>
      </c>
      <c r="D37" s="9">
        <f>INDEX(Naptans!$A:$C,MATCH(C37,Naptans!$A:$A,0),2)</f>
        <v>202</v>
      </c>
      <c r="E37" s="9" t="str">
        <f>INDEX(Naptans!$A:$C,MATCH(C37,Naptans!$A:$A,0),3)</f>
        <v xml:space="preserve"> Denholme Road</v>
      </c>
      <c r="F37" s="9"/>
      <c r="G37" s="9">
        <v>11</v>
      </c>
      <c r="H37" s="9">
        <v>13</v>
      </c>
      <c r="I37" s="9">
        <v>11</v>
      </c>
      <c r="J37" s="9">
        <v>13</v>
      </c>
      <c r="M37" s="9" t="str">
        <f t="shared" si="0"/>
        <v>INSERT INTO RouteStops (RouteId,Variation,Sequence,NaptanId,BoardingStage,BoardingstageSequence,AlightingStage,AlightingStageSequence) VALUES (10,2,6,202,11,13,11,13)</v>
      </c>
    </row>
    <row r="38" spans="1:13" x14ac:dyDescent="0.25">
      <c r="A38" s="9">
        <v>7</v>
      </c>
      <c r="B38" s="9">
        <v>2</v>
      </c>
      <c r="C38" s="9">
        <v>45027168</v>
      </c>
      <c r="D38" s="9">
        <f>INDEX(Naptans!$A:$C,MATCH(C38,Naptans!$A:$A,0),2)</f>
        <v>203</v>
      </c>
      <c r="E38" s="9" t="str">
        <f>INDEX(Naptans!$A:$C,MATCH(C38,Naptans!$A:$A,0),3)</f>
        <v xml:space="preserve"> Denholme Road</v>
      </c>
      <c r="F38" s="9"/>
      <c r="G38" s="9">
        <v>11</v>
      </c>
      <c r="H38" s="9">
        <v>13</v>
      </c>
      <c r="I38" s="9">
        <v>11</v>
      </c>
      <c r="J38" s="9">
        <v>13</v>
      </c>
      <c r="M38" s="9" t="str">
        <f t="shared" si="0"/>
        <v>INSERT INTO RouteStops (RouteId,Variation,Sequence,NaptanId,BoardingStage,BoardingstageSequence,AlightingStage,AlightingStageSequence) VALUES (10,2,7,203,11,13,11,13)</v>
      </c>
    </row>
    <row r="39" spans="1:13" x14ac:dyDescent="0.25">
      <c r="A39" s="9">
        <v>8</v>
      </c>
      <c r="B39" s="9">
        <v>2</v>
      </c>
      <c r="C39" s="9">
        <v>45029532</v>
      </c>
      <c r="D39" s="9">
        <f>INDEX(Naptans!$A:$C,MATCH(C39,Naptans!$A:$A,0),2)</f>
        <v>204</v>
      </c>
      <c r="E39" s="9" t="str">
        <f>INDEX(Naptans!$A:$C,MATCH(C39,Naptans!$A:$A,0),3)</f>
        <v xml:space="preserve"> Station Road</v>
      </c>
      <c r="F39" s="9">
        <v>11</v>
      </c>
      <c r="G39" s="9">
        <v>11</v>
      </c>
      <c r="H39" s="9">
        <v>13</v>
      </c>
      <c r="I39" s="9">
        <v>11</v>
      </c>
      <c r="J39" s="9">
        <v>13</v>
      </c>
      <c r="M39" s="9" t="str">
        <f t="shared" si="0"/>
        <v>INSERT INTO RouteStops (RouteId,Variation,Sequence,NaptanId,BoardingStage,BoardingstageSequence,AlightingStage,AlightingStageSequence) VALUES (10,2,8,204,11,13,11,13)</v>
      </c>
    </row>
    <row r="40" spans="1:13" x14ac:dyDescent="0.25">
      <c r="A40" s="9">
        <v>9</v>
      </c>
      <c r="B40" s="9">
        <v>2</v>
      </c>
      <c r="C40" s="9">
        <v>45019988</v>
      </c>
      <c r="D40" s="9">
        <f>INDEX(Naptans!$A:$C,MATCH(C40,Naptans!$A:$A,0),2)</f>
        <v>191</v>
      </c>
      <c r="E40" s="9" t="str">
        <f>INDEX(Naptans!$A:$C,MATCH(C40,Naptans!$A:$A,0),3)</f>
        <v xml:space="preserve"> Station Road</v>
      </c>
      <c r="F40" s="9">
        <v>11</v>
      </c>
      <c r="G40" s="9">
        <v>11</v>
      </c>
      <c r="H40" s="9">
        <v>13</v>
      </c>
      <c r="I40" s="9">
        <v>11</v>
      </c>
      <c r="J40" s="9">
        <v>13</v>
      </c>
      <c r="M40" s="9" t="str">
        <f t="shared" si="0"/>
        <v>INSERT INTO RouteStops (RouteId,Variation,Sequence,NaptanId,BoardingStage,BoardingstageSequence,AlightingStage,AlightingStageSequence) VALUES (10,2,9,191,11,13,11,13)</v>
      </c>
    </row>
    <row r="41" spans="1:13" x14ac:dyDescent="0.25">
      <c r="A41" s="9">
        <v>10</v>
      </c>
      <c r="B41" s="9">
        <v>2</v>
      </c>
      <c r="C41" s="9">
        <v>45027170</v>
      </c>
      <c r="D41" s="9">
        <f>INDEX(Naptans!$A:$C,MATCH(C41,Naptans!$A:$A,0),2)</f>
        <v>241</v>
      </c>
      <c r="E41" s="9" t="str">
        <f>INDEX(Naptans!$A:$C,MATCH(C41,Naptans!$A:$A,0),3)</f>
        <v xml:space="preserve"> Station Road</v>
      </c>
      <c r="F41" s="9">
        <v>11</v>
      </c>
      <c r="G41" s="9">
        <v>11</v>
      </c>
      <c r="H41" s="9">
        <v>13</v>
      </c>
      <c r="I41" s="9">
        <v>11</v>
      </c>
      <c r="J41" s="9">
        <v>13</v>
      </c>
      <c r="M41" s="9" t="str">
        <f t="shared" si="0"/>
        <v>INSERT INTO RouteStops (RouteId,Variation,Sequence,NaptanId,BoardingStage,BoardingstageSequence,AlightingStage,AlightingStageSequence) VALUES (10,2,10,241,11,13,11,13)</v>
      </c>
    </row>
    <row r="42" spans="1:13" x14ac:dyDescent="0.25">
      <c r="A42" s="9">
        <v>11</v>
      </c>
      <c r="B42" s="9">
        <v>2</v>
      </c>
      <c r="C42" s="9">
        <v>45019970</v>
      </c>
      <c r="D42" s="9">
        <f>INDEX(Naptans!$A:$C,MATCH(C42,Naptans!$A:$A,0),2)</f>
        <v>242</v>
      </c>
      <c r="E42" s="9" t="str">
        <f>INDEX(Naptans!$A:$C,MATCH(C42,Naptans!$A:$A,0),3)</f>
        <v xml:space="preserve"> West Drive</v>
      </c>
      <c r="F42" s="9"/>
      <c r="G42" s="9">
        <v>11</v>
      </c>
      <c r="H42" s="9">
        <v>13</v>
      </c>
      <c r="I42" s="9">
        <v>12</v>
      </c>
      <c r="J42" s="9">
        <v>12</v>
      </c>
      <c r="M42" s="9" t="str">
        <f t="shared" si="0"/>
        <v>INSERT INTO RouteStops (RouteId,Variation,Sequence,NaptanId,BoardingStage,BoardingstageSequence,AlightingStage,AlightingStageSequence) VALUES (10,2,11,242,11,13,12,12)</v>
      </c>
    </row>
    <row r="43" spans="1:13" x14ac:dyDescent="0.25">
      <c r="A43" s="9">
        <v>12</v>
      </c>
      <c r="B43" s="9">
        <v>2</v>
      </c>
      <c r="C43" s="9">
        <v>45019982</v>
      </c>
      <c r="D43" s="9">
        <f>INDEX(Naptans!$A:$C,MATCH(C43,Naptans!$A:$A,0),2)</f>
        <v>205</v>
      </c>
      <c r="E43" s="9" t="str">
        <f>INDEX(Naptans!$A:$C,MATCH(C43,Naptans!$A:$A,0),3)</f>
        <v xml:space="preserve"> Harry Lane</v>
      </c>
      <c r="F43" s="9"/>
      <c r="G43" s="9">
        <v>11</v>
      </c>
      <c r="H43" s="9">
        <v>13</v>
      </c>
      <c r="I43" s="9">
        <v>12</v>
      </c>
      <c r="J43" s="9">
        <v>12</v>
      </c>
      <c r="M43" s="9" t="str">
        <f t="shared" si="0"/>
        <v>INSERT INTO RouteStops (RouteId,Variation,Sequence,NaptanId,BoardingStage,BoardingstageSequence,AlightingStage,AlightingStageSequence) VALUES (10,2,12,205,11,13,12,12)</v>
      </c>
    </row>
    <row r="44" spans="1:13" x14ac:dyDescent="0.25">
      <c r="A44" s="9">
        <v>13</v>
      </c>
      <c r="B44" s="9">
        <v>2</v>
      </c>
      <c r="C44" s="9">
        <v>45019979</v>
      </c>
      <c r="D44" s="9">
        <f>INDEX(Naptans!$A:$C,MATCH(C44,Naptans!$A:$A,0),2)</f>
        <v>206</v>
      </c>
      <c r="E44" s="9" t="str">
        <f>INDEX(Naptans!$A:$C,MATCH(C44,Naptans!$A:$A,0),3)</f>
        <v xml:space="preserve"> Hebden Rd Royd Mill</v>
      </c>
      <c r="F44" s="9">
        <v>12</v>
      </c>
      <c r="G44" s="9">
        <v>12</v>
      </c>
      <c r="H44" s="9">
        <v>12</v>
      </c>
      <c r="I44" s="9">
        <v>12</v>
      </c>
      <c r="J44" s="9">
        <v>12</v>
      </c>
      <c r="M44" s="9" t="str">
        <f t="shared" si="0"/>
        <v>INSERT INTO RouteStops (RouteId,Variation,Sequence,NaptanId,BoardingStage,BoardingstageSequence,AlightingStage,AlightingStageSequence) VALUES (10,2,13,206,12,12,12,12)</v>
      </c>
    </row>
    <row r="45" spans="1:13" x14ac:dyDescent="0.25">
      <c r="A45" s="9">
        <v>14</v>
      </c>
      <c r="B45" s="9">
        <v>2</v>
      </c>
      <c r="C45" s="9">
        <v>45050885</v>
      </c>
      <c r="D45" s="9">
        <f>INDEX(Naptans!$A:$C,MATCH(C45,Naptans!$A:$A,0),2)</f>
        <v>207</v>
      </c>
      <c r="E45" s="9" t="str">
        <f>INDEX(Naptans!$A:$C,MATCH(C45,Naptans!$A:$A,0),3)</f>
        <v xml:space="preserve"> Hawkcliffe</v>
      </c>
      <c r="F45" s="9"/>
      <c r="G45" s="9">
        <v>12</v>
      </c>
      <c r="H45" s="9">
        <v>12</v>
      </c>
      <c r="I45" s="9">
        <v>13</v>
      </c>
      <c r="J45" s="9">
        <v>11</v>
      </c>
      <c r="M45" s="9" t="str">
        <f t="shared" si="0"/>
        <v>INSERT INTO RouteStops (RouteId,Variation,Sequence,NaptanId,BoardingStage,BoardingstageSequence,AlightingStage,AlightingStageSequence) VALUES (10,2,14,207,12,12,13,11)</v>
      </c>
    </row>
    <row r="46" spans="1:13" x14ac:dyDescent="0.25">
      <c r="A46" s="9">
        <v>15</v>
      </c>
      <c r="B46" s="9">
        <v>2</v>
      </c>
      <c r="C46" s="9">
        <v>45050886</v>
      </c>
      <c r="D46" s="9">
        <f>INDEX(Naptans!$A:$C,MATCH(C46,Naptans!$A:$A,0),2)</f>
        <v>208</v>
      </c>
      <c r="E46" s="9" t="str">
        <f>INDEX(Naptans!$A:$C,MATCH(C46,Naptans!$A:$A,0),3)</f>
        <v xml:space="preserve"> Haworth Brow</v>
      </c>
      <c r="F46" s="9">
        <v>13</v>
      </c>
      <c r="G46" s="9">
        <v>13</v>
      </c>
      <c r="H46" s="9">
        <v>11</v>
      </c>
      <c r="I46" s="9">
        <v>13</v>
      </c>
      <c r="J46" s="9">
        <v>11</v>
      </c>
      <c r="M46" s="9" t="str">
        <f t="shared" si="0"/>
        <v>INSERT INTO RouteStops (RouteId,Variation,Sequence,NaptanId,BoardingStage,BoardingstageSequence,AlightingStage,AlightingStageSequence) VALUES (10,2,15,208,13,11,13,11)</v>
      </c>
    </row>
    <row r="47" spans="1:13" x14ac:dyDescent="0.25">
      <c r="A47" s="9">
        <v>16</v>
      </c>
      <c r="B47" s="9">
        <v>2</v>
      </c>
      <c r="C47" s="9">
        <v>45019976</v>
      </c>
      <c r="D47" s="9">
        <f>INDEX(Naptans!$A:$C,MATCH(C47,Naptans!$A:$A,0),2)</f>
        <v>209</v>
      </c>
      <c r="E47" s="9" t="str">
        <f>INDEX(Naptans!$A:$C,MATCH(C47,Naptans!$A:$A,0),3)</f>
        <v xml:space="preserve"> Brow Road</v>
      </c>
      <c r="F47" s="9"/>
      <c r="G47" s="9">
        <v>13</v>
      </c>
      <c r="H47" s="9">
        <v>11</v>
      </c>
      <c r="I47" s="9">
        <v>14</v>
      </c>
      <c r="J47" s="9">
        <v>10</v>
      </c>
      <c r="M47" s="9" t="str">
        <f t="shared" si="0"/>
        <v>INSERT INTO RouteStops (RouteId,Variation,Sequence,NaptanId,BoardingStage,BoardingstageSequence,AlightingStage,AlightingStageSequence) VALUES (10,2,16,209,13,11,14,10)</v>
      </c>
    </row>
    <row r="48" spans="1:13" x14ac:dyDescent="0.25">
      <c r="A48" s="9">
        <v>17</v>
      </c>
      <c r="B48" s="9">
        <v>2</v>
      </c>
      <c r="C48" s="9">
        <v>45050883</v>
      </c>
      <c r="D48" s="9">
        <f>INDEX(Naptans!$A:$C,MATCH(C48,Naptans!$A:$A,0),2)</f>
        <v>210</v>
      </c>
      <c r="E48" s="9" t="str">
        <f>INDEX(Naptans!$A:$C,MATCH(C48,Naptans!$A:$A,0),3)</f>
        <v xml:space="preserve"> Haworth Brow</v>
      </c>
      <c r="F48" s="9"/>
      <c r="G48" s="9">
        <v>13</v>
      </c>
      <c r="H48" s="9">
        <v>11</v>
      </c>
      <c r="I48" s="9">
        <v>14</v>
      </c>
      <c r="J48" s="9">
        <v>10</v>
      </c>
      <c r="M48" s="9" t="str">
        <f t="shared" si="0"/>
        <v>INSERT INTO RouteStops (RouteId,Variation,Sequence,NaptanId,BoardingStage,BoardingstageSequence,AlightingStage,AlightingStageSequence) VALUES (10,2,17,210,13,11,14,10)</v>
      </c>
    </row>
    <row r="49" spans="1:13" x14ac:dyDescent="0.25">
      <c r="A49" s="9">
        <v>18</v>
      </c>
      <c r="B49" s="9">
        <v>2</v>
      </c>
      <c r="C49" s="9">
        <v>45019973</v>
      </c>
      <c r="D49" s="9">
        <f>INDEX(Naptans!$A:$C,MATCH(C49,Naptans!$A:$A,0),2)</f>
        <v>211</v>
      </c>
      <c r="E49" s="9" t="str">
        <f>INDEX(Naptans!$A:$C,MATCH(C49,Naptans!$A:$A,0),3)</f>
        <v xml:space="preserve"> Hebden Road</v>
      </c>
      <c r="F49" s="9">
        <v>14</v>
      </c>
      <c r="G49" s="9">
        <v>14</v>
      </c>
      <c r="H49" s="9">
        <v>10</v>
      </c>
      <c r="I49" s="9">
        <v>14</v>
      </c>
      <c r="J49" s="9">
        <v>10</v>
      </c>
      <c r="M49" s="9" t="str">
        <f t="shared" si="0"/>
        <v>INSERT INTO RouteStops (RouteId,Variation,Sequence,NaptanId,BoardingStage,BoardingstageSequence,AlightingStage,AlightingStageSequence) VALUES (10,2,18,211,14,10,14,10)</v>
      </c>
    </row>
    <row r="50" spans="1:13" x14ac:dyDescent="0.25">
      <c r="A50" s="9">
        <v>19</v>
      </c>
      <c r="B50" s="9">
        <v>2</v>
      </c>
      <c r="C50" s="9">
        <v>45019931</v>
      </c>
      <c r="D50" s="9">
        <f>INDEX(Naptans!$A:$C,MATCH(C50,Naptans!$A:$A,0),2)</f>
        <v>270</v>
      </c>
      <c r="E50" s="9" t="str">
        <f>INDEX(Naptans!$A:$C,MATCH(C50,Naptans!$A:$A,0),3)</f>
        <v xml:space="preserve"> Vale Mill Lane</v>
      </c>
      <c r="F50" s="9">
        <v>38</v>
      </c>
      <c r="G50" s="9">
        <v>38</v>
      </c>
      <c r="H50" s="9">
        <v>9</v>
      </c>
      <c r="I50" s="9">
        <v>38</v>
      </c>
      <c r="J50" s="9">
        <v>9</v>
      </c>
      <c r="M50" s="9" t="str">
        <f t="shared" si="0"/>
        <v>INSERT INTO RouteStops (RouteId,Variation,Sequence,NaptanId,BoardingStage,BoardingstageSequence,AlightingStage,AlightingStageSequence) VALUES (10,2,19,270,38,9,38,9)</v>
      </c>
    </row>
    <row r="51" spans="1:13" x14ac:dyDescent="0.25">
      <c r="A51" s="9">
        <v>20</v>
      </c>
      <c r="B51" s="9">
        <v>2</v>
      </c>
      <c r="C51" s="9">
        <v>45019929</v>
      </c>
      <c r="D51" s="9">
        <f>INDEX(Naptans!$A:$C,MATCH(C51,Naptans!$A:$A,0),2)</f>
        <v>271</v>
      </c>
      <c r="E51" s="9" t="str">
        <f>INDEX(Naptans!$A:$C,MATCH(C51,Naptans!$A:$A,0),3)</f>
        <v xml:space="preserve"> Annie Street</v>
      </c>
      <c r="F51" s="9">
        <v>39</v>
      </c>
      <c r="G51" s="9">
        <v>39</v>
      </c>
      <c r="H51" s="9">
        <v>8</v>
      </c>
      <c r="I51" s="9">
        <v>39</v>
      </c>
      <c r="J51" s="9">
        <v>8</v>
      </c>
      <c r="M51" s="9" t="str">
        <f t="shared" si="0"/>
        <v>INSERT INTO RouteStops (RouteId,Variation,Sequence,NaptanId,BoardingStage,BoardingstageSequence,AlightingStage,AlightingStageSequence) VALUES (10,2,20,271,39,8,39,8)</v>
      </c>
    </row>
    <row r="52" spans="1:13" x14ac:dyDescent="0.25">
      <c r="A52" s="9">
        <v>21</v>
      </c>
      <c r="B52" s="9">
        <v>2</v>
      </c>
      <c r="C52" s="9">
        <v>45019928</v>
      </c>
      <c r="D52" s="9">
        <f>INDEX(Naptans!$A:$C,MATCH(C52,Naptans!$A:$A,0),2)</f>
        <v>272</v>
      </c>
      <c r="E52" s="9" t="str">
        <f>INDEX(Naptans!$A:$C,MATCH(C52,Naptans!$A:$A,0),3)</f>
        <v xml:space="preserve"> Cross Roads</v>
      </c>
      <c r="F52" s="9">
        <v>39</v>
      </c>
      <c r="G52" s="9">
        <v>39</v>
      </c>
      <c r="H52" s="9">
        <v>8</v>
      </c>
      <c r="I52" s="9">
        <v>39</v>
      </c>
      <c r="J52" s="9">
        <v>8</v>
      </c>
      <c r="M52" s="9" t="str">
        <f t="shared" si="0"/>
        <v>INSERT INTO RouteStops (RouteId,Variation,Sequence,NaptanId,BoardingStage,BoardingstageSequence,AlightingStage,AlightingStageSequence) VALUES (10,2,21,272,39,8,39,8)</v>
      </c>
    </row>
    <row r="53" spans="1:13" x14ac:dyDescent="0.25">
      <c r="A53" s="9">
        <v>22</v>
      </c>
      <c r="B53" s="9">
        <v>2</v>
      </c>
      <c r="C53" s="9">
        <v>45019926</v>
      </c>
      <c r="D53" s="9">
        <f>INDEX(Naptans!$A:$C,MATCH(C53,Naptans!$A:$A,0),2)</f>
        <v>273</v>
      </c>
      <c r="E53" s="9" t="str">
        <f>INDEX(Naptans!$A:$C,MATCH(C53,Naptans!$A:$A,0),3)</f>
        <v xml:space="preserve"> Vernon Street</v>
      </c>
      <c r="F53" s="9">
        <v>40</v>
      </c>
      <c r="G53" s="9">
        <v>40</v>
      </c>
      <c r="H53" s="9">
        <v>7</v>
      </c>
      <c r="I53" s="9">
        <v>40</v>
      </c>
      <c r="J53" s="9">
        <v>7</v>
      </c>
      <c r="M53" s="9" t="str">
        <f t="shared" si="0"/>
        <v>INSERT INTO RouteStops (RouteId,Variation,Sequence,NaptanId,BoardingStage,BoardingstageSequence,AlightingStage,AlightingStageSequence) VALUES (10,2,22,273,40,7,40,7)</v>
      </c>
    </row>
    <row r="54" spans="1:13" x14ac:dyDescent="0.25">
      <c r="A54" s="9">
        <v>23</v>
      </c>
      <c r="B54" s="9">
        <v>2</v>
      </c>
      <c r="C54" s="9">
        <v>45019923</v>
      </c>
      <c r="D54" s="9">
        <f>INDEX(Naptans!$A:$C,MATCH(C54,Naptans!$A:$A,0),2)</f>
        <v>274</v>
      </c>
      <c r="E54" s="9" t="str">
        <f>INDEX(Naptans!$A:$C,MATCH(C54,Naptans!$A:$A,0),3)</f>
        <v xml:space="preserve"> Lingfield Drive</v>
      </c>
      <c r="F54" s="9"/>
      <c r="G54" s="9">
        <v>40</v>
      </c>
      <c r="H54" s="9">
        <v>7</v>
      </c>
      <c r="I54" s="9">
        <v>41</v>
      </c>
      <c r="J54" s="9">
        <v>6</v>
      </c>
      <c r="M54" s="9" t="str">
        <f t="shared" si="0"/>
        <v>INSERT INTO RouteStops (RouteId,Variation,Sequence,NaptanId,BoardingStage,BoardingstageSequence,AlightingStage,AlightingStageSequence) VALUES (10,2,23,274,40,7,41,6)</v>
      </c>
    </row>
    <row r="55" spans="1:13" x14ac:dyDescent="0.25">
      <c r="A55" s="9">
        <v>24</v>
      </c>
      <c r="B55" s="9">
        <v>2</v>
      </c>
      <c r="C55" s="9">
        <v>45050870</v>
      </c>
      <c r="D55" s="9">
        <f>INDEX(Naptans!$A:$C,MATCH(C55,Naptans!$A:$A,0),2)</f>
        <v>275</v>
      </c>
      <c r="E55" s="9" t="str">
        <f>INDEX(Naptans!$A:$C,MATCH(C55,Naptans!$A:$A,0),3)</f>
        <v xml:space="preserve"> Lees Moor Farm</v>
      </c>
      <c r="F55" s="9"/>
      <c r="G55" s="9">
        <v>40</v>
      </c>
      <c r="H55" s="9">
        <v>7</v>
      </c>
      <c r="I55" s="9">
        <v>41</v>
      </c>
      <c r="J55" s="9">
        <v>6</v>
      </c>
      <c r="M55" s="9" t="str">
        <f t="shared" si="0"/>
        <v>INSERT INTO RouteStops (RouteId,Variation,Sequence,NaptanId,BoardingStage,BoardingstageSequence,AlightingStage,AlightingStageSequence) VALUES (10,2,24,275,40,7,41,6)</v>
      </c>
    </row>
    <row r="56" spans="1:13" x14ac:dyDescent="0.25">
      <c r="A56" s="9">
        <v>25</v>
      </c>
      <c r="B56" s="9">
        <v>2</v>
      </c>
      <c r="C56" s="9">
        <v>45019921</v>
      </c>
      <c r="D56" s="9">
        <f>INDEX(Naptans!$A:$C,MATCH(C56,Naptans!$A:$A,0),2)</f>
        <v>276</v>
      </c>
      <c r="E56" s="9" t="str">
        <f>INDEX(Naptans!$A:$C,MATCH(C56,Naptans!$A:$A,0),3)</f>
        <v xml:space="preserve"> The Whins</v>
      </c>
      <c r="F56" s="9">
        <v>41</v>
      </c>
      <c r="G56" s="9">
        <v>41</v>
      </c>
      <c r="H56" s="9">
        <v>6</v>
      </c>
      <c r="I56" s="9">
        <v>41</v>
      </c>
      <c r="J56" s="9">
        <v>6</v>
      </c>
      <c r="M56" s="9" t="str">
        <f t="shared" si="0"/>
        <v>INSERT INTO RouteStops (RouteId,Variation,Sequence,NaptanId,BoardingStage,BoardingstageSequence,AlightingStage,AlightingStageSequence) VALUES (10,2,25,276,41,6,41,6)</v>
      </c>
    </row>
    <row r="57" spans="1:13" x14ac:dyDescent="0.25">
      <c r="A57" s="9">
        <v>26</v>
      </c>
      <c r="B57" s="9">
        <v>2</v>
      </c>
      <c r="C57" s="9">
        <v>45019919</v>
      </c>
      <c r="D57" s="9">
        <f>INDEX(Naptans!$A:$C,MATCH(C57,Naptans!$A:$A,0),2)</f>
        <v>277</v>
      </c>
      <c r="E57" s="9" t="str">
        <f>INDEX(Naptans!$A:$C,MATCH(C57,Naptans!$A:$A,0),3)</f>
        <v xml:space="preserve"> Hermit Hole</v>
      </c>
      <c r="F57" s="9"/>
      <c r="G57" s="9">
        <v>41</v>
      </c>
      <c r="H57" s="9">
        <v>6</v>
      </c>
      <c r="I57" s="9">
        <v>42</v>
      </c>
      <c r="J57" s="9">
        <v>5</v>
      </c>
      <c r="M57" s="9" t="str">
        <f t="shared" si="0"/>
        <v>INSERT INTO RouteStops (RouteId,Variation,Sequence,NaptanId,BoardingStage,BoardingstageSequence,AlightingStage,AlightingStageSequence) VALUES (10,2,26,277,41,6,42,5)</v>
      </c>
    </row>
    <row r="58" spans="1:13" x14ac:dyDescent="0.25">
      <c r="A58" s="9">
        <v>27</v>
      </c>
      <c r="B58" s="9">
        <v>2</v>
      </c>
      <c r="C58" s="9">
        <v>45019916</v>
      </c>
      <c r="D58" s="9">
        <f>INDEX(Naptans!$A:$C,MATCH(C58,Naptans!$A:$A,0),2)</f>
        <v>278</v>
      </c>
      <c r="E58" s="9" t="str">
        <f>INDEX(Naptans!$A:$C,MATCH(C58,Naptans!$A:$A,0),3)</f>
        <v xml:space="preserve"> Dorothy Street</v>
      </c>
      <c r="F58" s="9"/>
      <c r="G58" s="9">
        <v>41</v>
      </c>
      <c r="H58" s="9">
        <v>6</v>
      </c>
      <c r="I58" s="9">
        <v>42</v>
      </c>
      <c r="J58" s="9">
        <v>5</v>
      </c>
      <c r="M58" s="9" t="str">
        <f t="shared" si="0"/>
        <v>INSERT INTO RouteStops (RouteId,Variation,Sequence,NaptanId,BoardingStage,BoardingstageSequence,AlightingStage,AlightingStageSequence) VALUES (10,2,27,278,41,6,42,5)</v>
      </c>
    </row>
    <row r="59" spans="1:13" x14ac:dyDescent="0.25">
      <c r="A59" s="9">
        <v>28</v>
      </c>
      <c r="B59" s="9">
        <v>2</v>
      </c>
      <c r="C59" s="9">
        <v>45019914</v>
      </c>
      <c r="D59" s="9">
        <f>INDEX(Naptans!$A:$C,MATCH(C59,Naptans!$A:$A,0),2)</f>
        <v>279</v>
      </c>
      <c r="E59" s="9" t="str">
        <f>INDEX(Naptans!$A:$C,MATCH(C59,Naptans!$A:$A,0),3)</f>
        <v xml:space="preserve"> Wesley Place</v>
      </c>
      <c r="F59" s="9">
        <v>42</v>
      </c>
      <c r="G59" s="9">
        <v>42</v>
      </c>
      <c r="H59" s="9">
        <v>5</v>
      </c>
      <c r="I59" s="9">
        <v>42</v>
      </c>
      <c r="J59" s="9">
        <v>5</v>
      </c>
      <c r="M59" s="9" t="str">
        <f t="shared" si="0"/>
        <v>INSERT INTO RouteStops (RouteId,Variation,Sequence,NaptanId,BoardingStage,BoardingstageSequence,AlightingStage,AlightingStageSequence) VALUES (10,2,28,279,42,5,42,5)</v>
      </c>
    </row>
    <row r="60" spans="1:13" x14ac:dyDescent="0.25">
      <c r="A60" s="9">
        <v>29</v>
      </c>
      <c r="B60" s="9">
        <v>2</v>
      </c>
      <c r="C60" s="9">
        <v>45019912</v>
      </c>
      <c r="D60" s="9">
        <f>INDEX(Naptans!$A:$C,MATCH(C60,Naptans!$A:$A,0),2)</f>
        <v>280</v>
      </c>
      <c r="E60" s="9" t="str">
        <f>INDEX(Naptans!$A:$C,MATCH(C60,Naptans!$A:$A,0),3)</f>
        <v xml:space="preserve"> Hainworth Lane</v>
      </c>
      <c r="F60" s="9"/>
      <c r="G60" s="9">
        <v>42</v>
      </c>
      <c r="H60" s="9">
        <v>5</v>
      </c>
      <c r="I60" s="9">
        <v>43</v>
      </c>
      <c r="J60" s="9">
        <v>4</v>
      </c>
      <c r="M60" s="9" t="str">
        <f t="shared" si="0"/>
        <v>INSERT INTO RouteStops (RouteId,Variation,Sequence,NaptanId,BoardingStage,BoardingstageSequence,AlightingStage,AlightingStageSequence) VALUES (10,2,29,280,42,5,43,4)</v>
      </c>
    </row>
    <row r="61" spans="1:13" x14ac:dyDescent="0.25">
      <c r="A61" s="9">
        <v>30</v>
      </c>
      <c r="B61" s="9">
        <v>2</v>
      </c>
      <c r="C61" s="9">
        <v>45019910</v>
      </c>
      <c r="D61" s="9">
        <f>INDEX(Naptans!$A:$C,MATCH(C61,Naptans!$A:$A,0),2)</f>
        <v>281</v>
      </c>
      <c r="E61" s="9" t="str">
        <f>INDEX(Naptans!$A:$C,MATCH(C61,Naptans!$A:$A,0),3)</f>
        <v xml:space="preserve"> Ingrow Lane</v>
      </c>
      <c r="F61" s="9">
        <v>43</v>
      </c>
      <c r="G61" s="9">
        <v>43</v>
      </c>
      <c r="H61" s="9">
        <v>4</v>
      </c>
      <c r="I61" s="9">
        <v>43</v>
      </c>
      <c r="J61" s="9">
        <v>4</v>
      </c>
      <c r="M61" s="9" t="str">
        <f t="shared" si="0"/>
        <v>INSERT INTO RouteStops (RouteId,Variation,Sequence,NaptanId,BoardingStage,BoardingstageSequence,AlightingStage,AlightingStageSequence) VALUES (10,2,30,281,43,4,43,4)</v>
      </c>
    </row>
    <row r="62" spans="1:13" x14ac:dyDescent="0.25">
      <c r="A62" s="9">
        <v>31</v>
      </c>
      <c r="B62" s="9">
        <v>2</v>
      </c>
      <c r="C62" s="9">
        <v>45019909</v>
      </c>
      <c r="D62" s="9">
        <f>INDEX(Naptans!$A:$C,MATCH(C62,Naptans!$A:$A,0),2)</f>
        <v>282</v>
      </c>
      <c r="E62" s="9" t="str">
        <f>INDEX(Naptans!$A:$C,MATCH(C62,Naptans!$A:$A,0),3)</f>
        <v xml:space="preserve"> Acorn Street</v>
      </c>
      <c r="F62" s="9"/>
      <c r="G62" s="9">
        <v>43</v>
      </c>
      <c r="H62" s="9">
        <v>4</v>
      </c>
      <c r="I62" s="9">
        <v>44</v>
      </c>
      <c r="J62" s="9">
        <v>3</v>
      </c>
      <c r="M62" s="9" t="str">
        <f t="shared" si="0"/>
        <v>INSERT INTO RouteStops (RouteId,Variation,Sequence,NaptanId,BoardingStage,BoardingstageSequence,AlightingStage,AlightingStageSequence) VALUES (10,2,31,282,43,4,44,3)</v>
      </c>
    </row>
    <row r="63" spans="1:13" x14ac:dyDescent="0.25">
      <c r="A63" s="9">
        <v>32</v>
      </c>
      <c r="B63" s="9">
        <v>2</v>
      </c>
      <c r="C63" s="9">
        <v>45019907</v>
      </c>
      <c r="D63" s="9">
        <f>INDEX(Naptans!$A:$C,MATCH(C63,Naptans!$A:$A,0),2)</f>
        <v>283</v>
      </c>
      <c r="E63" s="9" t="str">
        <f>INDEX(Naptans!$A:$C,MATCH(C63,Naptans!$A:$A,0),3)</f>
        <v xml:space="preserve"> Victoria Road</v>
      </c>
      <c r="F63" s="9">
        <v>44</v>
      </c>
      <c r="G63" s="9">
        <v>44</v>
      </c>
      <c r="H63" s="9">
        <v>3</v>
      </c>
      <c r="I63" s="9">
        <v>44</v>
      </c>
      <c r="J63" s="9">
        <v>3</v>
      </c>
      <c r="M63" s="9" t="str">
        <f t="shared" si="0"/>
        <v>INSERT INTO RouteStops (RouteId,Variation,Sequence,NaptanId,BoardingStage,BoardingstageSequence,AlightingStage,AlightingStageSequence) VALUES (10,2,32,283,44,3,44,3)</v>
      </c>
    </row>
    <row r="64" spans="1:13" x14ac:dyDescent="0.25">
      <c r="A64" s="9">
        <v>33</v>
      </c>
      <c r="B64" s="9">
        <v>2</v>
      </c>
      <c r="C64" s="9">
        <v>45019905</v>
      </c>
      <c r="D64" s="9">
        <f>INDEX(Naptans!$A:$C,MATCH(C64,Naptans!$A:$A,0),2)</f>
        <v>149</v>
      </c>
      <c r="E64" s="9" t="str">
        <f>INDEX(Naptans!$A:$C,MATCH(C64,Naptans!$A:$A,0),3)</f>
        <v xml:space="preserve"> Aspley Street</v>
      </c>
      <c r="F64" s="9"/>
      <c r="G64" s="9">
        <v>44</v>
      </c>
      <c r="H64" s="9">
        <v>3</v>
      </c>
      <c r="I64" s="9">
        <v>46</v>
      </c>
      <c r="J64" s="9">
        <v>2</v>
      </c>
      <c r="M64" s="9" t="str">
        <f t="shared" si="0"/>
        <v>INSERT INTO RouteStops (RouteId,Variation,Sequence,NaptanId,BoardingStage,BoardingstageSequence,AlightingStage,AlightingStageSequence) VALUES (10,2,33,149,44,3,46,2)</v>
      </c>
    </row>
    <row r="65" spans="1:13" x14ac:dyDescent="0.25">
      <c r="A65" s="9">
        <v>34</v>
      </c>
      <c r="B65" s="9">
        <v>2</v>
      </c>
      <c r="C65" s="9">
        <v>45019902</v>
      </c>
      <c r="D65" s="9">
        <f>INDEX(Naptans!$A:$C,MATCH(C65,Naptans!$A:$A,0),2)</f>
        <v>284</v>
      </c>
      <c r="E65" s="9" t="str">
        <f>INDEX(Naptans!$A:$C,MATCH(C65,Naptans!$A:$A,0),3)</f>
        <v xml:space="preserve"> Aireworth Street</v>
      </c>
      <c r="F65" s="9">
        <v>46</v>
      </c>
      <c r="G65" s="9">
        <v>46</v>
      </c>
      <c r="H65" s="9">
        <v>2</v>
      </c>
      <c r="I65" s="9">
        <v>46</v>
      </c>
      <c r="J65" s="9">
        <v>2</v>
      </c>
      <c r="M65" s="9" t="str">
        <f t="shared" si="0"/>
        <v>INSERT INTO RouteStops (RouteId,Variation,Sequence,NaptanId,BoardingStage,BoardingstageSequence,AlightingStage,AlightingStageSequence) VALUES (10,2,34,284,46,2,46,2)</v>
      </c>
    </row>
    <row r="66" spans="1:13" x14ac:dyDescent="0.25">
      <c r="A66" s="9">
        <v>35</v>
      </c>
      <c r="B66" s="9">
        <v>2</v>
      </c>
      <c r="C66" s="9">
        <v>45023130</v>
      </c>
      <c r="D66" s="9">
        <f>INDEX(Naptans!$A:$C,MATCH(C66,Naptans!$A:$A,0),2)</f>
        <v>34</v>
      </c>
      <c r="E66" s="9" t="str">
        <f>INDEX(Naptans!$A:$C,MATCH(C66,Naptans!$A:$A,0),3)</f>
        <v xml:space="preserve"> North Street N1</v>
      </c>
      <c r="F66" s="9"/>
      <c r="G66" s="9">
        <v>46</v>
      </c>
      <c r="H66" s="9">
        <v>2</v>
      </c>
      <c r="I66" s="9">
        <v>27</v>
      </c>
      <c r="J66" s="9">
        <v>1</v>
      </c>
      <c r="M66" s="9" t="str">
        <f t="shared" si="0"/>
        <v>INSERT INTO RouteStops (RouteId,Variation,Sequence,NaptanId,BoardingStage,BoardingstageSequence,AlightingStage,AlightingStageSequence) VALUES (10,2,35,34,46,2,27,1)</v>
      </c>
    </row>
    <row r="67" spans="1:13" x14ac:dyDescent="0.25">
      <c r="A67" s="9">
        <v>36</v>
      </c>
      <c r="B67" s="9">
        <v>2</v>
      </c>
      <c r="C67" s="9">
        <v>45026807</v>
      </c>
      <c r="D67" s="9">
        <f>INDEX(Naptans!$A:$C,MATCH(C67,Naptans!$A:$A,0),2)</f>
        <v>51</v>
      </c>
      <c r="E67" s="9" t="str">
        <f>INDEX(Naptans!$A:$C,MATCH(C67,Naptans!$A:$A,0),3)</f>
        <v>Keighley Bus Stn</v>
      </c>
      <c r="F67" s="9">
        <v>27</v>
      </c>
      <c r="G67" s="9">
        <v>27</v>
      </c>
      <c r="H67" s="9">
        <v>1</v>
      </c>
      <c r="I67" s="9">
        <v>27</v>
      </c>
      <c r="J67" s="9">
        <v>1</v>
      </c>
      <c r="M67" s="9" t="str">
        <f t="shared" ref="M67" si="1">"INSERT INTO RouteStops (RouteId,Variation,Sequence,NaptanId,BoardingStage,BoardingstageSequence,AlightingStage,AlightingStageSequence) VALUES ("&amp;$M$1&amp;","&amp;B67&amp;","&amp;A67&amp;","&amp;D67&amp;","&amp;G67&amp;","&amp;H67&amp;","&amp;I67&amp;","&amp;J67&amp;")"</f>
        <v>INSERT INTO RouteStops (RouteId,Variation,Sequence,NaptanId,BoardingStage,BoardingstageSequence,AlightingStage,AlightingStageSequence) VALUES (10,2,36,51,27,1,27,1)</v>
      </c>
    </row>
  </sheetData>
  <conditionalFormatting sqref="C2">
    <cfRule type="duplicateValues" dxfId="17" priority="2"/>
  </conditionalFormatting>
  <conditionalFormatting sqref="C2">
    <cfRule type="duplicateValues" dxfId="16" priority="1"/>
  </conditionalFormatting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R77"/>
  <sheetViews>
    <sheetView topLeftCell="A34" workbookViewId="0">
      <selection activeCell="E48" sqref="E48"/>
    </sheetView>
  </sheetViews>
  <sheetFormatPr defaultRowHeight="15" x14ac:dyDescent="0.25"/>
  <cols>
    <col min="1" max="1" width="11" bestFit="1" customWidth="1"/>
    <col min="2" max="2" width="12" style="9" bestFit="1" customWidth="1"/>
    <col min="3" max="3" width="9.28515625" style="9"/>
  </cols>
  <sheetData>
    <row r="2" spans="1:17" x14ac:dyDescent="0.25">
      <c r="A2" t="s">
        <v>311</v>
      </c>
      <c r="B2" s="9">
        <v>1500249600000</v>
      </c>
      <c r="D2" s="24" t="s">
        <v>310</v>
      </c>
      <c r="E2" s="9">
        <v>27</v>
      </c>
      <c r="F2" s="9">
        <v>46</v>
      </c>
      <c r="G2" s="9">
        <v>44</v>
      </c>
      <c r="H2" s="9">
        <v>43</v>
      </c>
      <c r="I2" s="9">
        <v>42</v>
      </c>
      <c r="J2" s="9">
        <v>41</v>
      </c>
      <c r="K2" s="9">
        <v>40</v>
      </c>
      <c r="L2" s="9">
        <v>39</v>
      </c>
      <c r="M2" s="9">
        <v>38</v>
      </c>
      <c r="N2" s="9">
        <v>14</v>
      </c>
      <c r="O2" s="9">
        <v>13</v>
      </c>
      <c r="P2" s="9">
        <v>12</v>
      </c>
      <c r="Q2" s="9">
        <v>11</v>
      </c>
    </row>
    <row r="3" spans="1:17" x14ac:dyDescent="0.25">
      <c r="A3" t="s">
        <v>309</v>
      </c>
      <c r="B3" s="9">
        <v>10</v>
      </c>
      <c r="D3">
        <v>27</v>
      </c>
      <c r="E3" s="9">
        <v>110</v>
      </c>
    </row>
    <row r="4" spans="1:17" x14ac:dyDescent="0.25">
      <c r="A4" s="9" t="s">
        <v>365</v>
      </c>
      <c r="B4" s="9">
        <v>1</v>
      </c>
      <c r="D4">
        <v>46</v>
      </c>
      <c r="E4">
        <v>110</v>
      </c>
      <c r="F4" s="9">
        <v>110</v>
      </c>
    </row>
    <row r="5" spans="1:17" x14ac:dyDescent="0.25">
      <c r="A5" s="9" t="s">
        <v>364</v>
      </c>
      <c r="B5" s="9">
        <v>2</v>
      </c>
      <c r="D5">
        <v>44</v>
      </c>
      <c r="E5">
        <v>160</v>
      </c>
      <c r="F5">
        <v>110</v>
      </c>
      <c r="G5" s="9">
        <v>110</v>
      </c>
    </row>
    <row r="6" spans="1:17" x14ac:dyDescent="0.25">
      <c r="A6" s="9" t="s">
        <v>363</v>
      </c>
      <c r="B6" s="9">
        <v>3</v>
      </c>
      <c r="D6">
        <v>43</v>
      </c>
      <c r="E6">
        <v>160</v>
      </c>
      <c r="F6">
        <v>160</v>
      </c>
      <c r="G6">
        <v>110</v>
      </c>
      <c r="H6" s="9">
        <v>110</v>
      </c>
    </row>
    <row r="7" spans="1:17" x14ac:dyDescent="0.25">
      <c r="D7">
        <v>42</v>
      </c>
      <c r="E7">
        <v>200</v>
      </c>
      <c r="F7">
        <v>200</v>
      </c>
      <c r="G7">
        <v>160</v>
      </c>
      <c r="H7">
        <v>110</v>
      </c>
      <c r="I7" s="9">
        <v>110</v>
      </c>
    </row>
    <row r="8" spans="1:17" x14ac:dyDescent="0.25">
      <c r="A8" t="s">
        <v>382</v>
      </c>
      <c r="B8" s="9">
        <v>0.9</v>
      </c>
      <c r="D8">
        <v>41</v>
      </c>
      <c r="E8">
        <v>200</v>
      </c>
      <c r="F8">
        <v>200</v>
      </c>
      <c r="G8">
        <v>200</v>
      </c>
      <c r="H8">
        <v>160</v>
      </c>
      <c r="I8">
        <v>110</v>
      </c>
      <c r="J8" s="9">
        <v>110</v>
      </c>
    </row>
    <row r="9" spans="1:17" x14ac:dyDescent="0.25">
      <c r="D9">
        <v>40</v>
      </c>
      <c r="E9">
        <v>250</v>
      </c>
      <c r="F9">
        <v>200</v>
      </c>
      <c r="G9">
        <v>200</v>
      </c>
      <c r="H9">
        <v>200</v>
      </c>
      <c r="I9">
        <v>160</v>
      </c>
      <c r="J9">
        <v>110</v>
      </c>
      <c r="K9" s="9">
        <v>110</v>
      </c>
    </row>
    <row r="10" spans="1:17" x14ac:dyDescent="0.25">
      <c r="D10">
        <v>39</v>
      </c>
      <c r="E10">
        <v>250</v>
      </c>
      <c r="F10">
        <v>250</v>
      </c>
      <c r="G10">
        <v>200</v>
      </c>
      <c r="H10">
        <v>200</v>
      </c>
      <c r="I10">
        <v>160</v>
      </c>
      <c r="J10">
        <v>160</v>
      </c>
      <c r="K10">
        <v>110</v>
      </c>
      <c r="L10" s="9">
        <v>110</v>
      </c>
    </row>
    <row r="11" spans="1:17" x14ac:dyDescent="0.25">
      <c r="D11">
        <v>38</v>
      </c>
      <c r="E11">
        <v>250</v>
      </c>
      <c r="F11">
        <v>250</v>
      </c>
      <c r="G11">
        <v>250</v>
      </c>
      <c r="H11">
        <v>200</v>
      </c>
      <c r="I11">
        <v>160</v>
      </c>
      <c r="J11">
        <v>160</v>
      </c>
      <c r="K11">
        <v>110</v>
      </c>
      <c r="L11">
        <v>110</v>
      </c>
      <c r="M11" s="9">
        <v>110</v>
      </c>
    </row>
    <row r="12" spans="1:17" x14ac:dyDescent="0.25">
      <c r="D12">
        <v>14</v>
      </c>
      <c r="E12">
        <v>270</v>
      </c>
      <c r="F12">
        <v>250</v>
      </c>
      <c r="G12">
        <v>250</v>
      </c>
      <c r="H12">
        <v>250</v>
      </c>
      <c r="I12">
        <v>200</v>
      </c>
      <c r="J12">
        <v>200</v>
      </c>
      <c r="K12">
        <v>160</v>
      </c>
      <c r="L12">
        <v>160</v>
      </c>
      <c r="M12">
        <v>110</v>
      </c>
      <c r="N12" s="9">
        <v>110</v>
      </c>
    </row>
    <row r="13" spans="1:17" x14ac:dyDescent="0.25">
      <c r="D13">
        <v>13</v>
      </c>
      <c r="E13">
        <v>270</v>
      </c>
      <c r="F13">
        <v>270</v>
      </c>
      <c r="G13">
        <v>250</v>
      </c>
      <c r="H13">
        <v>250</v>
      </c>
      <c r="I13">
        <v>200</v>
      </c>
      <c r="J13">
        <v>200</v>
      </c>
      <c r="K13">
        <v>200</v>
      </c>
      <c r="L13">
        <v>200</v>
      </c>
      <c r="M13">
        <v>160</v>
      </c>
      <c r="N13">
        <v>110</v>
      </c>
      <c r="O13" s="9">
        <v>110</v>
      </c>
    </row>
    <row r="14" spans="1:17" x14ac:dyDescent="0.25">
      <c r="D14">
        <v>12</v>
      </c>
      <c r="E14">
        <v>270</v>
      </c>
      <c r="F14">
        <v>270</v>
      </c>
      <c r="G14">
        <v>270</v>
      </c>
      <c r="H14">
        <v>270</v>
      </c>
      <c r="I14">
        <v>250</v>
      </c>
      <c r="J14">
        <v>250</v>
      </c>
      <c r="K14">
        <v>250</v>
      </c>
      <c r="L14">
        <v>250</v>
      </c>
      <c r="M14">
        <v>200</v>
      </c>
      <c r="N14">
        <v>160</v>
      </c>
      <c r="O14">
        <v>110</v>
      </c>
      <c r="P14" s="9">
        <v>110</v>
      </c>
    </row>
    <row r="15" spans="1:17" x14ac:dyDescent="0.25">
      <c r="D15">
        <v>11</v>
      </c>
      <c r="E15">
        <v>270</v>
      </c>
      <c r="F15">
        <v>270</v>
      </c>
      <c r="G15">
        <v>270</v>
      </c>
      <c r="H15">
        <v>270</v>
      </c>
      <c r="I15">
        <v>270</v>
      </c>
      <c r="J15">
        <v>250</v>
      </c>
      <c r="K15">
        <v>250</v>
      </c>
      <c r="L15">
        <v>250</v>
      </c>
      <c r="M15">
        <v>250</v>
      </c>
      <c r="N15">
        <v>200</v>
      </c>
      <c r="O15">
        <v>160</v>
      </c>
      <c r="P15">
        <v>110</v>
      </c>
      <c r="Q15" s="9">
        <v>110</v>
      </c>
    </row>
    <row r="16" spans="1:17" s="9" customFormat="1" x14ac:dyDescent="0.25"/>
    <row r="17" spans="4:17" s="9" customFormat="1" x14ac:dyDescent="0.25">
      <c r="D17" s="24" t="s">
        <v>312</v>
      </c>
    </row>
    <row r="18" spans="4:17" s="9" customFormat="1" x14ac:dyDescent="0.25">
      <c r="D18" s="9">
        <v>27</v>
      </c>
      <c r="E18" s="9">
        <v>200</v>
      </c>
    </row>
    <row r="19" spans="4:17" s="9" customFormat="1" x14ac:dyDescent="0.25">
      <c r="D19" s="9">
        <v>46</v>
      </c>
      <c r="E19" s="9">
        <v>200</v>
      </c>
      <c r="F19" s="9">
        <v>200</v>
      </c>
    </row>
    <row r="20" spans="4:17" s="9" customFormat="1" x14ac:dyDescent="0.25">
      <c r="D20" s="9">
        <v>44</v>
      </c>
      <c r="E20" s="9">
        <v>250</v>
      </c>
      <c r="F20" s="9">
        <v>200</v>
      </c>
      <c r="G20" s="9">
        <v>200</v>
      </c>
    </row>
    <row r="21" spans="4:17" s="9" customFormat="1" x14ac:dyDescent="0.25">
      <c r="D21" s="9">
        <v>43</v>
      </c>
      <c r="E21" s="9">
        <v>250</v>
      </c>
      <c r="F21" s="9">
        <v>250</v>
      </c>
      <c r="G21" s="9">
        <v>200</v>
      </c>
      <c r="H21" s="9">
        <v>200</v>
      </c>
    </row>
    <row r="22" spans="4:17" s="9" customFormat="1" x14ac:dyDescent="0.25">
      <c r="D22" s="9">
        <v>42</v>
      </c>
      <c r="E22" s="9">
        <v>300</v>
      </c>
      <c r="F22" s="9">
        <v>300</v>
      </c>
      <c r="G22" s="9">
        <v>250</v>
      </c>
      <c r="H22" s="9">
        <v>200</v>
      </c>
      <c r="I22" s="9">
        <v>200</v>
      </c>
    </row>
    <row r="23" spans="4:17" s="9" customFormat="1" x14ac:dyDescent="0.25">
      <c r="D23" s="9">
        <v>41</v>
      </c>
      <c r="E23" s="9">
        <v>300</v>
      </c>
      <c r="F23" s="9">
        <v>300</v>
      </c>
      <c r="G23" s="9">
        <v>300</v>
      </c>
      <c r="H23" s="9">
        <v>250</v>
      </c>
      <c r="I23" s="9">
        <v>200</v>
      </c>
      <c r="J23" s="9">
        <v>200</v>
      </c>
    </row>
    <row r="24" spans="4:17" s="9" customFormat="1" x14ac:dyDescent="0.25">
      <c r="D24" s="9">
        <v>40</v>
      </c>
      <c r="E24" s="9">
        <v>400</v>
      </c>
      <c r="F24" s="9">
        <v>350</v>
      </c>
      <c r="G24" s="9">
        <v>350</v>
      </c>
      <c r="H24" s="9">
        <v>350</v>
      </c>
      <c r="I24" s="9">
        <v>250</v>
      </c>
      <c r="J24" s="9">
        <v>200</v>
      </c>
      <c r="K24" s="9">
        <v>200</v>
      </c>
    </row>
    <row r="25" spans="4:17" s="9" customFormat="1" x14ac:dyDescent="0.25">
      <c r="D25" s="9">
        <v>39</v>
      </c>
      <c r="E25" s="9">
        <v>400</v>
      </c>
      <c r="F25" s="9">
        <v>400</v>
      </c>
      <c r="G25" s="9">
        <v>350</v>
      </c>
      <c r="H25" s="9">
        <v>350</v>
      </c>
      <c r="I25" s="9">
        <v>250</v>
      </c>
      <c r="J25" s="9">
        <v>250</v>
      </c>
      <c r="K25" s="9">
        <v>200</v>
      </c>
      <c r="L25" s="9">
        <v>200</v>
      </c>
    </row>
    <row r="26" spans="4:17" s="9" customFormat="1" x14ac:dyDescent="0.25">
      <c r="D26" s="9">
        <v>38</v>
      </c>
      <c r="E26" s="9">
        <v>400</v>
      </c>
      <c r="F26" s="9">
        <v>400</v>
      </c>
      <c r="G26" s="9">
        <v>400</v>
      </c>
      <c r="H26" s="9">
        <v>350</v>
      </c>
      <c r="I26" s="9">
        <v>250</v>
      </c>
      <c r="J26" s="9">
        <v>250</v>
      </c>
      <c r="K26" s="9">
        <v>200</v>
      </c>
      <c r="L26" s="9">
        <v>200</v>
      </c>
      <c r="M26" s="9">
        <v>200</v>
      </c>
    </row>
    <row r="27" spans="4:17" s="9" customFormat="1" x14ac:dyDescent="0.25">
      <c r="D27" s="9">
        <v>14</v>
      </c>
      <c r="E27" s="9">
        <v>470</v>
      </c>
      <c r="F27" s="9">
        <v>400</v>
      </c>
      <c r="G27" s="9">
        <v>400</v>
      </c>
      <c r="H27" s="9">
        <v>400</v>
      </c>
      <c r="I27" s="9">
        <v>350</v>
      </c>
      <c r="J27" s="9">
        <v>350</v>
      </c>
      <c r="K27" s="9">
        <v>250</v>
      </c>
      <c r="L27" s="9">
        <v>250</v>
      </c>
      <c r="M27" s="9">
        <v>200</v>
      </c>
      <c r="N27" s="9">
        <v>200</v>
      </c>
    </row>
    <row r="28" spans="4:17" s="9" customFormat="1" x14ac:dyDescent="0.25">
      <c r="D28" s="9">
        <v>13</v>
      </c>
      <c r="E28" s="9">
        <v>470</v>
      </c>
      <c r="F28" s="9">
        <v>470</v>
      </c>
      <c r="G28" s="9">
        <v>400</v>
      </c>
      <c r="H28" s="9">
        <v>400</v>
      </c>
      <c r="I28" s="9">
        <v>350</v>
      </c>
      <c r="J28" s="9">
        <v>350</v>
      </c>
      <c r="K28" s="9">
        <v>350</v>
      </c>
      <c r="L28" s="9">
        <v>350</v>
      </c>
      <c r="M28" s="9">
        <v>250</v>
      </c>
      <c r="N28" s="9">
        <v>200</v>
      </c>
      <c r="O28" s="9">
        <v>200</v>
      </c>
    </row>
    <row r="29" spans="4:17" s="9" customFormat="1" x14ac:dyDescent="0.25">
      <c r="D29" s="9">
        <v>12</v>
      </c>
      <c r="E29" s="9">
        <v>470</v>
      </c>
      <c r="F29" s="9">
        <v>470</v>
      </c>
      <c r="G29" s="9">
        <v>470</v>
      </c>
      <c r="H29" s="9">
        <v>470</v>
      </c>
      <c r="I29" s="9">
        <v>400</v>
      </c>
      <c r="J29" s="9">
        <v>400</v>
      </c>
      <c r="K29" s="9">
        <v>400</v>
      </c>
      <c r="L29" s="9">
        <v>400</v>
      </c>
      <c r="M29" s="9">
        <v>350</v>
      </c>
      <c r="N29" s="9">
        <v>250</v>
      </c>
      <c r="O29" s="9">
        <v>200</v>
      </c>
      <c r="P29" s="9">
        <v>200</v>
      </c>
    </row>
    <row r="30" spans="4:17" s="9" customFormat="1" x14ac:dyDescent="0.25">
      <c r="D30" s="9">
        <v>11</v>
      </c>
      <c r="E30" s="9">
        <v>470</v>
      </c>
      <c r="F30" s="9">
        <v>470</v>
      </c>
      <c r="G30" s="9">
        <v>470</v>
      </c>
      <c r="H30" s="9">
        <v>470</v>
      </c>
      <c r="I30" s="9">
        <v>470</v>
      </c>
      <c r="J30" s="9">
        <v>400</v>
      </c>
      <c r="K30" s="9">
        <v>400</v>
      </c>
      <c r="L30" s="9">
        <v>400</v>
      </c>
      <c r="M30" s="9">
        <v>400</v>
      </c>
      <c r="N30" s="9">
        <v>350</v>
      </c>
      <c r="O30" s="9">
        <v>250</v>
      </c>
      <c r="P30" s="9">
        <v>200</v>
      </c>
      <c r="Q30" s="9">
        <v>200</v>
      </c>
    </row>
    <row r="32" spans="4:17" s="9" customFormat="1" x14ac:dyDescent="0.25">
      <c r="D32" s="24" t="s">
        <v>313</v>
      </c>
    </row>
    <row r="33" spans="4:17" s="9" customFormat="1" x14ac:dyDescent="0.25">
      <c r="D33" s="9">
        <v>27</v>
      </c>
      <c r="E33" s="11" t="s">
        <v>316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4:17" s="9" customFormat="1" x14ac:dyDescent="0.25">
      <c r="D34" s="9">
        <v>46</v>
      </c>
      <c r="E34" s="11" t="s">
        <v>316</v>
      </c>
      <c r="F34" s="11" t="s">
        <v>316</v>
      </c>
      <c r="G34" s="11"/>
      <c r="H34" s="11"/>
      <c r="I34" s="11"/>
      <c r="J34" s="11"/>
      <c r="K34" s="11"/>
      <c r="L34" s="11"/>
      <c r="M34" s="11"/>
      <c r="N34" s="11"/>
      <c r="O34" s="11"/>
    </row>
    <row r="35" spans="4:17" s="9" customFormat="1" x14ac:dyDescent="0.25">
      <c r="D35" s="9">
        <v>44</v>
      </c>
      <c r="E35" s="11" t="s">
        <v>316</v>
      </c>
      <c r="F35" s="11" t="s">
        <v>316</v>
      </c>
      <c r="G35" s="11" t="s">
        <v>316</v>
      </c>
      <c r="H35" s="11"/>
      <c r="I35" s="11"/>
      <c r="J35" s="11"/>
      <c r="K35" s="11"/>
      <c r="L35" s="11"/>
      <c r="M35" s="11"/>
      <c r="N35" s="11"/>
      <c r="O35" s="11"/>
    </row>
    <row r="36" spans="4:17" s="9" customFormat="1" x14ac:dyDescent="0.25">
      <c r="D36" s="9">
        <v>43</v>
      </c>
      <c r="E36" s="11" t="s">
        <v>316</v>
      </c>
      <c r="F36" s="11" t="s">
        <v>316</v>
      </c>
      <c r="G36" s="11" t="s">
        <v>316</v>
      </c>
      <c r="H36" s="11" t="s">
        <v>316</v>
      </c>
      <c r="I36" s="11"/>
      <c r="J36" s="11"/>
      <c r="K36" s="11"/>
      <c r="L36" s="11"/>
      <c r="M36" s="11"/>
      <c r="N36" s="11"/>
      <c r="O36" s="11"/>
    </row>
    <row r="37" spans="4:17" s="9" customFormat="1" x14ac:dyDescent="0.25">
      <c r="D37" s="9">
        <v>42</v>
      </c>
      <c r="E37" s="11" t="s">
        <v>316</v>
      </c>
      <c r="F37" s="11" t="s">
        <v>316</v>
      </c>
      <c r="G37" s="11" t="s">
        <v>316</v>
      </c>
      <c r="H37" s="11" t="s">
        <v>316</v>
      </c>
      <c r="I37" s="11" t="s">
        <v>316</v>
      </c>
      <c r="J37" s="11"/>
      <c r="K37" s="11"/>
      <c r="L37" s="11"/>
      <c r="M37" s="11"/>
      <c r="N37" s="11"/>
      <c r="O37" s="11"/>
    </row>
    <row r="38" spans="4:17" s="9" customFormat="1" x14ac:dyDescent="0.25">
      <c r="D38" s="9">
        <v>41</v>
      </c>
      <c r="E38" s="11" t="s">
        <v>316</v>
      </c>
      <c r="F38" s="11" t="s">
        <v>316</v>
      </c>
      <c r="G38" s="11" t="s">
        <v>316</v>
      </c>
      <c r="H38" s="11" t="s">
        <v>316</v>
      </c>
      <c r="I38" s="11" t="s">
        <v>316</v>
      </c>
      <c r="J38" s="11" t="s">
        <v>316</v>
      </c>
      <c r="K38" s="11"/>
      <c r="L38" s="11"/>
      <c r="M38" s="11"/>
      <c r="N38" s="11"/>
      <c r="O38" s="11"/>
    </row>
    <row r="39" spans="4:17" s="9" customFormat="1" x14ac:dyDescent="0.25">
      <c r="D39" s="9">
        <v>40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4:17" s="9" customFormat="1" x14ac:dyDescent="0.25">
      <c r="D40" s="9">
        <v>39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4:17" s="9" customFormat="1" x14ac:dyDescent="0.25">
      <c r="D41" s="9">
        <v>38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4:17" s="9" customFormat="1" x14ac:dyDescent="0.25">
      <c r="D42" s="9">
        <v>14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4:17" s="9" customFormat="1" x14ac:dyDescent="0.25">
      <c r="D43" s="9">
        <v>13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4:17" s="9" customFormat="1" x14ac:dyDescent="0.25">
      <c r="D44" s="9">
        <v>12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4:17" s="9" customFormat="1" x14ac:dyDescent="0.25">
      <c r="D45" s="9">
        <v>11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4:17" s="9" customFormat="1" x14ac:dyDescent="0.25"/>
    <row r="47" spans="4:17" s="9" customFormat="1" x14ac:dyDescent="0.25">
      <c r="D47" s="24" t="s">
        <v>314</v>
      </c>
    </row>
    <row r="48" spans="4:17" x14ac:dyDescent="0.25">
      <c r="D48" s="9">
        <v>27</v>
      </c>
      <c r="E48" s="9" t="str">
        <f>IF(E3,"INSERT INTO Fares (Created,RouteId,Stage1,Stage2,Single,[Return]) VALUES ("&amp;$B$2&amp;","&amp;$B$3&amp;","&amp;E$2&amp;","&amp;$D3&amp;","&amp;((E3/100)*$B$8)&amp;","&amp;((E18/100)*$B$8)&amp;");INSERT INTO Fares (Created,RouteId,Stage2,Stage1,Single,[Return]) VALUES ("&amp;$B$2&amp;","&amp;$B$3&amp;","&amp;E$2&amp;","&amp;$D3&amp;","&amp;((E3/100)*$B$8)&amp;","&amp;((E18/100)*$B$8)&amp;")","")</f>
        <v>INSERT INTO Fares (Created,RouteId,Stage1,Stage2,Single,[Return]) VALUES (1500249600000,10,27,27,0.99,1.8);INSERT INTO Fares (Created,RouteId,Stage2,Stage1,Single,[Return]) VALUES (1500249600000,10,27,27,0.99,1.8)</v>
      </c>
      <c r="F48" s="29" t="str">
        <f t="shared" ref="F48:Q48" si="0">IF(F3,"INSERT INTO Fares (Created,RouteId,Stage1,Stage2,Single,[Return]) VALUES ("&amp;$B$2&amp;","&amp;$B$3&amp;","&amp;F$2&amp;","&amp;$D3&amp;","&amp;((F3/100)*$B$8)&amp;","&amp;((F18/100)*$B$8)&amp;");INSERT INTO Fares (Created,RouteId,Stage2,Stage1,Single,[Return]) VALUES ("&amp;$B$2&amp;","&amp;$B$3&amp;","&amp;F$2&amp;","&amp;$D3&amp;","&amp;((F3/100)*$B$8)&amp;","&amp;((F18/100)*$B$8)&amp;")","")</f>
        <v/>
      </c>
      <c r="G48" s="29" t="str">
        <f t="shared" si="0"/>
        <v/>
      </c>
      <c r="H48" s="29" t="str">
        <f t="shared" si="0"/>
        <v/>
      </c>
      <c r="I48" s="29" t="str">
        <f t="shared" si="0"/>
        <v/>
      </c>
      <c r="J48" s="29" t="str">
        <f t="shared" si="0"/>
        <v/>
      </c>
      <c r="K48" s="29" t="str">
        <f t="shared" si="0"/>
        <v/>
      </c>
      <c r="L48" s="29" t="str">
        <f t="shared" si="0"/>
        <v/>
      </c>
      <c r="M48" s="29" t="str">
        <f t="shared" si="0"/>
        <v/>
      </c>
      <c r="N48" s="29" t="str">
        <f t="shared" si="0"/>
        <v/>
      </c>
      <c r="O48" s="29" t="str">
        <f t="shared" si="0"/>
        <v/>
      </c>
      <c r="P48" s="29" t="str">
        <f t="shared" si="0"/>
        <v/>
      </c>
      <c r="Q48" s="29" t="str">
        <f t="shared" si="0"/>
        <v/>
      </c>
    </row>
    <row r="49" spans="4:18" x14ac:dyDescent="0.25">
      <c r="D49" s="9">
        <v>46</v>
      </c>
      <c r="E49" s="29" t="str">
        <f t="shared" ref="E49:Q60" si="1">IF(E4,"INSERT INTO Fares (Created,RouteId,Stage1,Stage2,Single,[Return]) VALUES ("&amp;$B$2&amp;","&amp;$B$3&amp;","&amp;E$2&amp;","&amp;$D4&amp;","&amp;((E4/100)*$B$8)&amp;","&amp;((E19/100)*$B$8)&amp;");INSERT INTO Fares (Created,RouteId,Stage2,Stage1,Single,[Return]) VALUES ("&amp;$B$2&amp;","&amp;$B$3&amp;","&amp;E$2&amp;","&amp;$D4&amp;","&amp;((E4/100)*$B$8)&amp;","&amp;((E19/100)*$B$8)&amp;")","")</f>
        <v>INSERT INTO Fares (Created,RouteId,Stage1,Stage2,Single,[Return]) VALUES (1500249600000,10,27,46,0.99,1.8);INSERT INTO Fares (Created,RouteId,Stage2,Stage1,Single,[Return]) VALUES (1500249600000,10,27,46,0.99,1.8)</v>
      </c>
      <c r="F49" s="29" t="str">
        <f t="shared" si="1"/>
        <v>INSERT INTO Fares (Created,RouteId,Stage1,Stage2,Single,[Return]) VALUES (1500249600000,10,46,46,0.99,1.8);INSERT INTO Fares (Created,RouteId,Stage2,Stage1,Single,[Return]) VALUES (1500249600000,10,46,46,0.99,1.8)</v>
      </c>
      <c r="G49" s="29" t="str">
        <f t="shared" si="1"/>
        <v/>
      </c>
      <c r="H49" s="29" t="str">
        <f t="shared" si="1"/>
        <v/>
      </c>
      <c r="I49" s="29" t="str">
        <f t="shared" si="1"/>
        <v/>
      </c>
      <c r="J49" s="29" t="str">
        <f t="shared" si="1"/>
        <v/>
      </c>
      <c r="K49" s="29" t="str">
        <f t="shared" si="1"/>
        <v/>
      </c>
      <c r="L49" s="29" t="str">
        <f t="shared" si="1"/>
        <v/>
      </c>
      <c r="M49" s="29" t="str">
        <f t="shared" si="1"/>
        <v/>
      </c>
      <c r="N49" s="29" t="str">
        <f t="shared" si="1"/>
        <v/>
      </c>
      <c r="O49" s="29" t="str">
        <f t="shared" si="1"/>
        <v/>
      </c>
      <c r="P49" s="29" t="str">
        <f t="shared" si="1"/>
        <v/>
      </c>
      <c r="Q49" s="29" t="str">
        <f t="shared" si="1"/>
        <v/>
      </c>
    </row>
    <row r="50" spans="4:18" x14ac:dyDescent="0.25">
      <c r="D50" s="9">
        <v>44</v>
      </c>
      <c r="E50" s="29" t="str">
        <f t="shared" si="1"/>
        <v>INSERT INTO Fares (Created,RouteId,Stage1,Stage2,Single,[Return]) VALUES (1500249600000,10,27,44,1.44,2.25);INSERT INTO Fares (Created,RouteId,Stage2,Stage1,Single,[Return]) VALUES (1500249600000,10,27,44,1.44,2.25)</v>
      </c>
      <c r="F50" s="29" t="str">
        <f t="shared" si="1"/>
        <v>INSERT INTO Fares (Created,RouteId,Stage1,Stage2,Single,[Return]) VALUES (1500249600000,10,46,44,0.99,1.8);INSERT INTO Fares (Created,RouteId,Stage2,Stage1,Single,[Return]) VALUES (1500249600000,10,46,44,0.99,1.8)</v>
      </c>
      <c r="G50" s="29" t="str">
        <f t="shared" si="1"/>
        <v>INSERT INTO Fares (Created,RouteId,Stage1,Stage2,Single,[Return]) VALUES (1500249600000,10,44,44,0.99,1.8);INSERT INTO Fares (Created,RouteId,Stage2,Stage1,Single,[Return]) VALUES (1500249600000,10,44,44,0.99,1.8)</v>
      </c>
      <c r="H50" s="29" t="str">
        <f t="shared" si="1"/>
        <v/>
      </c>
      <c r="I50" s="29" t="str">
        <f t="shared" si="1"/>
        <v/>
      </c>
      <c r="J50" s="29" t="str">
        <f t="shared" si="1"/>
        <v/>
      </c>
      <c r="K50" s="29" t="str">
        <f t="shared" si="1"/>
        <v/>
      </c>
      <c r="L50" s="29" t="str">
        <f t="shared" si="1"/>
        <v/>
      </c>
      <c r="M50" s="29" t="str">
        <f t="shared" si="1"/>
        <v/>
      </c>
      <c r="N50" s="29" t="str">
        <f t="shared" si="1"/>
        <v/>
      </c>
      <c r="O50" s="29" t="str">
        <f t="shared" si="1"/>
        <v/>
      </c>
      <c r="P50" s="29" t="str">
        <f t="shared" si="1"/>
        <v/>
      </c>
      <c r="Q50" s="29" t="str">
        <f t="shared" si="1"/>
        <v/>
      </c>
    </row>
    <row r="51" spans="4:18" x14ac:dyDescent="0.25">
      <c r="D51" s="9">
        <v>43</v>
      </c>
      <c r="E51" s="29" t="str">
        <f t="shared" si="1"/>
        <v>INSERT INTO Fares (Created,RouteId,Stage1,Stage2,Single,[Return]) VALUES (1500249600000,10,27,43,1.44,2.25);INSERT INTO Fares (Created,RouteId,Stage2,Stage1,Single,[Return]) VALUES (1500249600000,10,27,43,1.44,2.25)</v>
      </c>
      <c r="F51" s="29" t="str">
        <f t="shared" si="1"/>
        <v>INSERT INTO Fares (Created,RouteId,Stage1,Stage2,Single,[Return]) VALUES (1500249600000,10,46,43,1.44,2.25);INSERT INTO Fares (Created,RouteId,Stage2,Stage1,Single,[Return]) VALUES (1500249600000,10,46,43,1.44,2.25)</v>
      </c>
      <c r="G51" s="29" t="str">
        <f t="shared" si="1"/>
        <v>INSERT INTO Fares (Created,RouteId,Stage1,Stage2,Single,[Return]) VALUES (1500249600000,10,44,43,0.99,1.8);INSERT INTO Fares (Created,RouteId,Stage2,Stage1,Single,[Return]) VALUES (1500249600000,10,44,43,0.99,1.8)</v>
      </c>
      <c r="H51" s="29" t="str">
        <f t="shared" si="1"/>
        <v>INSERT INTO Fares (Created,RouteId,Stage1,Stage2,Single,[Return]) VALUES (1500249600000,10,43,43,0.99,1.8);INSERT INTO Fares (Created,RouteId,Stage2,Stage1,Single,[Return]) VALUES (1500249600000,10,43,43,0.99,1.8)</v>
      </c>
      <c r="I51" s="29" t="str">
        <f t="shared" si="1"/>
        <v/>
      </c>
      <c r="J51" s="29" t="str">
        <f t="shared" si="1"/>
        <v/>
      </c>
      <c r="K51" s="29" t="str">
        <f t="shared" si="1"/>
        <v/>
      </c>
      <c r="L51" s="29" t="str">
        <f t="shared" si="1"/>
        <v/>
      </c>
      <c r="M51" s="29" t="str">
        <f t="shared" si="1"/>
        <v/>
      </c>
      <c r="N51" s="29" t="str">
        <f t="shared" si="1"/>
        <v/>
      </c>
      <c r="O51" s="29" t="str">
        <f t="shared" si="1"/>
        <v/>
      </c>
      <c r="P51" s="29" t="str">
        <f t="shared" si="1"/>
        <v/>
      </c>
      <c r="Q51" s="29" t="str">
        <f t="shared" si="1"/>
        <v/>
      </c>
    </row>
    <row r="52" spans="4:18" x14ac:dyDescent="0.25">
      <c r="D52" s="9">
        <v>42</v>
      </c>
      <c r="E52" s="29" t="str">
        <f t="shared" si="1"/>
        <v>INSERT INTO Fares (Created,RouteId,Stage1,Stage2,Single,[Return]) VALUES (1500249600000,10,27,42,1.8,2.7);INSERT INTO Fares (Created,RouteId,Stage2,Stage1,Single,[Return]) VALUES (1500249600000,10,27,42,1.8,2.7)</v>
      </c>
      <c r="F52" s="29" t="str">
        <f t="shared" si="1"/>
        <v>INSERT INTO Fares (Created,RouteId,Stage1,Stage2,Single,[Return]) VALUES (1500249600000,10,46,42,1.8,2.7);INSERT INTO Fares (Created,RouteId,Stage2,Stage1,Single,[Return]) VALUES (1500249600000,10,46,42,1.8,2.7)</v>
      </c>
      <c r="G52" s="29" t="str">
        <f t="shared" si="1"/>
        <v>INSERT INTO Fares (Created,RouteId,Stage1,Stage2,Single,[Return]) VALUES (1500249600000,10,44,42,1.44,2.25);INSERT INTO Fares (Created,RouteId,Stage2,Stage1,Single,[Return]) VALUES (1500249600000,10,44,42,1.44,2.25)</v>
      </c>
      <c r="H52" s="29" t="str">
        <f t="shared" si="1"/>
        <v>INSERT INTO Fares (Created,RouteId,Stage1,Stage2,Single,[Return]) VALUES (1500249600000,10,43,42,0.99,1.8);INSERT INTO Fares (Created,RouteId,Stage2,Stage1,Single,[Return]) VALUES (1500249600000,10,43,42,0.99,1.8)</v>
      </c>
      <c r="I52" s="29" t="str">
        <f t="shared" si="1"/>
        <v>INSERT INTO Fares (Created,RouteId,Stage1,Stage2,Single,[Return]) VALUES (1500249600000,10,42,42,0.99,1.8);INSERT INTO Fares (Created,RouteId,Stage2,Stage1,Single,[Return]) VALUES (1500249600000,10,42,42,0.99,1.8)</v>
      </c>
      <c r="J52" s="29" t="str">
        <f t="shared" si="1"/>
        <v/>
      </c>
      <c r="K52" s="29" t="str">
        <f t="shared" si="1"/>
        <v/>
      </c>
      <c r="L52" s="29" t="str">
        <f t="shared" si="1"/>
        <v/>
      </c>
      <c r="M52" s="29" t="str">
        <f t="shared" si="1"/>
        <v/>
      </c>
      <c r="N52" s="29" t="str">
        <f t="shared" si="1"/>
        <v/>
      </c>
      <c r="O52" s="29" t="str">
        <f t="shared" si="1"/>
        <v/>
      </c>
      <c r="P52" s="29" t="str">
        <f t="shared" si="1"/>
        <v/>
      </c>
      <c r="Q52" s="29" t="str">
        <f t="shared" si="1"/>
        <v/>
      </c>
    </row>
    <row r="53" spans="4:18" x14ac:dyDescent="0.25">
      <c r="D53" s="9">
        <v>41</v>
      </c>
      <c r="E53" s="29" t="str">
        <f t="shared" si="1"/>
        <v>INSERT INTO Fares (Created,RouteId,Stage1,Stage2,Single,[Return]) VALUES (1500249600000,10,27,41,1.8,2.7);INSERT INTO Fares (Created,RouteId,Stage2,Stage1,Single,[Return]) VALUES (1500249600000,10,27,41,1.8,2.7)</v>
      </c>
      <c r="F53" s="29" t="str">
        <f t="shared" si="1"/>
        <v>INSERT INTO Fares (Created,RouteId,Stage1,Stage2,Single,[Return]) VALUES (1500249600000,10,46,41,1.8,2.7);INSERT INTO Fares (Created,RouteId,Stage2,Stage1,Single,[Return]) VALUES (1500249600000,10,46,41,1.8,2.7)</v>
      </c>
      <c r="G53" s="29" t="str">
        <f t="shared" si="1"/>
        <v>INSERT INTO Fares (Created,RouteId,Stage1,Stage2,Single,[Return]) VALUES (1500249600000,10,44,41,1.8,2.7);INSERT INTO Fares (Created,RouteId,Stage2,Stage1,Single,[Return]) VALUES (1500249600000,10,44,41,1.8,2.7)</v>
      </c>
      <c r="H53" s="29" t="str">
        <f t="shared" si="1"/>
        <v>INSERT INTO Fares (Created,RouteId,Stage1,Stage2,Single,[Return]) VALUES (1500249600000,10,43,41,1.44,2.25);INSERT INTO Fares (Created,RouteId,Stage2,Stage1,Single,[Return]) VALUES (1500249600000,10,43,41,1.44,2.25)</v>
      </c>
      <c r="I53" s="29" t="str">
        <f t="shared" si="1"/>
        <v>INSERT INTO Fares (Created,RouteId,Stage1,Stage2,Single,[Return]) VALUES (1500249600000,10,42,41,0.99,1.8);INSERT INTO Fares (Created,RouteId,Stage2,Stage1,Single,[Return]) VALUES (1500249600000,10,42,41,0.99,1.8)</v>
      </c>
      <c r="J53" s="29" t="str">
        <f t="shared" si="1"/>
        <v>INSERT INTO Fares (Created,RouteId,Stage1,Stage2,Single,[Return]) VALUES (1500249600000,10,41,41,0.99,1.8);INSERT INTO Fares (Created,RouteId,Stage2,Stage1,Single,[Return]) VALUES (1500249600000,10,41,41,0.99,1.8)</v>
      </c>
      <c r="K53" s="29" t="str">
        <f t="shared" si="1"/>
        <v/>
      </c>
      <c r="L53" s="29" t="str">
        <f t="shared" si="1"/>
        <v/>
      </c>
      <c r="M53" s="29" t="str">
        <f t="shared" si="1"/>
        <v/>
      </c>
      <c r="N53" s="29" t="str">
        <f t="shared" si="1"/>
        <v/>
      </c>
      <c r="O53" s="29" t="str">
        <f t="shared" si="1"/>
        <v/>
      </c>
      <c r="P53" s="29" t="str">
        <f t="shared" si="1"/>
        <v/>
      </c>
      <c r="Q53" s="29" t="str">
        <f t="shared" si="1"/>
        <v/>
      </c>
    </row>
    <row r="54" spans="4:18" x14ac:dyDescent="0.25">
      <c r="D54" s="9">
        <v>40</v>
      </c>
      <c r="E54" s="29" t="str">
        <f t="shared" si="1"/>
        <v>INSERT INTO Fares (Created,RouteId,Stage1,Stage2,Single,[Return]) VALUES (1500249600000,10,27,40,2.25,3.6);INSERT INTO Fares (Created,RouteId,Stage2,Stage1,Single,[Return]) VALUES (1500249600000,10,27,40,2.25,3.6)</v>
      </c>
      <c r="F54" s="29" t="str">
        <f t="shared" si="1"/>
        <v>INSERT INTO Fares (Created,RouteId,Stage1,Stage2,Single,[Return]) VALUES (1500249600000,10,46,40,1.8,3.15);INSERT INTO Fares (Created,RouteId,Stage2,Stage1,Single,[Return]) VALUES (1500249600000,10,46,40,1.8,3.15)</v>
      </c>
      <c r="G54" s="29" t="str">
        <f t="shared" si="1"/>
        <v>INSERT INTO Fares (Created,RouteId,Stage1,Stage2,Single,[Return]) VALUES (1500249600000,10,44,40,1.8,3.15);INSERT INTO Fares (Created,RouteId,Stage2,Stage1,Single,[Return]) VALUES (1500249600000,10,44,40,1.8,3.15)</v>
      </c>
      <c r="H54" s="29" t="str">
        <f t="shared" si="1"/>
        <v>INSERT INTO Fares (Created,RouteId,Stage1,Stage2,Single,[Return]) VALUES (1500249600000,10,43,40,1.8,3.15);INSERT INTO Fares (Created,RouteId,Stage2,Stage1,Single,[Return]) VALUES (1500249600000,10,43,40,1.8,3.15)</v>
      </c>
      <c r="I54" s="29" t="str">
        <f t="shared" si="1"/>
        <v>INSERT INTO Fares (Created,RouteId,Stage1,Stage2,Single,[Return]) VALUES (1500249600000,10,42,40,1.44,2.25);INSERT INTO Fares (Created,RouteId,Stage2,Stage1,Single,[Return]) VALUES (1500249600000,10,42,40,1.44,2.25)</v>
      </c>
      <c r="J54" s="29" t="str">
        <f t="shared" si="1"/>
        <v>INSERT INTO Fares (Created,RouteId,Stage1,Stage2,Single,[Return]) VALUES (1500249600000,10,41,40,0.99,1.8);INSERT INTO Fares (Created,RouteId,Stage2,Stage1,Single,[Return]) VALUES (1500249600000,10,41,40,0.99,1.8)</v>
      </c>
      <c r="K54" s="29" t="str">
        <f t="shared" si="1"/>
        <v>INSERT INTO Fares (Created,RouteId,Stage1,Stage2,Single,[Return]) VALUES (1500249600000,10,40,40,0.99,1.8);INSERT INTO Fares (Created,RouteId,Stage2,Stage1,Single,[Return]) VALUES (1500249600000,10,40,40,0.99,1.8)</v>
      </c>
      <c r="L54" s="29" t="str">
        <f t="shared" si="1"/>
        <v/>
      </c>
      <c r="M54" s="29" t="str">
        <f t="shared" si="1"/>
        <v/>
      </c>
      <c r="N54" s="29" t="str">
        <f t="shared" si="1"/>
        <v/>
      </c>
      <c r="O54" s="29" t="str">
        <f t="shared" si="1"/>
        <v/>
      </c>
      <c r="P54" s="29" t="str">
        <f t="shared" si="1"/>
        <v/>
      </c>
      <c r="Q54" s="29" t="str">
        <f t="shared" si="1"/>
        <v/>
      </c>
    </row>
    <row r="55" spans="4:18" x14ac:dyDescent="0.25">
      <c r="D55" s="9">
        <v>39</v>
      </c>
      <c r="E55" s="29" t="str">
        <f t="shared" si="1"/>
        <v>INSERT INTO Fares (Created,RouteId,Stage1,Stage2,Single,[Return]) VALUES (1500249600000,10,27,39,2.25,3.6);INSERT INTO Fares (Created,RouteId,Stage2,Stage1,Single,[Return]) VALUES (1500249600000,10,27,39,2.25,3.6)</v>
      </c>
      <c r="F55" s="29" t="str">
        <f t="shared" si="1"/>
        <v>INSERT INTO Fares (Created,RouteId,Stage1,Stage2,Single,[Return]) VALUES (1500249600000,10,46,39,2.25,3.6);INSERT INTO Fares (Created,RouteId,Stage2,Stage1,Single,[Return]) VALUES (1500249600000,10,46,39,2.25,3.6)</v>
      </c>
      <c r="G55" s="29" t="str">
        <f t="shared" si="1"/>
        <v>INSERT INTO Fares (Created,RouteId,Stage1,Stage2,Single,[Return]) VALUES (1500249600000,10,44,39,1.8,3.15);INSERT INTO Fares (Created,RouteId,Stage2,Stage1,Single,[Return]) VALUES (1500249600000,10,44,39,1.8,3.15)</v>
      </c>
      <c r="H55" s="29" t="str">
        <f t="shared" si="1"/>
        <v>INSERT INTO Fares (Created,RouteId,Stage1,Stage2,Single,[Return]) VALUES (1500249600000,10,43,39,1.8,3.15);INSERT INTO Fares (Created,RouteId,Stage2,Stage1,Single,[Return]) VALUES (1500249600000,10,43,39,1.8,3.15)</v>
      </c>
      <c r="I55" s="29" t="str">
        <f t="shared" si="1"/>
        <v>INSERT INTO Fares (Created,RouteId,Stage1,Stage2,Single,[Return]) VALUES (1500249600000,10,42,39,1.44,2.25);INSERT INTO Fares (Created,RouteId,Stage2,Stage1,Single,[Return]) VALUES (1500249600000,10,42,39,1.44,2.25)</v>
      </c>
      <c r="J55" s="29" t="str">
        <f t="shared" si="1"/>
        <v>INSERT INTO Fares (Created,RouteId,Stage1,Stage2,Single,[Return]) VALUES (1500249600000,10,41,39,1.44,2.25);INSERT INTO Fares (Created,RouteId,Stage2,Stage1,Single,[Return]) VALUES (1500249600000,10,41,39,1.44,2.25)</v>
      </c>
      <c r="K55" s="29" t="str">
        <f t="shared" si="1"/>
        <v>INSERT INTO Fares (Created,RouteId,Stage1,Stage2,Single,[Return]) VALUES (1500249600000,10,40,39,0.99,1.8);INSERT INTO Fares (Created,RouteId,Stage2,Stage1,Single,[Return]) VALUES (1500249600000,10,40,39,0.99,1.8)</v>
      </c>
      <c r="L55" s="29" t="str">
        <f t="shared" si="1"/>
        <v>INSERT INTO Fares (Created,RouteId,Stage1,Stage2,Single,[Return]) VALUES (1500249600000,10,39,39,0.99,1.8);INSERT INTO Fares (Created,RouteId,Stage2,Stage1,Single,[Return]) VALUES (1500249600000,10,39,39,0.99,1.8)</v>
      </c>
      <c r="M55" s="29" t="str">
        <f t="shared" si="1"/>
        <v/>
      </c>
      <c r="N55" s="29" t="str">
        <f t="shared" si="1"/>
        <v/>
      </c>
      <c r="O55" s="29" t="str">
        <f t="shared" si="1"/>
        <v/>
      </c>
      <c r="P55" s="29" t="str">
        <f t="shared" si="1"/>
        <v/>
      </c>
      <c r="Q55" s="29" t="str">
        <f t="shared" si="1"/>
        <v/>
      </c>
    </row>
    <row r="56" spans="4:18" x14ac:dyDescent="0.25">
      <c r="D56" s="9">
        <v>38</v>
      </c>
      <c r="E56" s="29" t="str">
        <f t="shared" si="1"/>
        <v>INSERT INTO Fares (Created,RouteId,Stage1,Stage2,Single,[Return]) VALUES (1500249600000,10,27,38,2.25,3.6);INSERT INTO Fares (Created,RouteId,Stage2,Stage1,Single,[Return]) VALUES (1500249600000,10,27,38,2.25,3.6)</v>
      </c>
      <c r="F56" s="29" t="str">
        <f t="shared" si="1"/>
        <v>INSERT INTO Fares (Created,RouteId,Stage1,Stage2,Single,[Return]) VALUES (1500249600000,10,46,38,2.25,3.6);INSERT INTO Fares (Created,RouteId,Stage2,Stage1,Single,[Return]) VALUES (1500249600000,10,46,38,2.25,3.6)</v>
      </c>
      <c r="G56" s="29" t="str">
        <f t="shared" si="1"/>
        <v>INSERT INTO Fares (Created,RouteId,Stage1,Stage2,Single,[Return]) VALUES (1500249600000,10,44,38,2.25,3.6);INSERT INTO Fares (Created,RouteId,Stage2,Stage1,Single,[Return]) VALUES (1500249600000,10,44,38,2.25,3.6)</v>
      </c>
      <c r="H56" s="29" t="str">
        <f t="shared" si="1"/>
        <v>INSERT INTO Fares (Created,RouteId,Stage1,Stage2,Single,[Return]) VALUES (1500249600000,10,43,38,1.8,3.15);INSERT INTO Fares (Created,RouteId,Stage2,Stage1,Single,[Return]) VALUES (1500249600000,10,43,38,1.8,3.15)</v>
      </c>
      <c r="I56" s="29" t="str">
        <f t="shared" si="1"/>
        <v>INSERT INTO Fares (Created,RouteId,Stage1,Stage2,Single,[Return]) VALUES (1500249600000,10,42,38,1.44,2.25);INSERT INTO Fares (Created,RouteId,Stage2,Stage1,Single,[Return]) VALUES (1500249600000,10,42,38,1.44,2.25)</v>
      </c>
      <c r="J56" s="29" t="str">
        <f t="shared" si="1"/>
        <v>INSERT INTO Fares (Created,RouteId,Stage1,Stage2,Single,[Return]) VALUES (1500249600000,10,41,38,1.44,2.25);INSERT INTO Fares (Created,RouteId,Stage2,Stage1,Single,[Return]) VALUES (1500249600000,10,41,38,1.44,2.25)</v>
      </c>
      <c r="K56" s="29" t="str">
        <f t="shared" si="1"/>
        <v>INSERT INTO Fares (Created,RouteId,Stage1,Stage2,Single,[Return]) VALUES (1500249600000,10,40,38,0.99,1.8);INSERT INTO Fares (Created,RouteId,Stage2,Stage1,Single,[Return]) VALUES (1500249600000,10,40,38,0.99,1.8)</v>
      </c>
      <c r="L56" s="29" t="str">
        <f t="shared" si="1"/>
        <v>INSERT INTO Fares (Created,RouteId,Stage1,Stage2,Single,[Return]) VALUES (1500249600000,10,39,38,0.99,1.8);INSERT INTO Fares (Created,RouteId,Stage2,Stage1,Single,[Return]) VALUES (1500249600000,10,39,38,0.99,1.8)</v>
      </c>
      <c r="M56" s="29" t="str">
        <f t="shared" si="1"/>
        <v>INSERT INTO Fares (Created,RouteId,Stage1,Stage2,Single,[Return]) VALUES (1500249600000,10,38,38,0.99,1.8);INSERT INTO Fares (Created,RouteId,Stage2,Stage1,Single,[Return]) VALUES (1500249600000,10,38,38,0.99,1.8)</v>
      </c>
      <c r="N56" s="29" t="str">
        <f t="shared" si="1"/>
        <v/>
      </c>
      <c r="O56" s="29" t="str">
        <f t="shared" si="1"/>
        <v/>
      </c>
      <c r="P56" s="29" t="str">
        <f t="shared" si="1"/>
        <v/>
      </c>
      <c r="Q56" s="29" t="str">
        <f t="shared" si="1"/>
        <v/>
      </c>
    </row>
    <row r="57" spans="4:18" x14ac:dyDescent="0.25">
      <c r="D57" s="9">
        <v>14</v>
      </c>
      <c r="E57" s="29" t="str">
        <f t="shared" si="1"/>
        <v>INSERT INTO Fares (Created,RouteId,Stage1,Stage2,Single,[Return]) VALUES (1500249600000,10,27,14,2.43,4.23);INSERT INTO Fares (Created,RouteId,Stage2,Stage1,Single,[Return]) VALUES (1500249600000,10,27,14,2.43,4.23)</v>
      </c>
      <c r="F57" s="29" t="str">
        <f t="shared" si="1"/>
        <v>INSERT INTO Fares (Created,RouteId,Stage1,Stage2,Single,[Return]) VALUES (1500249600000,10,46,14,2.25,3.6);INSERT INTO Fares (Created,RouteId,Stage2,Stage1,Single,[Return]) VALUES (1500249600000,10,46,14,2.25,3.6)</v>
      </c>
      <c r="G57" s="29" t="str">
        <f t="shared" si="1"/>
        <v>INSERT INTO Fares (Created,RouteId,Stage1,Stage2,Single,[Return]) VALUES (1500249600000,10,44,14,2.25,3.6);INSERT INTO Fares (Created,RouteId,Stage2,Stage1,Single,[Return]) VALUES (1500249600000,10,44,14,2.25,3.6)</v>
      </c>
      <c r="H57" s="29" t="str">
        <f t="shared" si="1"/>
        <v>INSERT INTO Fares (Created,RouteId,Stage1,Stage2,Single,[Return]) VALUES (1500249600000,10,43,14,2.25,3.6);INSERT INTO Fares (Created,RouteId,Stage2,Stage1,Single,[Return]) VALUES (1500249600000,10,43,14,2.25,3.6)</v>
      </c>
      <c r="I57" s="29" t="str">
        <f t="shared" si="1"/>
        <v>INSERT INTO Fares (Created,RouteId,Stage1,Stage2,Single,[Return]) VALUES (1500249600000,10,42,14,1.8,3.15);INSERT INTO Fares (Created,RouteId,Stage2,Stage1,Single,[Return]) VALUES (1500249600000,10,42,14,1.8,3.15)</v>
      </c>
      <c r="J57" s="29" t="str">
        <f t="shared" si="1"/>
        <v>INSERT INTO Fares (Created,RouteId,Stage1,Stage2,Single,[Return]) VALUES (1500249600000,10,41,14,1.8,3.15);INSERT INTO Fares (Created,RouteId,Stage2,Stage1,Single,[Return]) VALUES (1500249600000,10,41,14,1.8,3.15)</v>
      </c>
      <c r="K57" s="29" t="str">
        <f t="shared" si="1"/>
        <v>INSERT INTO Fares (Created,RouteId,Stage1,Stage2,Single,[Return]) VALUES (1500249600000,10,40,14,1.44,2.25);INSERT INTO Fares (Created,RouteId,Stage2,Stage1,Single,[Return]) VALUES (1500249600000,10,40,14,1.44,2.25)</v>
      </c>
      <c r="L57" s="29" t="str">
        <f t="shared" si="1"/>
        <v>INSERT INTO Fares (Created,RouteId,Stage1,Stage2,Single,[Return]) VALUES (1500249600000,10,39,14,1.44,2.25);INSERT INTO Fares (Created,RouteId,Stage2,Stage1,Single,[Return]) VALUES (1500249600000,10,39,14,1.44,2.25)</v>
      </c>
      <c r="M57" s="29" t="str">
        <f t="shared" si="1"/>
        <v>INSERT INTO Fares (Created,RouteId,Stage1,Stage2,Single,[Return]) VALUES (1500249600000,10,38,14,0.99,1.8);INSERT INTO Fares (Created,RouteId,Stage2,Stage1,Single,[Return]) VALUES (1500249600000,10,38,14,0.99,1.8)</v>
      </c>
      <c r="N57" s="29" t="str">
        <f t="shared" si="1"/>
        <v>INSERT INTO Fares (Created,RouteId,Stage1,Stage2,Single,[Return]) VALUES (1500249600000,10,14,14,0.99,1.8);INSERT INTO Fares (Created,RouteId,Stage2,Stage1,Single,[Return]) VALUES (1500249600000,10,14,14,0.99,1.8)</v>
      </c>
      <c r="O57" s="29" t="str">
        <f t="shared" si="1"/>
        <v/>
      </c>
      <c r="P57" s="29" t="str">
        <f t="shared" si="1"/>
        <v/>
      </c>
      <c r="Q57" s="29" t="str">
        <f t="shared" si="1"/>
        <v/>
      </c>
    </row>
    <row r="58" spans="4:18" x14ac:dyDescent="0.25">
      <c r="D58" s="9">
        <v>13</v>
      </c>
      <c r="E58" s="29" t="str">
        <f t="shared" si="1"/>
        <v>INSERT INTO Fares (Created,RouteId,Stage1,Stage2,Single,[Return]) VALUES (1500249600000,10,27,13,2.43,4.23);INSERT INTO Fares (Created,RouteId,Stage2,Stage1,Single,[Return]) VALUES (1500249600000,10,27,13,2.43,4.23)</v>
      </c>
      <c r="F58" s="29" t="str">
        <f t="shared" si="1"/>
        <v>INSERT INTO Fares (Created,RouteId,Stage1,Stage2,Single,[Return]) VALUES (1500249600000,10,46,13,2.43,4.23);INSERT INTO Fares (Created,RouteId,Stage2,Stage1,Single,[Return]) VALUES (1500249600000,10,46,13,2.43,4.23)</v>
      </c>
      <c r="G58" s="29" t="str">
        <f t="shared" si="1"/>
        <v>INSERT INTO Fares (Created,RouteId,Stage1,Stage2,Single,[Return]) VALUES (1500249600000,10,44,13,2.25,3.6);INSERT INTO Fares (Created,RouteId,Stage2,Stage1,Single,[Return]) VALUES (1500249600000,10,44,13,2.25,3.6)</v>
      </c>
      <c r="H58" s="29" t="str">
        <f t="shared" si="1"/>
        <v>INSERT INTO Fares (Created,RouteId,Stage1,Stage2,Single,[Return]) VALUES (1500249600000,10,43,13,2.25,3.6);INSERT INTO Fares (Created,RouteId,Stage2,Stage1,Single,[Return]) VALUES (1500249600000,10,43,13,2.25,3.6)</v>
      </c>
      <c r="I58" s="29" t="str">
        <f t="shared" si="1"/>
        <v>INSERT INTO Fares (Created,RouteId,Stage1,Stage2,Single,[Return]) VALUES (1500249600000,10,42,13,1.8,3.15);INSERT INTO Fares (Created,RouteId,Stage2,Stage1,Single,[Return]) VALUES (1500249600000,10,42,13,1.8,3.15)</v>
      </c>
      <c r="J58" s="29" t="str">
        <f t="shared" si="1"/>
        <v>INSERT INTO Fares (Created,RouteId,Stage1,Stage2,Single,[Return]) VALUES (1500249600000,10,41,13,1.8,3.15);INSERT INTO Fares (Created,RouteId,Stage2,Stage1,Single,[Return]) VALUES (1500249600000,10,41,13,1.8,3.15)</v>
      </c>
      <c r="K58" s="29" t="str">
        <f t="shared" si="1"/>
        <v>INSERT INTO Fares (Created,RouteId,Stage1,Stage2,Single,[Return]) VALUES (1500249600000,10,40,13,1.8,3.15);INSERT INTO Fares (Created,RouteId,Stage2,Stage1,Single,[Return]) VALUES (1500249600000,10,40,13,1.8,3.15)</v>
      </c>
      <c r="L58" s="29" t="str">
        <f t="shared" si="1"/>
        <v>INSERT INTO Fares (Created,RouteId,Stage1,Stage2,Single,[Return]) VALUES (1500249600000,10,39,13,1.8,3.15);INSERT INTO Fares (Created,RouteId,Stage2,Stage1,Single,[Return]) VALUES (1500249600000,10,39,13,1.8,3.15)</v>
      </c>
      <c r="M58" s="29" t="str">
        <f t="shared" si="1"/>
        <v>INSERT INTO Fares (Created,RouteId,Stage1,Stage2,Single,[Return]) VALUES (1500249600000,10,38,13,1.44,2.25);INSERT INTO Fares (Created,RouteId,Stage2,Stage1,Single,[Return]) VALUES (1500249600000,10,38,13,1.44,2.25)</v>
      </c>
      <c r="N58" s="29" t="str">
        <f t="shared" si="1"/>
        <v>INSERT INTO Fares (Created,RouteId,Stage1,Stage2,Single,[Return]) VALUES (1500249600000,10,14,13,0.99,1.8);INSERT INTO Fares (Created,RouteId,Stage2,Stage1,Single,[Return]) VALUES (1500249600000,10,14,13,0.99,1.8)</v>
      </c>
      <c r="O58" s="29" t="str">
        <f t="shared" si="1"/>
        <v>INSERT INTO Fares (Created,RouteId,Stage1,Stage2,Single,[Return]) VALUES (1500249600000,10,13,13,0.99,1.8);INSERT INTO Fares (Created,RouteId,Stage2,Stage1,Single,[Return]) VALUES (1500249600000,10,13,13,0.99,1.8)</v>
      </c>
      <c r="P58" s="29" t="str">
        <f t="shared" si="1"/>
        <v/>
      </c>
      <c r="Q58" s="29" t="str">
        <f t="shared" si="1"/>
        <v/>
      </c>
    </row>
    <row r="59" spans="4:18" x14ac:dyDescent="0.25">
      <c r="D59" s="9">
        <v>12</v>
      </c>
      <c r="E59" s="29" t="str">
        <f t="shared" si="1"/>
        <v>INSERT INTO Fares (Created,RouteId,Stage1,Stage2,Single,[Return]) VALUES (1500249600000,10,27,12,2.43,4.23);INSERT INTO Fares (Created,RouteId,Stage2,Stage1,Single,[Return]) VALUES (1500249600000,10,27,12,2.43,4.23)</v>
      </c>
      <c r="F59" s="29" t="str">
        <f t="shared" si="1"/>
        <v>INSERT INTO Fares (Created,RouteId,Stage1,Stage2,Single,[Return]) VALUES (1500249600000,10,46,12,2.43,4.23);INSERT INTO Fares (Created,RouteId,Stage2,Stage1,Single,[Return]) VALUES (1500249600000,10,46,12,2.43,4.23)</v>
      </c>
      <c r="G59" s="29" t="str">
        <f t="shared" si="1"/>
        <v>INSERT INTO Fares (Created,RouteId,Stage1,Stage2,Single,[Return]) VALUES (1500249600000,10,44,12,2.43,4.23);INSERT INTO Fares (Created,RouteId,Stage2,Stage1,Single,[Return]) VALUES (1500249600000,10,44,12,2.43,4.23)</v>
      </c>
      <c r="H59" s="29" t="str">
        <f t="shared" si="1"/>
        <v>INSERT INTO Fares (Created,RouteId,Stage1,Stage2,Single,[Return]) VALUES (1500249600000,10,43,12,2.43,4.23);INSERT INTO Fares (Created,RouteId,Stage2,Stage1,Single,[Return]) VALUES (1500249600000,10,43,12,2.43,4.23)</v>
      </c>
      <c r="I59" s="29" t="str">
        <f t="shared" si="1"/>
        <v>INSERT INTO Fares (Created,RouteId,Stage1,Stage2,Single,[Return]) VALUES (1500249600000,10,42,12,2.25,3.6);INSERT INTO Fares (Created,RouteId,Stage2,Stage1,Single,[Return]) VALUES (1500249600000,10,42,12,2.25,3.6)</v>
      </c>
      <c r="J59" s="29" t="str">
        <f t="shared" si="1"/>
        <v>INSERT INTO Fares (Created,RouteId,Stage1,Stage2,Single,[Return]) VALUES (1500249600000,10,41,12,2.25,3.6);INSERT INTO Fares (Created,RouteId,Stage2,Stage1,Single,[Return]) VALUES (1500249600000,10,41,12,2.25,3.6)</v>
      </c>
      <c r="K59" s="29" t="str">
        <f t="shared" si="1"/>
        <v>INSERT INTO Fares (Created,RouteId,Stage1,Stage2,Single,[Return]) VALUES (1500249600000,10,40,12,2.25,3.6);INSERT INTO Fares (Created,RouteId,Stage2,Stage1,Single,[Return]) VALUES (1500249600000,10,40,12,2.25,3.6)</v>
      </c>
      <c r="L59" s="29" t="str">
        <f t="shared" si="1"/>
        <v>INSERT INTO Fares (Created,RouteId,Stage1,Stage2,Single,[Return]) VALUES (1500249600000,10,39,12,2.25,3.6);INSERT INTO Fares (Created,RouteId,Stage2,Stage1,Single,[Return]) VALUES (1500249600000,10,39,12,2.25,3.6)</v>
      </c>
      <c r="M59" s="29" t="str">
        <f t="shared" si="1"/>
        <v>INSERT INTO Fares (Created,RouteId,Stage1,Stage2,Single,[Return]) VALUES (1500249600000,10,38,12,1.8,3.15);INSERT INTO Fares (Created,RouteId,Stage2,Stage1,Single,[Return]) VALUES (1500249600000,10,38,12,1.8,3.15)</v>
      </c>
      <c r="N59" s="29" t="str">
        <f t="shared" si="1"/>
        <v>INSERT INTO Fares (Created,RouteId,Stage1,Stage2,Single,[Return]) VALUES (1500249600000,10,14,12,1.44,2.25);INSERT INTO Fares (Created,RouteId,Stage2,Stage1,Single,[Return]) VALUES (1500249600000,10,14,12,1.44,2.25)</v>
      </c>
      <c r="O59" s="29" t="str">
        <f t="shared" si="1"/>
        <v>INSERT INTO Fares (Created,RouteId,Stage1,Stage2,Single,[Return]) VALUES (1500249600000,10,13,12,0.99,1.8);INSERT INTO Fares (Created,RouteId,Stage2,Stage1,Single,[Return]) VALUES (1500249600000,10,13,12,0.99,1.8)</v>
      </c>
      <c r="P59" s="29" t="str">
        <f t="shared" si="1"/>
        <v>INSERT INTO Fares (Created,RouteId,Stage1,Stage2,Single,[Return]) VALUES (1500249600000,10,12,12,0.99,1.8);INSERT INTO Fares (Created,RouteId,Stage2,Stage1,Single,[Return]) VALUES (1500249600000,10,12,12,0.99,1.8)</v>
      </c>
      <c r="Q59" s="29" t="str">
        <f t="shared" si="1"/>
        <v/>
      </c>
    </row>
    <row r="60" spans="4:18" x14ac:dyDescent="0.25">
      <c r="D60" s="9">
        <v>11</v>
      </c>
      <c r="E60" s="29" t="str">
        <f t="shared" si="1"/>
        <v>INSERT INTO Fares (Created,RouteId,Stage1,Stage2,Single,[Return]) VALUES (1500249600000,10,27,11,2.43,4.23);INSERT INTO Fares (Created,RouteId,Stage2,Stage1,Single,[Return]) VALUES (1500249600000,10,27,11,2.43,4.23)</v>
      </c>
      <c r="F60" s="29" t="str">
        <f t="shared" si="1"/>
        <v>INSERT INTO Fares (Created,RouteId,Stage1,Stage2,Single,[Return]) VALUES (1500249600000,10,46,11,2.43,4.23);INSERT INTO Fares (Created,RouteId,Stage2,Stage1,Single,[Return]) VALUES (1500249600000,10,46,11,2.43,4.23)</v>
      </c>
      <c r="G60" s="29" t="str">
        <f t="shared" si="1"/>
        <v>INSERT INTO Fares (Created,RouteId,Stage1,Stage2,Single,[Return]) VALUES (1500249600000,10,44,11,2.43,4.23);INSERT INTO Fares (Created,RouteId,Stage2,Stage1,Single,[Return]) VALUES (1500249600000,10,44,11,2.43,4.23)</v>
      </c>
      <c r="H60" s="29" t="str">
        <f t="shared" si="1"/>
        <v>INSERT INTO Fares (Created,RouteId,Stage1,Stage2,Single,[Return]) VALUES (1500249600000,10,43,11,2.43,4.23);INSERT INTO Fares (Created,RouteId,Stage2,Stage1,Single,[Return]) VALUES (1500249600000,10,43,11,2.43,4.23)</v>
      </c>
      <c r="I60" s="29" t="str">
        <f t="shared" si="1"/>
        <v>INSERT INTO Fares (Created,RouteId,Stage1,Stage2,Single,[Return]) VALUES (1500249600000,10,42,11,2.43,4.23);INSERT INTO Fares (Created,RouteId,Stage2,Stage1,Single,[Return]) VALUES (1500249600000,10,42,11,2.43,4.23)</v>
      </c>
      <c r="J60" s="29" t="str">
        <f t="shared" si="1"/>
        <v>INSERT INTO Fares (Created,RouteId,Stage1,Stage2,Single,[Return]) VALUES (1500249600000,10,41,11,2.25,3.6);INSERT INTO Fares (Created,RouteId,Stage2,Stage1,Single,[Return]) VALUES (1500249600000,10,41,11,2.25,3.6)</v>
      </c>
      <c r="K60" s="29" t="str">
        <f t="shared" si="1"/>
        <v>INSERT INTO Fares (Created,RouteId,Stage1,Stage2,Single,[Return]) VALUES (1500249600000,10,40,11,2.25,3.6);INSERT INTO Fares (Created,RouteId,Stage2,Stage1,Single,[Return]) VALUES (1500249600000,10,40,11,2.25,3.6)</v>
      </c>
      <c r="L60" s="29" t="str">
        <f t="shared" si="1"/>
        <v>INSERT INTO Fares (Created,RouteId,Stage1,Stage2,Single,[Return]) VALUES (1500249600000,10,39,11,2.25,3.6);INSERT INTO Fares (Created,RouteId,Stage2,Stage1,Single,[Return]) VALUES (1500249600000,10,39,11,2.25,3.6)</v>
      </c>
      <c r="M60" s="29" t="str">
        <f t="shared" si="1"/>
        <v>INSERT INTO Fares (Created,RouteId,Stage1,Stage2,Single,[Return]) VALUES (1500249600000,10,38,11,2.25,3.6);INSERT INTO Fares (Created,RouteId,Stage2,Stage1,Single,[Return]) VALUES (1500249600000,10,38,11,2.25,3.6)</v>
      </c>
      <c r="N60" s="29" t="str">
        <f t="shared" si="1"/>
        <v>INSERT INTO Fares (Created,RouteId,Stage1,Stage2,Single,[Return]) VALUES (1500249600000,10,14,11,1.8,3.15);INSERT INTO Fares (Created,RouteId,Stage2,Stage1,Single,[Return]) VALUES (1500249600000,10,14,11,1.8,3.15)</v>
      </c>
      <c r="O60" s="29" t="str">
        <f t="shared" si="1"/>
        <v>INSERT INTO Fares (Created,RouteId,Stage1,Stage2,Single,[Return]) VALUES (1500249600000,10,13,11,1.44,2.25);INSERT INTO Fares (Created,RouteId,Stage2,Stage1,Single,[Return]) VALUES (1500249600000,10,13,11,1.44,2.25)</v>
      </c>
      <c r="P60" s="29" t="str">
        <f t="shared" si="1"/>
        <v>INSERT INTO Fares (Created,RouteId,Stage1,Stage2,Single,[Return]) VALUES (1500249600000,10,12,11,0.99,1.8);INSERT INTO Fares (Created,RouteId,Stage2,Stage1,Single,[Return]) VALUES (1500249600000,10,12,11,0.99,1.8)</v>
      </c>
      <c r="Q60" s="29" t="str">
        <f t="shared" si="1"/>
        <v>INSERT INTO Fares (Created,RouteId,Stage1,Stage2,Single,[Return]) VALUES (1500249600000,10,11,11,0.99,1.8);INSERT INTO Fares (Created,RouteId,Stage2,Stage1,Single,[Return]) VALUES (1500249600000,10,11,11,0.99,1.8)</v>
      </c>
    </row>
    <row r="61" spans="4:18" x14ac:dyDescent="0.25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4:18" s="9" customFormat="1" x14ac:dyDescent="0.25">
      <c r="D62" s="24" t="s">
        <v>315</v>
      </c>
    </row>
    <row r="63" spans="4:18" x14ac:dyDescent="0.25">
      <c r="D63" s="9">
        <v>27</v>
      </c>
      <c r="E63" t="str">
        <f>IF($D3=-1,"",IF(ISBLANK(E3),"","INSERT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("&amp;$B$4&amp;","&amp;$B$3&amp;","&amp;E$2&amp;","&amp;$D3&amp;");"))&amp;IF(ISNUMBER(SEARCH("KZone",E33)),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"")&amp;IF(ISNUMBER(SEARCH("Bradford",E33)),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(1,10,27,27);INSERT INTO FareCapStages (FareCapId,RouteId,Stage2,Stage1) VALUES (1,10,27,27);INSERT INTO FareCapStages (FareCapId,RouteId,Stage1,Stage2) VALUES (2,10,27,27);INSERT INTO FareCapStages (FareCapId,RouteId,Stage2,Stage1) VALUES (2,10,27,27);</v>
      </c>
      <c r="F63" s="9" t="str">
        <f t="shared" ref="F63:Q63" si="2">IF($D3=-1,"",IF(ISBLANK(F3),"","INSERT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("&amp;$B$4&amp;","&amp;$B$3&amp;","&amp;F$2&amp;","&amp;$D3&amp;");"))&amp;IF(ISNUMBER(SEARCH("KZone",F33)),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"")&amp;IF(ISNUMBER(SEARCH("Bradford",F33)),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63" s="9" t="str">
        <f t="shared" si="2"/>
        <v/>
      </c>
      <c r="H63" s="9" t="str">
        <f t="shared" si="2"/>
        <v/>
      </c>
      <c r="I63" s="9" t="str">
        <f t="shared" si="2"/>
        <v/>
      </c>
      <c r="J63" s="9" t="str">
        <f t="shared" si="2"/>
        <v/>
      </c>
      <c r="K63" s="9" t="str">
        <f t="shared" si="2"/>
        <v/>
      </c>
      <c r="L63" s="9" t="str">
        <f t="shared" si="2"/>
        <v/>
      </c>
      <c r="M63" s="9" t="str">
        <f t="shared" si="2"/>
        <v/>
      </c>
      <c r="N63" s="9" t="str">
        <f t="shared" si="2"/>
        <v/>
      </c>
      <c r="O63" s="9" t="str">
        <f t="shared" si="2"/>
        <v/>
      </c>
      <c r="P63" s="9" t="str">
        <f t="shared" si="2"/>
        <v/>
      </c>
      <c r="Q63" s="9" t="str">
        <f t="shared" si="2"/>
        <v/>
      </c>
      <c r="R63" s="9" t="str">
        <f t="shared" ref="R63" si="3">IF(ISNUMBER(SEARCH("KZone",R33)), "INSERT INTO FareCapStages (FareCapId,RouteId,Stage1,Stage2) VALUES ("&amp;$B$4&amp;","&amp;$B$3&amp;","&amp;R$2&amp;","&amp;$D3&amp;")", "")</f>
        <v/>
      </c>
    </row>
    <row r="64" spans="4:18" x14ac:dyDescent="0.25">
      <c r="D64" s="9">
        <v>46</v>
      </c>
      <c r="E64" s="9" t="str">
        <f t="shared" ref="E64:Q75" si="4">IF($D4=-1,"",IF(ISBLANK(E4),"","INSERT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("&amp;$B$4&amp;","&amp;$B$3&amp;","&amp;E$2&amp;","&amp;$D4&amp;");"))&amp;IF(ISNUMBER(SEARCH("KZone",E34)),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"")&amp;IF(ISNUMBER(SEARCH("Bradford",E34)),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(1,10,27,46);INSERT INTO FareCapStages (FareCapId,RouteId,Stage2,Stage1) VALUES (1,10,27,46);INSERT INTO FareCapStages (FareCapId,RouteId,Stage1,Stage2) VALUES (2,10,27,46);INSERT INTO FareCapStages (FareCapId,RouteId,Stage2,Stage1) VALUES (2,10,27,46);</v>
      </c>
      <c r="F64" s="9" t="str">
        <f t="shared" si="4"/>
        <v>INSERT INTO FareCapStages (FareCapId,RouteId,Stage1,Stage2) VALUES (1,10,46,46);INSERT INTO FareCapStages (FareCapId,RouteId,Stage2,Stage1) VALUES (1,10,46,46);INSERT INTO FareCapStages (FareCapId,RouteId,Stage1,Stage2) VALUES (2,10,46,46);INSERT INTO FareCapStages (FareCapId,RouteId,Stage2,Stage1) VALUES (2,10,46,46);</v>
      </c>
      <c r="G64" s="9" t="str">
        <f t="shared" si="4"/>
        <v/>
      </c>
      <c r="H64" s="9" t="str">
        <f t="shared" si="4"/>
        <v/>
      </c>
      <c r="I64" s="9" t="str">
        <f t="shared" si="4"/>
        <v/>
      </c>
      <c r="J64" s="9" t="str">
        <f t="shared" si="4"/>
        <v/>
      </c>
      <c r="K64" s="9" t="str">
        <f t="shared" si="4"/>
        <v/>
      </c>
      <c r="L64" s="9" t="str">
        <f t="shared" si="4"/>
        <v/>
      </c>
      <c r="M64" s="9" t="str">
        <f t="shared" si="4"/>
        <v/>
      </c>
      <c r="N64" s="9" t="str">
        <f t="shared" si="4"/>
        <v/>
      </c>
      <c r="O64" s="9" t="str">
        <f t="shared" si="4"/>
        <v/>
      </c>
      <c r="P64" s="9" t="str">
        <f t="shared" si="4"/>
        <v/>
      </c>
      <c r="Q64" s="9" t="str">
        <f t="shared" si="4"/>
        <v/>
      </c>
      <c r="R64" s="9" t="str">
        <f t="shared" ref="R64:R75" si="5">IF(ISNUMBER(SEARCH("KZone",R34)), "INSERT INTO FareCapStages (FareCapId,RouteId,Stage1,Stage2) VALUES ("&amp;$B$4&amp;","&amp;$B$3&amp;","&amp;R$2&amp;","&amp;$D4&amp;")", "")</f>
        <v/>
      </c>
    </row>
    <row r="65" spans="4:18" x14ac:dyDescent="0.25">
      <c r="D65" s="9">
        <v>44</v>
      </c>
      <c r="E65" s="9" t="str">
        <f t="shared" si="4"/>
        <v>INSERT INTO FareCapStages (FareCapId,RouteId,Stage1,Stage2) VALUES (1,10,27,44);INSERT INTO FareCapStages (FareCapId,RouteId,Stage2,Stage1) VALUES (1,10,27,44);INSERT INTO FareCapStages (FareCapId,RouteId,Stage1,Stage2) VALUES (2,10,27,44);INSERT INTO FareCapStages (FareCapId,RouteId,Stage2,Stage1) VALUES (2,10,27,44);</v>
      </c>
      <c r="F65" s="9" t="str">
        <f t="shared" si="4"/>
        <v>INSERT INTO FareCapStages (FareCapId,RouteId,Stage1,Stage2) VALUES (1,10,46,44);INSERT INTO FareCapStages (FareCapId,RouteId,Stage2,Stage1) VALUES (1,10,46,44);INSERT INTO FareCapStages (FareCapId,RouteId,Stage1,Stage2) VALUES (2,10,46,44);INSERT INTO FareCapStages (FareCapId,RouteId,Stage2,Stage1) VALUES (2,10,46,44);</v>
      </c>
      <c r="G65" s="9" t="str">
        <f t="shared" si="4"/>
        <v>INSERT INTO FareCapStages (FareCapId,RouteId,Stage1,Stage2) VALUES (1,10,44,44);INSERT INTO FareCapStages (FareCapId,RouteId,Stage2,Stage1) VALUES (1,10,44,44);INSERT INTO FareCapStages (FareCapId,RouteId,Stage1,Stage2) VALUES (2,10,44,44);INSERT INTO FareCapStages (FareCapId,RouteId,Stage2,Stage1) VALUES (2,10,44,44);</v>
      </c>
      <c r="H65" s="9" t="str">
        <f t="shared" si="4"/>
        <v/>
      </c>
      <c r="I65" s="9" t="str">
        <f t="shared" si="4"/>
        <v/>
      </c>
      <c r="J65" s="9" t="str">
        <f t="shared" si="4"/>
        <v/>
      </c>
      <c r="K65" s="9" t="str">
        <f t="shared" si="4"/>
        <v/>
      </c>
      <c r="L65" s="9" t="str">
        <f t="shared" si="4"/>
        <v/>
      </c>
      <c r="M65" s="9" t="str">
        <f t="shared" si="4"/>
        <v/>
      </c>
      <c r="N65" s="9" t="str">
        <f t="shared" si="4"/>
        <v/>
      </c>
      <c r="O65" s="9" t="str">
        <f t="shared" si="4"/>
        <v/>
      </c>
      <c r="P65" s="9" t="str">
        <f t="shared" si="4"/>
        <v/>
      </c>
      <c r="Q65" s="9" t="str">
        <f t="shared" si="4"/>
        <v/>
      </c>
      <c r="R65" s="9" t="str">
        <f t="shared" si="5"/>
        <v/>
      </c>
    </row>
    <row r="66" spans="4:18" x14ac:dyDescent="0.25">
      <c r="D66" s="9">
        <v>43</v>
      </c>
      <c r="E66" s="9" t="str">
        <f t="shared" si="4"/>
        <v>INSERT INTO FareCapStages (FareCapId,RouteId,Stage1,Stage2) VALUES (1,10,27,43);INSERT INTO FareCapStages (FareCapId,RouteId,Stage2,Stage1) VALUES (1,10,27,43);INSERT INTO FareCapStages (FareCapId,RouteId,Stage1,Stage2) VALUES (2,10,27,43);INSERT INTO FareCapStages (FareCapId,RouteId,Stage2,Stage1) VALUES (2,10,27,43);</v>
      </c>
      <c r="F66" s="9" t="str">
        <f t="shared" si="4"/>
        <v>INSERT INTO FareCapStages (FareCapId,RouteId,Stage1,Stage2) VALUES (1,10,46,43);INSERT INTO FareCapStages (FareCapId,RouteId,Stage2,Stage1) VALUES (1,10,46,43);INSERT INTO FareCapStages (FareCapId,RouteId,Stage1,Stage2) VALUES (2,10,46,43);INSERT INTO FareCapStages (FareCapId,RouteId,Stage2,Stage1) VALUES (2,10,46,43);</v>
      </c>
      <c r="G66" s="9" t="str">
        <f t="shared" si="4"/>
        <v>INSERT INTO FareCapStages (FareCapId,RouteId,Stage1,Stage2) VALUES (1,10,44,43);INSERT INTO FareCapStages (FareCapId,RouteId,Stage2,Stage1) VALUES (1,10,44,43);INSERT INTO FareCapStages (FareCapId,RouteId,Stage1,Stage2) VALUES (2,10,44,43);INSERT INTO FareCapStages (FareCapId,RouteId,Stage2,Stage1) VALUES (2,10,44,43);</v>
      </c>
      <c r="H66" s="9" t="str">
        <f t="shared" si="4"/>
        <v>INSERT INTO FareCapStages (FareCapId,RouteId,Stage1,Stage2) VALUES (1,10,43,43);INSERT INTO FareCapStages (FareCapId,RouteId,Stage2,Stage1) VALUES (1,10,43,43);INSERT INTO FareCapStages (FareCapId,RouteId,Stage1,Stage2) VALUES (2,10,43,43);INSERT INTO FareCapStages (FareCapId,RouteId,Stage2,Stage1) VALUES (2,10,43,43);</v>
      </c>
      <c r="I66" s="9" t="str">
        <f t="shared" si="4"/>
        <v/>
      </c>
      <c r="J66" s="9" t="str">
        <f t="shared" si="4"/>
        <v/>
      </c>
      <c r="K66" s="9" t="str">
        <f t="shared" si="4"/>
        <v/>
      </c>
      <c r="L66" s="9" t="str">
        <f t="shared" si="4"/>
        <v/>
      </c>
      <c r="M66" s="9" t="str">
        <f t="shared" si="4"/>
        <v/>
      </c>
      <c r="N66" s="9" t="str">
        <f t="shared" si="4"/>
        <v/>
      </c>
      <c r="O66" s="9" t="str">
        <f t="shared" si="4"/>
        <v/>
      </c>
      <c r="P66" s="9" t="str">
        <f t="shared" si="4"/>
        <v/>
      </c>
      <c r="Q66" s="9" t="str">
        <f t="shared" si="4"/>
        <v/>
      </c>
      <c r="R66" s="9" t="str">
        <f t="shared" si="5"/>
        <v/>
      </c>
    </row>
    <row r="67" spans="4:18" x14ac:dyDescent="0.25">
      <c r="D67" s="9">
        <v>42</v>
      </c>
      <c r="E67" s="9" t="str">
        <f t="shared" si="4"/>
        <v>INSERT INTO FareCapStages (FareCapId,RouteId,Stage1,Stage2) VALUES (1,10,27,42);INSERT INTO FareCapStages (FareCapId,RouteId,Stage2,Stage1) VALUES (1,10,27,42);INSERT INTO FareCapStages (FareCapId,RouteId,Stage1,Stage2) VALUES (2,10,27,42);INSERT INTO FareCapStages (FareCapId,RouteId,Stage2,Stage1) VALUES (2,10,27,42);</v>
      </c>
      <c r="F67" s="9" t="str">
        <f t="shared" si="4"/>
        <v>INSERT INTO FareCapStages (FareCapId,RouteId,Stage1,Stage2) VALUES (1,10,46,42);INSERT INTO FareCapStages (FareCapId,RouteId,Stage2,Stage1) VALUES (1,10,46,42);INSERT INTO FareCapStages (FareCapId,RouteId,Stage1,Stage2) VALUES (2,10,46,42);INSERT INTO FareCapStages (FareCapId,RouteId,Stage2,Stage1) VALUES (2,10,46,42);</v>
      </c>
      <c r="G67" s="9" t="str">
        <f t="shared" si="4"/>
        <v>INSERT INTO FareCapStages (FareCapId,RouteId,Stage1,Stage2) VALUES (1,10,44,42);INSERT INTO FareCapStages (FareCapId,RouteId,Stage2,Stage1) VALUES (1,10,44,42);INSERT INTO FareCapStages (FareCapId,RouteId,Stage1,Stage2) VALUES (2,10,44,42);INSERT INTO FareCapStages (FareCapId,RouteId,Stage2,Stage1) VALUES (2,10,44,42);</v>
      </c>
      <c r="H67" s="9" t="str">
        <f t="shared" si="4"/>
        <v>INSERT INTO FareCapStages (FareCapId,RouteId,Stage1,Stage2) VALUES (1,10,43,42);INSERT INTO FareCapStages (FareCapId,RouteId,Stage2,Stage1) VALUES (1,10,43,42);INSERT INTO FareCapStages (FareCapId,RouteId,Stage1,Stage2) VALUES (2,10,43,42);INSERT INTO FareCapStages (FareCapId,RouteId,Stage2,Stage1) VALUES (2,10,43,42);</v>
      </c>
      <c r="I67" s="9" t="str">
        <f t="shared" si="4"/>
        <v>INSERT INTO FareCapStages (FareCapId,RouteId,Stage1,Stage2) VALUES (1,10,42,42);INSERT INTO FareCapStages (FareCapId,RouteId,Stage2,Stage1) VALUES (1,10,42,42);INSERT INTO FareCapStages (FareCapId,RouteId,Stage1,Stage2) VALUES (2,10,42,42);INSERT INTO FareCapStages (FareCapId,RouteId,Stage2,Stage1) VALUES (2,10,42,42);</v>
      </c>
      <c r="J67" s="9" t="str">
        <f t="shared" si="4"/>
        <v/>
      </c>
      <c r="K67" s="9" t="str">
        <f t="shared" si="4"/>
        <v/>
      </c>
      <c r="L67" s="9" t="str">
        <f t="shared" si="4"/>
        <v/>
      </c>
      <c r="M67" s="9" t="str">
        <f t="shared" si="4"/>
        <v/>
      </c>
      <c r="N67" s="9" t="str">
        <f t="shared" si="4"/>
        <v/>
      </c>
      <c r="O67" s="9" t="str">
        <f t="shared" si="4"/>
        <v/>
      </c>
      <c r="P67" s="9" t="str">
        <f t="shared" si="4"/>
        <v/>
      </c>
      <c r="Q67" s="9" t="str">
        <f t="shared" si="4"/>
        <v/>
      </c>
      <c r="R67" s="9" t="str">
        <f t="shared" si="5"/>
        <v/>
      </c>
    </row>
    <row r="68" spans="4:18" x14ac:dyDescent="0.25">
      <c r="D68" s="9">
        <v>41</v>
      </c>
      <c r="E68" s="9" t="str">
        <f t="shared" si="4"/>
        <v>INSERT INTO FareCapStages (FareCapId,RouteId,Stage1,Stage2) VALUES (1,10,27,41);INSERT INTO FareCapStages (FareCapId,RouteId,Stage2,Stage1) VALUES (1,10,27,41);INSERT INTO FareCapStages (FareCapId,RouteId,Stage1,Stage2) VALUES (2,10,27,41);INSERT INTO FareCapStages (FareCapId,RouteId,Stage2,Stage1) VALUES (2,10,27,41);</v>
      </c>
      <c r="F68" s="9" t="str">
        <f t="shared" si="4"/>
        <v>INSERT INTO FareCapStages (FareCapId,RouteId,Stage1,Stage2) VALUES (1,10,46,41);INSERT INTO FareCapStages (FareCapId,RouteId,Stage2,Stage1) VALUES (1,10,46,41);INSERT INTO FareCapStages (FareCapId,RouteId,Stage1,Stage2) VALUES (2,10,46,41);INSERT INTO FareCapStages (FareCapId,RouteId,Stage2,Stage1) VALUES (2,10,46,41);</v>
      </c>
      <c r="G68" s="9" t="str">
        <f t="shared" si="4"/>
        <v>INSERT INTO FareCapStages (FareCapId,RouteId,Stage1,Stage2) VALUES (1,10,44,41);INSERT INTO FareCapStages (FareCapId,RouteId,Stage2,Stage1) VALUES (1,10,44,41);INSERT INTO FareCapStages (FareCapId,RouteId,Stage1,Stage2) VALUES (2,10,44,41);INSERT INTO FareCapStages (FareCapId,RouteId,Stage2,Stage1) VALUES (2,10,44,41);</v>
      </c>
      <c r="H68" s="9" t="str">
        <f t="shared" si="4"/>
        <v>INSERT INTO FareCapStages (FareCapId,RouteId,Stage1,Stage2) VALUES (1,10,43,41);INSERT INTO FareCapStages (FareCapId,RouteId,Stage2,Stage1) VALUES (1,10,43,41);INSERT INTO FareCapStages (FareCapId,RouteId,Stage1,Stage2) VALUES (2,10,43,41);INSERT INTO FareCapStages (FareCapId,RouteId,Stage2,Stage1) VALUES (2,10,43,41);</v>
      </c>
      <c r="I68" s="9" t="str">
        <f t="shared" si="4"/>
        <v>INSERT INTO FareCapStages (FareCapId,RouteId,Stage1,Stage2) VALUES (1,10,42,41);INSERT INTO FareCapStages (FareCapId,RouteId,Stage2,Stage1) VALUES (1,10,42,41);INSERT INTO FareCapStages (FareCapId,RouteId,Stage1,Stage2) VALUES (2,10,42,41);INSERT INTO FareCapStages (FareCapId,RouteId,Stage2,Stage1) VALUES (2,10,42,41);</v>
      </c>
      <c r="J68" s="9" t="str">
        <f t="shared" si="4"/>
        <v>INSERT INTO FareCapStages (FareCapId,RouteId,Stage1,Stage2) VALUES (1,10,41,41);INSERT INTO FareCapStages (FareCapId,RouteId,Stage2,Stage1) VALUES (1,10,41,41);INSERT INTO FareCapStages (FareCapId,RouteId,Stage1,Stage2) VALUES (2,10,41,41);INSERT INTO FareCapStages (FareCapId,RouteId,Stage2,Stage1) VALUES (2,10,41,41);</v>
      </c>
      <c r="K68" s="9" t="str">
        <f t="shared" si="4"/>
        <v/>
      </c>
      <c r="L68" s="9" t="str">
        <f t="shared" si="4"/>
        <v/>
      </c>
      <c r="M68" s="9" t="str">
        <f t="shared" si="4"/>
        <v/>
      </c>
      <c r="N68" s="9" t="str">
        <f t="shared" si="4"/>
        <v/>
      </c>
      <c r="O68" s="9" t="str">
        <f t="shared" si="4"/>
        <v/>
      </c>
      <c r="P68" s="9" t="str">
        <f t="shared" si="4"/>
        <v/>
      </c>
      <c r="Q68" s="9" t="str">
        <f t="shared" si="4"/>
        <v/>
      </c>
      <c r="R68" s="9" t="str">
        <f t="shared" si="5"/>
        <v/>
      </c>
    </row>
    <row r="69" spans="4:18" x14ac:dyDescent="0.25">
      <c r="D69" s="9">
        <v>40</v>
      </c>
      <c r="E69" s="9" t="str">
        <f t="shared" si="4"/>
        <v>INSERT INTO FareCapStages (FareCapId,RouteId,Stage1,Stage2) VALUES (1,10,27,40);INSERT INTO FareCapStages (FareCapId,RouteId,Stage2,Stage1) VALUES (1,10,27,40);</v>
      </c>
      <c r="F69" s="9" t="str">
        <f t="shared" si="4"/>
        <v>INSERT INTO FareCapStages (FareCapId,RouteId,Stage1,Stage2) VALUES (1,10,46,40);INSERT INTO FareCapStages (FareCapId,RouteId,Stage2,Stage1) VALUES (1,10,46,40);</v>
      </c>
      <c r="G69" s="9" t="str">
        <f t="shared" si="4"/>
        <v>INSERT INTO FareCapStages (FareCapId,RouteId,Stage1,Stage2) VALUES (1,10,44,40);INSERT INTO FareCapStages (FareCapId,RouteId,Stage2,Stage1) VALUES (1,10,44,40);</v>
      </c>
      <c r="H69" s="9" t="str">
        <f t="shared" si="4"/>
        <v>INSERT INTO FareCapStages (FareCapId,RouteId,Stage1,Stage2) VALUES (1,10,43,40);INSERT INTO FareCapStages (FareCapId,RouteId,Stage2,Stage1) VALUES (1,10,43,40);</v>
      </c>
      <c r="I69" s="9" t="str">
        <f t="shared" si="4"/>
        <v>INSERT INTO FareCapStages (FareCapId,RouteId,Stage1,Stage2) VALUES (1,10,42,40);INSERT INTO FareCapStages (FareCapId,RouteId,Stage2,Stage1) VALUES (1,10,42,40);</v>
      </c>
      <c r="J69" s="9" t="str">
        <f t="shared" si="4"/>
        <v>INSERT INTO FareCapStages (FareCapId,RouteId,Stage1,Stage2) VALUES (1,10,41,40);INSERT INTO FareCapStages (FareCapId,RouteId,Stage2,Stage1) VALUES (1,10,41,40);</v>
      </c>
      <c r="K69" s="9" t="str">
        <f t="shared" si="4"/>
        <v>INSERT INTO FareCapStages (FareCapId,RouteId,Stage1,Stage2) VALUES (1,10,40,40);INSERT INTO FareCapStages (FareCapId,RouteId,Stage2,Stage1) VALUES (1,10,40,40);</v>
      </c>
      <c r="L69" s="9" t="str">
        <f t="shared" si="4"/>
        <v/>
      </c>
      <c r="M69" s="9" t="str">
        <f t="shared" si="4"/>
        <v/>
      </c>
      <c r="N69" s="9" t="str">
        <f t="shared" si="4"/>
        <v/>
      </c>
      <c r="O69" s="9" t="str">
        <f t="shared" si="4"/>
        <v/>
      </c>
      <c r="P69" s="9" t="str">
        <f t="shared" si="4"/>
        <v/>
      </c>
      <c r="Q69" s="9" t="str">
        <f t="shared" si="4"/>
        <v/>
      </c>
      <c r="R69" s="9" t="str">
        <f t="shared" si="5"/>
        <v/>
      </c>
    </row>
    <row r="70" spans="4:18" x14ac:dyDescent="0.25">
      <c r="D70" s="9">
        <v>39</v>
      </c>
      <c r="E70" s="9" t="str">
        <f t="shared" si="4"/>
        <v>INSERT INTO FareCapStages (FareCapId,RouteId,Stage1,Stage2) VALUES (1,10,27,39);INSERT INTO FareCapStages (FareCapId,RouteId,Stage2,Stage1) VALUES (1,10,27,39);</v>
      </c>
      <c r="F70" s="9" t="str">
        <f t="shared" si="4"/>
        <v>INSERT INTO FareCapStages (FareCapId,RouteId,Stage1,Stage2) VALUES (1,10,46,39);INSERT INTO FareCapStages (FareCapId,RouteId,Stage2,Stage1) VALUES (1,10,46,39);</v>
      </c>
      <c r="G70" s="9" t="str">
        <f t="shared" si="4"/>
        <v>INSERT INTO FareCapStages (FareCapId,RouteId,Stage1,Stage2) VALUES (1,10,44,39);INSERT INTO FareCapStages (FareCapId,RouteId,Stage2,Stage1) VALUES (1,10,44,39);</v>
      </c>
      <c r="H70" s="9" t="str">
        <f t="shared" si="4"/>
        <v>INSERT INTO FareCapStages (FareCapId,RouteId,Stage1,Stage2) VALUES (1,10,43,39);INSERT INTO FareCapStages (FareCapId,RouteId,Stage2,Stage1) VALUES (1,10,43,39);</v>
      </c>
      <c r="I70" s="9" t="str">
        <f t="shared" si="4"/>
        <v>INSERT INTO FareCapStages (FareCapId,RouteId,Stage1,Stage2) VALUES (1,10,42,39);INSERT INTO FareCapStages (FareCapId,RouteId,Stage2,Stage1) VALUES (1,10,42,39);</v>
      </c>
      <c r="J70" s="9" t="str">
        <f t="shared" si="4"/>
        <v>INSERT INTO FareCapStages (FareCapId,RouteId,Stage1,Stage2) VALUES (1,10,41,39);INSERT INTO FareCapStages (FareCapId,RouteId,Stage2,Stage1) VALUES (1,10,41,39);</v>
      </c>
      <c r="K70" s="9" t="str">
        <f t="shared" si="4"/>
        <v>INSERT INTO FareCapStages (FareCapId,RouteId,Stage1,Stage2) VALUES (1,10,40,39);INSERT INTO FareCapStages (FareCapId,RouteId,Stage2,Stage1) VALUES (1,10,40,39);</v>
      </c>
      <c r="L70" s="9" t="str">
        <f t="shared" si="4"/>
        <v>INSERT INTO FareCapStages (FareCapId,RouteId,Stage1,Stage2) VALUES (1,10,39,39);INSERT INTO FareCapStages (FareCapId,RouteId,Stage2,Stage1) VALUES (1,10,39,39);</v>
      </c>
      <c r="M70" s="9" t="str">
        <f t="shared" si="4"/>
        <v/>
      </c>
      <c r="N70" s="9" t="str">
        <f t="shared" si="4"/>
        <v/>
      </c>
      <c r="O70" s="9" t="str">
        <f t="shared" si="4"/>
        <v/>
      </c>
      <c r="P70" s="9" t="str">
        <f t="shared" si="4"/>
        <v/>
      </c>
      <c r="Q70" s="9" t="str">
        <f t="shared" si="4"/>
        <v/>
      </c>
      <c r="R70" s="9" t="str">
        <f t="shared" si="5"/>
        <v/>
      </c>
    </row>
    <row r="71" spans="4:18" x14ac:dyDescent="0.25">
      <c r="D71" s="9">
        <v>38</v>
      </c>
      <c r="E71" s="9" t="str">
        <f t="shared" si="4"/>
        <v>INSERT INTO FareCapStages (FareCapId,RouteId,Stage1,Stage2) VALUES (1,10,27,38);INSERT INTO FareCapStages (FareCapId,RouteId,Stage2,Stage1) VALUES (1,10,27,38);</v>
      </c>
      <c r="F71" s="9" t="str">
        <f t="shared" si="4"/>
        <v>INSERT INTO FareCapStages (FareCapId,RouteId,Stage1,Stage2) VALUES (1,10,46,38);INSERT INTO FareCapStages (FareCapId,RouteId,Stage2,Stage1) VALUES (1,10,46,38);</v>
      </c>
      <c r="G71" s="9" t="str">
        <f t="shared" si="4"/>
        <v>INSERT INTO FareCapStages (FareCapId,RouteId,Stage1,Stage2) VALUES (1,10,44,38);INSERT INTO FareCapStages (FareCapId,RouteId,Stage2,Stage1) VALUES (1,10,44,38);</v>
      </c>
      <c r="H71" s="9" t="str">
        <f t="shared" si="4"/>
        <v>INSERT INTO FareCapStages (FareCapId,RouteId,Stage1,Stage2) VALUES (1,10,43,38);INSERT INTO FareCapStages (FareCapId,RouteId,Stage2,Stage1) VALUES (1,10,43,38);</v>
      </c>
      <c r="I71" s="9" t="str">
        <f t="shared" si="4"/>
        <v>INSERT INTO FareCapStages (FareCapId,RouteId,Stage1,Stage2) VALUES (1,10,42,38);INSERT INTO FareCapStages (FareCapId,RouteId,Stage2,Stage1) VALUES (1,10,42,38);</v>
      </c>
      <c r="J71" s="9" t="str">
        <f t="shared" si="4"/>
        <v>INSERT INTO FareCapStages (FareCapId,RouteId,Stage1,Stage2) VALUES (1,10,41,38);INSERT INTO FareCapStages (FareCapId,RouteId,Stage2,Stage1) VALUES (1,10,41,38);</v>
      </c>
      <c r="K71" s="9" t="str">
        <f t="shared" si="4"/>
        <v>INSERT INTO FareCapStages (FareCapId,RouteId,Stage1,Stage2) VALUES (1,10,40,38);INSERT INTO FareCapStages (FareCapId,RouteId,Stage2,Stage1) VALUES (1,10,40,38);</v>
      </c>
      <c r="L71" s="9" t="str">
        <f t="shared" si="4"/>
        <v>INSERT INTO FareCapStages (FareCapId,RouteId,Stage1,Stage2) VALUES (1,10,39,38);INSERT INTO FareCapStages (FareCapId,RouteId,Stage2,Stage1) VALUES (1,10,39,38);</v>
      </c>
      <c r="M71" s="9" t="str">
        <f t="shared" si="4"/>
        <v>INSERT INTO FareCapStages (FareCapId,RouteId,Stage1,Stage2) VALUES (1,10,38,38);INSERT INTO FareCapStages (FareCapId,RouteId,Stage2,Stage1) VALUES (1,10,38,38);</v>
      </c>
      <c r="N71" s="9" t="str">
        <f t="shared" si="4"/>
        <v/>
      </c>
      <c r="O71" s="9" t="str">
        <f t="shared" si="4"/>
        <v/>
      </c>
      <c r="P71" s="9" t="str">
        <f t="shared" si="4"/>
        <v/>
      </c>
      <c r="Q71" s="9" t="str">
        <f t="shared" si="4"/>
        <v/>
      </c>
      <c r="R71" s="9" t="str">
        <f t="shared" si="5"/>
        <v/>
      </c>
    </row>
    <row r="72" spans="4:18" x14ac:dyDescent="0.25">
      <c r="D72" s="9">
        <v>14</v>
      </c>
      <c r="E72" s="9" t="str">
        <f t="shared" si="4"/>
        <v>INSERT INTO FareCapStages (FareCapId,RouteId,Stage1,Stage2) VALUES (1,10,27,14);INSERT INTO FareCapStages (FareCapId,RouteId,Stage2,Stage1) VALUES (1,10,27,14);</v>
      </c>
      <c r="F72" s="9" t="str">
        <f t="shared" si="4"/>
        <v>INSERT INTO FareCapStages (FareCapId,RouteId,Stage1,Stage2) VALUES (1,10,46,14);INSERT INTO FareCapStages (FareCapId,RouteId,Stage2,Stage1) VALUES (1,10,46,14);</v>
      </c>
      <c r="G72" s="9" t="str">
        <f t="shared" si="4"/>
        <v>INSERT INTO FareCapStages (FareCapId,RouteId,Stage1,Stage2) VALUES (1,10,44,14);INSERT INTO FareCapStages (FareCapId,RouteId,Stage2,Stage1) VALUES (1,10,44,14);</v>
      </c>
      <c r="H72" s="9" t="str">
        <f t="shared" si="4"/>
        <v>INSERT INTO FareCapStages (FareCapId,RouteId,Stage1,Stage2) VALUES (1,10,43,14);INSERT INTO FareCapStages (FareCapId,RouteId,Stage2,Stage1) VALUES (1,10,43,14);</v>
      </c>
      <c r="I72" s="9" t="str">
        <f t="shared" si="4"/>
        <v>INSERT INTO FareCapStages (FareCapId,RouteId,Stage1,Stage2) VALUES (1,10,42,14);INSERT INTO FareCapStages (FareCapId,RouteId,Stage2,Stage1) VALUES (1,10,42,14);</v>
      </c>
      <c r="J72" s="9" t="str">
        <f t="shared" si="4"/>
        <v>INSERT INTO FareCapStages (FareCapId,RouteId,Stage1,Stage2) VALUES (1,10,41,14);INSERT INTO FareCapStages (FareCapId,RouteId,Stage2,Stage1) VALUES (1,10,41,14);</v>
      </c>
      <c r="K72" s="9" t="str">
        <f t="shared" si="4"/>
        <v>INSERT INTO FareCapStages (FareCapId,RouteId,Stage1,Stage2) VALUES (1,10,40,14);INSERT INTO FareCapStages (FareCapId,RouteId,Stage2,Stage1) VALUES (1,10,40,14);</v>
      </c>
      <c r="L72" s="9" t="str">
        <f t="shared" si="4"/>
        <v>INSERT INTO FareCapStages (FareCapId,RouteId,Stage1,Stage2) VALUES (1,10,39,14);INSERT INTO FareCapStages (FareCapId,RouteId,Stage2,Stage1) VALUES (1,10,39,14);</v>
      </c>
      <c r="M72" s="9" t="str">
        <f t="shared" si="4"/>
        <v>INSERT INTO FareCapStages (FareCapId,RouteId,Stage1,Stage2) VALUES (1,10,38,14);INSERT INTO FareCapStages (FareCapId,RouteId,Stage2,Stage1) VALUES (1,10,38,14);</v>
      </c>
      <c r="N72" s="9" t="str">
        <f t="shared" si="4"/>
        <v>INSERT INTO FareCapStages (FareCapId,RouteId,Stage1,Stage2) VALUES (1,10,14,14);INSERT INTO FareCapStages (FareCapId,RouteId,Stage2,Stage1) VALUES (1,10,14,14);</v>
      </c>
      <c r="O72" s="9" t="str">
        <f t="shared" si="4"/>
        <v/>
      </c>
      <c r="P72" s="9" t="str">
        <f t="shared" si="4"/>
        <v/>
      </c>
      <c r="Q72" s="9" t="str">
        <f t="shared" si="4"/>
        <v/>
      </c>
      <c r="R72" s="9" t="str">
        <f t="shared" si="5"/>
        <v/>
      </c>
    </row>
    <row r="73" spans="4:18" x14ac:dyDescent="0.25">
      <c r="D73" s="9">
        <v>13</v>
      </c>
      <c r="E73" s="9" t="str">
        <f t="shared" si="4"/>
        <v>INSERT INTO FareCapStages (FareCapId,RouteId,Stage1,Stage2) VALUES (1,10,27,13);INSERT INTO FareCapStages (FareCapId,RouteId,Stage2,Stage1) VALUES (1,10,27,13);</v>
      </c>
      <c r="F73" s="9" t="str">
        <f t="shared" si="4"/>
        <v>INSERT INTO FareCapStages (FareCapId,RouteId,Stage1,Stage2) VALUES (1,10,46,13);INSERT INTO FareCapStages (FareCapId,RouteId,Stage2,Stage1) VALUES (1,10,46,13);</v>
      </c>
      <c r="G73" s="9" t="str">
        <f t="shared" si="4"/>
        <v>INSERT INTO FareCapStages (FareCapId,RouteId,Stage1,Stage2) VALUES (1,10,44,13);INSERT INTO FareCapStages (FareCapId,RouteId,Stage2,Stage1) VALUES (1,10,44,13);</v>
      </c>
      <c r="H73" s="9" t="str">
        <f t="shared" si="4"/>
        <v>INSERT INTO FareCapStages (FareCapId,RouteId,Stage1,Stage2) VALUES (1,10,43,13);INSERT INTO FareCapStages (FareCapId,RouteId,Stage2,Stage1) VALUES (1,10,43,13);</v>
      </c>
      <c r="I73" s="9" t="str">
        <f t="shared" si="4"/>
        <v>INSERT INTO FareCapStages (FareCapId,RouteId,Stage1,Stage2) VALUES (1,10,42,13);INSERT INTO FareCapStages (FareCapId,RouteId,Stage2,Stage1) VALUES (1,10,42,13);</v>
      </c>
      <c r="J73" s="9" t="str">
        <f t="shared" si="4"/>
        <v>INSERT INTO FareCapStages (FareCapId,RouteId,Stage1,Stage2) VALUES (1,10,41,13);INSERT INTO FareCapStages (FareCapId,RouteId,Stage2,Stage1) VALUES (1,10,41,13);</v>
      </c>
      <c r="K73" s="9" t="str">
        <f t="shared" si="4"/>
        <v>INSERT INTO FareCapStages (FareCapId,RouteId,Stage1,Stage2) VALUES (1,10,40,13);INSERT INTO FareCapStages (FareCapId,RouteId,Stage2,Stage1) VALUES (1,10,40,13);</v>
      </c>
      <c r="L73" s="9" t="str">
        <f t="shared" si="4"/>
        <v>INSERT INTO FareCapStages (FareCapId,RouteId,Stage1,Stage2) VALUES (1,10,39,13);INSERT INTO FareCapStages (FareCapId,RouteId,Stage2,Stage1) VALUES (1,10,39,13);</v>
      </c>
      <c r="M73" s="9" t="str">
        <f t="shared" si="4"/>
        <v>INSERT INTO FareCapStages (FareCapId,RouteId,Stage1,Stage2) VALUES (1,10,38,13);INSERT INTO FareCapStages (FareCapId,RouteId,Stage2,Stage1) VALUES (1,10,38,13);</v>
      </c>
      <c r="N73" s="9" t="str">
        <f t="shared" si="4"/>
        <v>INSERT INTO FareCapStages (FareCapId,RouteId,Stage1,Stage2) VALUES (1,10,14,13);INSERT INTO FareCapStages (FareCapId,RouteId,Stage2,Stage1) VALUES (1,10,14,13);</v>
      </c>
      <c r="O73" s="9" t="str">
        <f t="shared" si="4"/>
        <v>INSERT INTO FareCapStages (FareCapId,RouteId,Stage1,Stage2) VALUES (1,10,13,13);INSERT INTO FareCapStages (FareCapId,RouteId,Stage2,Stage1) VALUES (1,10,13,13);</v>
      </c>
      <c r="P73" s="9" t="str">
        <f t="shared" si="4"/>
        <v/>
      </c>
      <c r="Q73" s="9" t="str">
        <f t="shared" si="4"/>
        <v/>
      </c>
      <c r="R73" s="9" t="str">
        <f t="shared" si="5"/>
        <v/>
      </c>
    </row>
    <row r="74" spans="4:18" x14ac:dyDescent="0.25">
      <c r="D74" s="9">
        <v>12</v>
      </c>
      <c r="E74" s="9" t="str">
        <f t="shared" si="4"/>
        <v>INSERT INTO FareCapStages (FareCapId,RouteId,Stage1,Stage2) VALUES (1,10,27,12);INSERT INTO FareCapStages (FareCapId,RouteId,Stage2,Stage1) VALUES (1,10,27,12);</v>
      </c>
      <c r="F74" s="9" t="str">
        <f t="shared" si="4"/>
        <v>INSERT INTO FareCapStages (FareCapId,RouteId,Stage1,Stage2) VALUES (1,10,46,12);INSERT INTO FareCapStages (FareCapId,RouteId,Stage2,Stage1) VALUES (1,10,46,12);</v>
      </c>
      <c r="G74" s="9" t="str">
        <f t="shared" si="4"/>
        <v>INSERT INTO FareCapStages (FareCapId,RouteId,Stage1,Stage2) VALUES (1,10,44,12);INSERT INTO FareCapStages (FareCapId,RouteId,Stage2,Stage1) VALUES (1,10,44,12);</v>
      </c>
      <c r="H74" s="9" t="str">
        <f t="shared" si="4"/>
        <v>INSERT INTO FareCapStages (FareCapId,RouteId,Stage1,Stage2) VALUES (1,10,43,12);INSERT INTO FareCapStages (FareCapId,RouteId,Stage2,Stage1) VALUES (1,10,43,12);</v>
      </c>
      <c r="I74" s="9" t="str">
        <f t="shared" si="4"/>
        <v>INSERT INTO FareCapStages (FareCapId,RouteId,Stage1,Stage2) VALUES (1,10,42,12);INSERT INTO FareCapStages (FareCapId,RouteId,Stage2,Stage1) VALUES (1,10,42,12);</v>
      </c>
      <c r="J74" s="9" t="str">
        <f t="shared" si="4"/>
        <v>INSERT INTO FareCapStages (FareCapId,RouteId,Stage1,Stage2) VALUES (1,10,41,12);INSERT INTO FareCapStages (FareCapId,RouteId,Stage2,Stage1) VALUES (1,10,41,12);</v>
      </c>
      <c r="K74" s="9" t="str">
        <f t="shared" si="4"/>
        <v>INSERT INTO FareCapStages (FareCapId,RouteId,Stage1,Stage2) VALUES (1,10,40,12);INSERT INTO FareCapStages (FareCapId,RouteId,Stage2,Stage1) VALUES (1,10,40,12);</v>
      </c>
      <c r="L74" s="9" t="str">
        <f t="shared" si="4"/>
        <v>INSERT INTO FareCapStages (FareCapId,RouteId,Stage1,Stage2) VALUES (1,10,39,12);INSERT INTO FareCapStages (FareCapId,RouteId,Stage2,Stage1) VALUES (1,10,39,12);</v>
      </c>
      <c r="M74" s="9" t="str">
        <f t="shared" si="4"/>
        <v>INSERT INTO FareCapStages (FareCapId,RouteId,Stage1,Stage2) VALUES (1,10,38,12);INSERT INTO FareCapStages (FareCapId,RouteId,Stage2,Stage1) VALUES (1,10,38,12);</v>
      </c>
      <c r="N74" s="9" t="str">
        <f t="shared" si="4"/>
        <v>INSERT INTO FareCapStages (FareCapId,RouteId,Stage1,Stage2) VALUES (1,10,14,12);INSERT INTO FareCapStages (FareCapId,RouteId,Stage2,Stage1) VALUES (1,10,14,12);</v>
      </c>
      <c r="O74" s="9" t="str">
        <f t="shared" si="4"/>
        <v>INSERT INTO FareCapStages (FareCapId,RouteId,Stage1,Stage2) VALUES (1,10,13,12);INSERT INTO FareCapStages (FareCapId,RouteId,Stage2,Stage1) VALUES (1,10,13,12);</v>
      </c>
      <c r="P74" s="9" t="str">
        <f t="shared" si="4"/>
        <v>INSERT INTO FareCapStages (FareCapId,RouteId,Stage1,Stage2) VALUES (1,10,12,12);INSERT INTO FareCapStages (FareCapId,RouteId,Stage2,Stage1) VALUES (1,10,12,12);</v>
      </c>
      <c r="Q74" s="9" t="str">
        <f t="shared" si="4"/>
        <v/>
      </c>
      <c r="R74" s="9" t="str">
        <f t="shared" si="5"/>
        <v/>
      </c>
    </row>
    <row r="75" spans="4:18" x14ac:dyDescent="0.25">
      <c r="D75" s="9">
        <v>11</v>
      </c>
      <c r="E75" s="9" t="str">
        <f t="shared" si="4"/>
        <v>INSERT INTO FareCapStages (FareCapId,RouteId,Stage1,Stage2) VALUES (1,10,27,11);INSERT INTO FareCapStages (FareCapId,RouteId,Stage2,Stage1) VALUES (1,10,27,11);</v>
      </c>
      <c r="F75" s="9" t="str">
        <f t="shared" si="4"/>
        <v>INSERT INTO FareCapStages (FareCapId,RouteId,Stage1,Stage2) VALUES (1,10,46,11);INSERT INTO FareCapStages (FareCapId,RouteId,Stage2,Stage1) VALUES (1,10,46,11);</v>
      </c>
      <c r="G75" s="9" t="str">
        <f t="shared" si="4"/>
        <v>INSERT INTO FareCapStages (FareCapId,RouteId,Stage1,Stage2) VALUES (1,10,44,11);INSERT INTO FareCapStages (FareCapId,RouteId,Stage2,Stage1) VALUES (1,10,44,11);</v>
      </c>
      <c r="H75" s="9" t="str">
        <f t="shared" si="4"/>
        <v>INSERT INTO FareCapStages (FareCapId,RouteId,Stage1,Stage2) VALUES (1,10,43,11);INSERT INTO FareCapStages (FareCapId,RouteId,Stage2,Stage1) VALUES (1,10,43,11);</v>
      </c>
      <c r="I75" s="9" t="str">
        <f t="shared" si="4"/>
        <v>INSERT INTO FareCapStages (FareCapId,RouteId,Stage1,Stage2) VALUES (1,10,42,11);INSERT INTO FareCapStages (FareCapId,RouteId,Stage2,Stage1) VALUES (1,10,42,11);</v>
      </c>
      <c r="J75" s="9" t="str">
        <f t="shared" si="4"/>
        <v>INSERT INTO FareCapStages (FareCapId,RouteId,Stage1,Stage2) VALUES (1,10,41,11);INSERT INTO FareCapStages (FareCapId,RouteId,Stage2,Stage1) VALUES (1,10,41,11);</v>
      </c>
      <c r="K75" s="9" t="str">
        <f t="shared" si="4"/>
        <v>INSERT INTO FareCapStages (FareCapId,RouteId,Stage1,Stage2) VALUES (1,10,40,11);INSERT INTO FareCapStages (FareCapId,RouteId,Stage2,Stage1) VALUES (1,10,40,11);</v>
      </c>
      <c r="L75" s="9" t="str">
        <f t="shared" si="4"/>
        <v>INSERT INTO FareCapStages (FareCapId,RouteId,Stage1,Stage2) VALUES (1,10,39,11);INSERT INTO FareCapStages (FareCapId,RouteId,Stage2,Stage1) VALUES (1,10,39,11);</v>
      </c>
      <c r="M75" s="9" t="str">
        <f t="shared" si="4"/>
        <v>INSERT INTO FareCapStages (FareCapId,RouteId,Stage1,Stage2) VALUES (1,10,38,11);INSERT INTO FareCapStages (FareCapId,RouteId,Stage2,Stage1) VALUES (1,10,38,11);</v>
      </c>
      <c r="N75" s="9" t="str">
        <f t="shared" si="4"/>
        <v>INSERT INTO FareCapStages (FareCapId,RouteId,Stage1,Stage2) VALUES (1,10,14,11);INSERT INTO FareCapStages (FareCapId,RouteId,Stage2,Stage1) VALUES (1,10,14,11);</v>
      </c>
      <c r="O75" s="9" t="str">
        <f t="shared" si="4"/>
        <v>INSERT INTO FareCapStages (FareCapId,RouteId,Stage1,Stage2) VALUES (1,10,13,11);INSERT INTO FareCapStages (FareCapId,RouteId,Stage2,Stage1) VALUES (1,10,13,11);</v>
      </c>
      <c r="P75" s="9" t="str">
        <f t="shared" si="4"/>
        <v>INSERT INTO FareCapStages (FareCapId,RouteId,Stage1,Stage2) VALUES (1,10,12,11);INSERT INTO FareCapStages (FareCapId,RouteId,Stage2,Stage1) VALUES (1,10,12,11);</v>
      </c>
      <c r="Q75" s="9" t="str">
        <f t="shared" si="4"/>
        <v>INSERT INTO FareCapStages (FareCapId,RouteId,Stage1,Stage2) VALUES (1,10,11,11);INSERT INTO FareCapStages (FareCapId,RouteId,Stage2,Stage1) VALUES (1,10,11,11);</v>
      </c>
      <c r="R75" s="9" t="str">
        <f t="shared" si="5"/>
        <v/>
      </c>
    </row>
    <row r="76" spans="4:18" x14ac:dyDescent="0.25">
      <c r="E76" s="9" t="str">
        <f t="shared" ref="E76:Q76" si="6">IF(ISNUMBER(SEARCH("G",E46)), "INSERT INTO FareCapStages (FareCapId,Stage1,Stage2) VALUES ("&amp;$B$4&amp;","&amp;E$2&amp;","&amp;$D16&amp;")", "")</f>
        <v/>
      </c>
      <c r="F76" s="9" t="str">
        <f t="shared" si="6"/>
        <v/>
      </c>
      <c r="G76" s="9" t="str">
        <f t="shared" si="6"/>
        <v/>
      </c>
      <c r="H76" s="9" t="str">
        <f t="shared" si="6"/>
        <v/>
      </c>
      <c r="I76" s="9" t="str">
        <f t="shared" si="6"/>
        <v/>
      </c>
      <c r="J76" s="9" t="str">
        <f t="shared" si="6"/>
        <v/>
      </c>
      <c r="K76" s="9" t="str">
        <f t="shared" si="6"/>
        <v/>
      </c>
      <c r="L76" s="9" t="str">
        <f t="shared" si="6"/>
        <v/>
      </c>
      <c r="M76" s="9" t="str">
        <f t="shared" si="6"/>
        <v/>
      </c>
      <c r="N76" s="9" t="str">
        <f t="shared" si="6"/>
        <v/>
      </c>
      <c r="O76" s="9" t="str">
        <f t="shared" si="6"/>
        <v/>
      </c>
      <c r="P76" s="9" t="str">
        <f t="shared" si="6"/>
        <v/>
      </c>
      <c r="Q76" s="9" t="str">
        <f t="shared" si="6"/>
        <v/>
      </c>
    </row>
    <row r="77" spans="4:18" x14ac:dyDescent="0.25">
      <c r="E77" s="9"/>
      <c r="F77" s="9" t="str">
        <f t="shared" ref="F77:Q77" si="7">IF(ISNUMBER(SEARCH("G",F48)), "INSERT INTO FareCapStages (FareCapId,Stage1,Stage2) VALUES ("&amp;$B$4&amp;","&amp;F$2&amp;","&amp;$D17&amp;")", "")</f>
        <v/>
      </c>
      <c r="G77" s="9" t="str">
        <f t="shared" si="7"/>
        <v/>
      </c>
      <c r="H77" s="9" t="str">
        <f t="shared" si="7"/>
        <v/>
      </c>
      <c r="I77" s="9" t="str">
        <f t="shared" si="7"/>
        <v/>
      </c>
      <c r="J77" s="9" t="str">
        <f t="shared" si="7"/>
        <v/>
      </c>
      <c r="K77" s="9" t="str">
        <f t="shared" si="7"/>
        <v/>
      </c>
      <c r="L77" s="9" t="str">
        <f t="shared" si="7"/>
        <v/>
      </c>
      <c r="M77" s="9" t="str">
        <f t="shared" si="7"/>
        <v/>
      </c>
      <c r="N77" s="9" t="str">
        <f t="shared" si="7"/>
        <v/>
      </c>
      <c r="O77" s="9" t="str">
        <f t="shared" si="7"/>
        <v/>
      </c>
      <c r="P77" s="9" t="str">
        <f t="shared" si="7"/>
        <v/>
      </c>
      <c r="Q77" s="9" t="str">
        <f t="shared" si="7"/>
        <v/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63"/>
  <sheetViews>
    <sheetView workbookViewId="0">
      <selection activeCell="C25" sqref="C25"/>
    </sheetView>
  </sheetViews>
  <sheetFormatPr defaultRowHeight="15" x14ac:dyDescent="0.25"/>
  <cols>
    <col min="5" max="5" width="18.42578125" bestFit="1" customWidth="1"/>
    <col min="6" max="6" width="9.140625" style="5"/>
    <col min="7" max="7" width="14.28515625" bestFit="1" customWidth="1"/>
    <col min="8" max="8" width="2.85546875" style="9" bestFit="1" customWidth="1"/>
    <col min="9" max="9" width="14.42578125" bestFit="1" customWidth="1"/>
    <col min="10" max="10" width="2.85546875" bestFit="1" customWidth="1"/>
    <col min="11" max="11" width="2.85546875" style="9" customWidth="1"/>
  </cols>
  <sheetData>
    <row r="1" spans="1:15" s="1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6" t="s">
        <v>305</v>
      </c>
      <c r="G1" s="1" t="s">
        <v>306</v>
      </c>
      <c r="I1" s="1" t="s">
        <v>307</v>
      </c>
      <c r="K1" s="1" t="s">
        <v>371</v>
      </c>
      <c r="M1" s="1" t="s">
        <v>309</v>
      </c>
      <c r="N1" s="5" t="str">
        <f>INDEX(Routes!A2:B19,MATCH(O1,Routes!A2:A19,0),2)</f>
        <v>11</v>
      </c>
      <c r="O1" s="5" t="s">
        <v>330</v>
      </c>
    </row>
    <row r="2" spans="1:15" s="9" customFormat="1" x14ac:dyDescent="0.25">
      <c r="A2" s="9">
        <v>1</v>
      </c>
      <c r="B2" s="9">
        <v>1</v>
      </c>
      <c r="C2" s="4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5">
        <v>27</v>
      </c>
      <c r="G2" s="5">
        <v>27</v>
      </c>
      <c r="H2" s="5">
        <v>1</v>
      </c>
      <c r="I2" s="5">
        <v>27</v>
      </c>
      <c r="J2" s="5">
        <v>1</v>
      </c>
      <c r="K2" s="5">
        <v>0</v>
      </c>
      <c r="N2" s="9" t="str">
        <f>"INSERT INTO RouteStops (RouteId,Variation,Sequence,NaptanId,BoardingStage,BoardingstageSequence,AlightingStage,AlightingStageSequence,IsBoundary) VALUES ("&amp;$N$1&amp;","&amp;B2&amp;","&amp;A2&amp;","&amp;D2&amp;","&amp;G2&amp;","&amp;H2&amp;","&amp;I2&amp;","&amp;J2&amp;","&amp;K2&amp;")"</f>
        <v>INSERT INTO RouteStops (RouteId,Variation,Sequence,NaptanId,BoardingStage,BoardingstageSequence,AlightingStage,AlightingStageSequence,IsBoundary) VALUES (11,1,1,51,27,1,27,1,0)</v>
      </c>
    </row>
    <row r="3" spans="1:15" x14ac:dyDescent="0.25">
      <c r="A3" s="9">
        <v>2</v>
      </c>
      <c r="B3" s="9">
        <v>1</v>
      </c>
      <c r="C3" s="9">
        <v>45021200</v>
      </c>
      <c r="D3" s="9">
        <f>INDEX(Naptans!$A:$C,MATCH(C3,Naptans!$A:$A,0),2)</f>
        <v>243</v>
      </c>
      <c r="E3" s="9" t="str">
        <f>INDEX(Naptans!$A:$C,MATCH(C3,Naptans!$A:$A,0),3)</f>
        <v xml:space="preserve"> Church Street</v>
      </c>
      <c r="G3" s="5">
        <v>27</v>
      </c>
      <c r="H3" s="5">
        <v>1</v>
      </c>
      <c r="I3" s="5">
        <v>46</v>
      </c>
      <c r="J3" s="5">
        <v>2</v>
      </c>
      <c r="K3" s="5">
        <v>0</v>
      </c>
      <c r="N3" s="9" t="str">
        <f t="shared" ref="N3:N63" si="0">"INSERT INTO RouteStops (RouteId,Variation,Sequence,NaptanId,BoardingStage,BoardingstageSequence,AlightingStage,AlightingStageSequence,IsBoundary) VALUES ("&amp;$N$1&amp;","&amp;B3&amp;","&amp;A3&amp;","&amp;D3&amp;","&amp;G3&amp;","&amp;H3&amp;","&amp;I3&amp;","&amp;J3&amp;","&amp;K3&amp;")"</f>
        <v>INSERT INTO RouteStops (RouteId,Variation,Sequence,NaptanId,BoardingStage,BoardingstageSequence,AlightingStage,AlightingStageSequence,IsBoundary) VALUES (11,1,2,243,27,1,46,2,0)</v>
      </c>
    </row>
    <row r="4" spans="1:15" x14ac:dyDescent="0.25">
      <c r="A4" s="9">
        <v>3</v>
      </c>
      <c r="B4" s="9">
        <v>1</v>
      </c>
      <c r="C4" s="9">
        <v>45019903</v>
      </c>
      <c r="D4" s="9">
        <f>INDEX(Naptans!$A:$C,MATCH(C4,Naptans!$A:$A,0),2)</f>
        <v>136</v>
      </c>
      <c r="E4" s="9" t="str">
        <f>INDEX(Naptans!$A:$C,MATCH(C4,Naptans!$A:$A,0),3)</f>
        <v xml:space="preserve"> Goulbourne Street</v>
      </c>
      <c r="F4" s="5">
        <v>46</v>
      </c>
      <c r="G4" s="5">
        <v>46</v>
      </c>
      <c r="H4" s="5">
        <v>2</v>
      </c>
      <c r="I4" s="5">
        <v>46</v>
      </c>
      <c r="J4" s="5">
        <v>2</v>
      </c>
      <c r="K4" s="5">
        <v>0</v>
      </c>
      <c r="N4" s="9" t="str">
        <f t="shared" si="0"/>
        <v>INSERT INTO RouteStops (RouteId,Variation,Sequence,NaptanId,BoardingStage,BoardingstageSequence,AlightingStage,AlightingStageSequence,IsBoundary) VALUES (11,1,3,136,46,2,46,2,0)</v>
      </c>
    </row>
    <row r="5" spans="1:15" x14ac:dyDescent="0.25">
      <c r="A5" s="9">
        <v>4</v>
      </c>
      <c r="B5" s="9">
        <v>1</v>
      </c>
      <c r="C5" s="9">
        <v>45019904</v>
      </c>
      <c r="D5" s="9">
        <f>INDEX(Naptans!$A:$C,MATCH(C5,Naptans!$A:$A,0),2)</f>
        <v>137</v>
      </c>
      <c r="E5" s="9" t="str">
        <f>INDEX(Naptans!$A:$C,MATCH(C5,Naptans!$A:$A,0),3)</f>
        <v xml:space="preserve"> King Street</v>
      </c>
      <c r="G5" s="5">
        <v>46</v>
      </c>
      <c r="H5" s="5">
        <v>2</v>
      </c>
      <c r="I5" s="5">
        <v>44</v>
      </c>
      <c r="J5" s="5">
        <v>3</v>
      </c>
      <c r="K5" s="5">
        <v>0</v>
      </c>
      <c r="N5" s="9" t="str">
        <f t="shared" si="0"/>
        <v>INSERT INTO RouteStops (RouteId,Variation,Sequence,NaptanId,BoardingStage,BoardingstageSequence,AlightingStage,AlightingStageSequence,IsBoundary) VALUES (11,1,4,137,46,2,44,3,0)</v>
      </c>
    </row>
    <row r="6" spans="1:15" x14ac:dyDescent="0.25">
      <c r="A6" s="9">
        <v>5</v>
      </c>
      <c r="B6" s="9">
        <v>1</v>
      </c>
      <c r="C6" s="9">
        <v>45019906</v>
      </c>
      <c r="D6" s="9">
        <f>INDEX(Naptans!$A:$C,MATCH(C6,Naptans!$A:$A,0),2)</f>
        <v>244</v>
      </c>
      <c r="E6" s="9" t="str">
        <f>INDEX(Naptans!$A:$C,MATCH(C6,Naptans!$A:$A,0),3)</f>
        <v xml:space="preserve"> Woodhouse Road</v>
      </c>
      <c r="F6" s="5">
        <v>44</v>
      </c>
      <c r="G6" s="5">
        <v>44</v>
      </c>
      <c r="H6" s="5">
        <v>3</v>
      </c>
      <c r="I6" s="5">
        <v>44</v>
      </c>
      <c r="J6" s="5">
        <v>3</v>
      </c>
      <c r="K6" s="5">
        <v>0</v>
      </c>
      <c r="N6" s="9" t="str">
        <f t="shared" si="0"/>
        <v>INSERT INTO RouteStops (RouteId,Variation,Sequence,NaptanId,BoardingStage,BoardingstageSequence,AlightingStage,AlightingStageSequence,IsBoundary) VALUES (11,1,5,244,44,3,44,3,0)</v>
      </c>
    </row>
    <row r="7" spans="1:15" x14ac:dyDescent="0.25">
      <c r="A7" s="9">
        <v>6</v>
      </c>
      <c r="B7" s="9">
        <v>1</v>
      </c>
      <c r="C7" s="9">
        <v>45019908</v>
      </c>
      <c r="D7" s="9">
        <f>INDEX(Naptans!$A:$C,MATCH(C7,Naptans!$A:$A,0),2)</f>
        <v>245</v>
      </c>
      <c r="E7" s="9" t="str">
        <f>INDEX(Naptans!$A:$C,MATCH(C7,Naptans!$A:$A,0),3)</f>
        <v xml:space="preserve"> Acorn Street</v>
      </c>
      <c r="G7" s="5">
        <v>44</v>
      </c>
      <c r="H7" s="5">
        <v>3</v>
      </c>
      <c r="I7" s="5">
        <v>43</v>
      </c>
      <c r="J7" s="5">
        <v>4</v>
      </c>
      <c r="K7" s="5">
        <v>0</v>
      </c>
      <c r="N7" s="9" t="str">
        <f t="shared" si="0"/>
        <v>INSERT INTO RouteStops (RouteId,Variation,Sequence,NaptanId,BoardingStage,BoardingstageSequence,AlightingStage,AlightingStageSequence,IsBoundary) VALUES (11,1,6,245,44,3,43,4,0)</v>
      </c>
    </row>
    <row r="8" spans="1:15" x14ac:dyDescent="0.25">
      <c r="A8" s="9">
        <v>7</v>
      </c>
      <c r="B8" s="9">
        <v>1</v>
      </c>
      <c r="C8" s="9">
        <v>45019911</v>
      </c>
      <c r="D8" s="9">
        <f>INDEX(Naptans!$A:$C,MATCH(C8,Naptans!$A:$A,0),2)</f>
        <v>233</v>
      </c>
      <c r="E8" s="9" t="str">
        <f>INDEX(Naptans!$A:$C,MATCH(C8,Naptans!$A:$A,0),3)</f>
        <v xml:space="preserve"> Ingrow Lane</v>
      </c>
      <c r="F8" s="5">
        <v>43</v>
      </c>
      <c r="G8" s="5">
        <v>43</v>
      </c>
      <c r="H8" s="5">
        <v>4</v>
      </c>
      <c r="I8" s="5">
        <v>43</v>
      </c>
      <c r="J8" s="5">
        <v>4</v>
      </c>
      <c r="K8" s="5">
        <v>0</v>
      </c>
      <c r="N8" s="9" t="str">
        <f t="shared" si="0"/>
        <v>INSERT INTO RouteStops (RouteId,Variation,Sequence,NaptanId,BoardingStage,BoardingstageSequence,AlightingStage,AlightingStageSequence,IsBoundary) VALUES (11,1,7,233,43,4,43,4,0)</v>
      </c>
    </row>
    <row r="9" spans="1:15" x14ac:dyDescent="0.25">
      <c r="A9" s="9">
        <v>8</v>
      </c>
      <c r="B9" s="9">
        <v>1</v>
      </c>
      <c r="C9" s="9">
        <v>45019913</v>
      </c>
      <c r="D9" s="9">
        <f>INDEX(Naptans!$A:$C,MATCH(C9,Naptans!$A:$A,0),2)</f>
        <v>246</v>
      </c>
      <c r="E9" s="9" t="str">
        <f>INDEX(Naptans!$A:$C,MATCH(C9,Naptans!$A:$A,0),3)</f>
        <v xml:space="preserve"> Ash Grove</v>
      </c>
      <c r="G9" s="5">
        <v>43</v>
      </c>
      <c r="H9" s="5">
        <v>4</v>
      </c>
      <c r="I9" s="5">
        <v>42</v>
      </c>
      <c r="J9" s="5">
        <v>5</v>
      </c>
      <c r="K9" s="5">
        <v>0</v>
      </c>
      <c r="N9" s="9" t="str">
        <f t="shared" si="0"/>
        <v>INSERT INTO RouteStops (RouteId,Variation,Sequence,NaptanId,BoardingStage,BoardingstageSequence,AlightingStage,AlightingStageSequence,IsBoundary) VALUES (11,1,8,246,43,4,42,5,0)</v>
      </c>
    </row>
    <row r="10" spans="1:15" x14ac:dyDescent="0.25">
      <c r="A10" s="9">
        <v>9</v>
      </c>
      <c r="B10" s="9">
        <v>1</v>
      </c>
      <c r="C10" s="9">
        <v>45019915</v>
      </c>
      <c r="D10" s="9">
        <f>INDEX(Naptans!$A:$C,MATCH(C10,Naptans!$A:$A,0),2)</f>
        <v>247</v>
      </c>
      <c r="E10" s="9" t="str">
        <f>INDEX(Naptans!$A:$C,MATCH(C10,Naptans!$A:$A,0),3)</f>
        <v xml:space="preserve"> Wesley Place</v>
      </c>
      <c r="F10" s="5">
        <v>42</v>
      </c>
      <c r="G10" s="5">
        <v>42</v>
      </c>
      <c r="H10" s="5">
        <v>5</v>
      </c>
      <c r="I10" s="5">
        <v>42</v>
      </c>
      <c r="J10" s="5">
        <v>5</v>
      </c>
      <c r="K10" s="5">
        <v>0</v>
      </c>
      <c r="N10" s="9" t="str">
        <f t="shared" si="0"/>
        <v>INSERT INTO RouteStops (RouteId,Variation,Sequence,NaptanId,BoardingStage,BoardingstageSequence,AlightingStage,AlightingStageSequence,IsBoundary) VALUES (11,1,9,247,42,5,42,5,0)</v>
      </c>
    </row>
    <row r="11" spans="1:15" x14ac:dyDescent="0.25">
      <c r="A11" s="9">
        <v>10</v>
      </c>
      <c r="B11" s="9">
        <v>1</v>
      </c>
      <c r="C11" s="9">
        <v>45019917</v>
      </c>
      <c r="D11" s="9">
        <f>INDEX(Naptans!$A:$C,MATCH(C11,Naptans!$A:$A,0),2)</f>
        <v>248</v>
      </c>
      <c r="E11" s="9" t="str">
        <f>INDEX(Naptans!$A:$C,MATCH(C11,Naptans!$A:$A,0),3)</f>
        <v xml:space="preserve"> Dorothy Street</v>
      </c>
      <c r="G11" s="5">
        <v>42</v>
      </c>
      <c r="H11" s="5">
        <v>5</v>
      </c>
      <c r="I11" s="5">
        <v>41</v>
      </c>
      <c r="J11" s="5">
        <v>6</v>
      </c>
      <c r="K11" s="5">
        <v>0</v>
      </c>
      <c r="N11" s="9" t="str">
        <f t="shared" si="0"/>
        <v>INSERT INTO RouteStops (RouteId,Variation,Sequence,NaptanId,BoardingStage,BoardingstageSequence,AlightingStage,AlightingStageSequence,IsBoundary) VALUES (11,1,10,248,42,5,41,6,0)</v>
      </c>
    </row>
    <row r="12" spans="1:15" x14ac:dyDescent="0.25">
      <c r="A12" s="9">
        <v>11</v>
      </c>
      <c r="B12" s="9">
        <v>1</v>
      </c>
      <c r="C12" s="9">
        <v>45019918</v>
      </c>
      <c r="D12" s="9">
        <f>INDEX(Naptans!$A:$C,MATCH(C12,Naptans!$A:$A,0),2)</f>
        <v>249</v>
      </c>
      <c r="E12" s="9" t="str">
        <f>INDEX(Naptans!$A:$C,MATCH(C12,Naptans!$A:$A,0),3)</f>
        <v xml:space="preserve"> Hermit Hole</v>
      </c>
      <c r="G12" s="5">
        <v>42</v>
      </c>
      <c r="H12" s="5">
        <v>5</v>
      </c>
      <c r="I12" s="5">
        <v>41</v>
      </c>
      <c r="J12" s="5">
        <v>6</v>
      </c>
      <c r="K12" s="5">
        <v>0</v>
      </c>
      <c r="N12" s="9" t="str">
        <f t="shared" si="0"/>
        <v>INSERT INTO RouteStops (RouteId,Variation,Sequence,NaptanId,BoardingStage,BoardingstageSequence,AlightingStage,AlightingStageSequence,IsBoundary) VALUES (11,1,11,249,42,5,41,6,0)</v>
      </c>
    </row>
    <row r="13" spans="1:15" x14ac:dyDescent="0.25">
      <c r="A13" s="9">
        <v>12</v>
      </c>
      <c r="B13" s="9">
        <v>1</v>
      </c>
      <c r="C13" s="9">
        <v>45019920</v>
      </c>
      <c r="D13" s="9">
        <f>INDEX(Naptans!$A:$C,MATCH(C13,Naptans!$A:$A,0),2)</f>
        <v>250</v>
      </c>
      <c r="E13" s="9" t="str">
        <f>INDEX(Naptans!$A:$C,MATCH(C13,Naptans!$A:$A,0),3)</f>
        <v xml:space="preserve"> The Whins</v>
      </c>
      <c r="F13" s="5">
        <v>41</v>
      </c>
      <c r="G13" s="5">
        <v>41</v>
      </c>
      <c r="H13" s="5">
        <v>6</v>
      </c>
      <c r="I13" s="5">
        <v>41</v>
      </c>
      <c r="J13" s="5">
        <v>6</v>
      </c>
      <c r="K13" s="5">
        <v>0</v>
      </c>
      <c r="N13" s="9" t="str">
        <f t="shared" si="0"/>
        <v>INSERT INTO RouteStops (RouteId,Variation,Sequence,NaptanId,BoardingStage,BoardingstageSequence,AlightingStage,AlightingStageSequence,IsBoundary) VALUES (11,1,12,250,41,6,41,6,0)</v>
      </c>
    </row>
    <row r="14" spans="1:15" x14ac:dyDescent="0.25">
      <c r="A14" s="9">
        <v>13</v>
      </c>
      <c r="B14" s="9">
        <v>1</v>
      </c>
      <c r="C14" s="9">
        <v>45019922</v>
      </c>
      <c r="D14" s="9">
        <f>INDEX(Naptans!$A:$C,MATCH(C14,Naptans!$A:$A,0),2)</f>
        <v>251</v>
      </c>
      <c r="E14" s="9" t="str">
        <f>INDEX(Naptans!$A:$C,MATCH(C14,Naptans!$A:$A,0),3)</f>
        <v xml:space="preserve"> Halifax Road</v>
      </c>
      <c r="G14" s="5">
        <v>41</v>
      </c>
      <c r="H14" s="5">
        <v>6</v>
      </c>
      <c r="I14" s="5">
        <v>40</v>
      </c>
      <c r="J14" s="5">
        <v>7</v>
      </c>
      <c r="K14" s="5">
        <v>0</v>
      </c>
      <c r="N14" s="9" t="str">
        <f t="shared" si="0"/>
        <v>INSERT INTO RouteStops (RouteId,Variation,Sequence,NaptanId,BoardingStage,BoardingstageSequence,AlightingStage,AlightingStageSequence,IsBoundary) VALUES (11,1,13,251,41,6,40,7,0)</v>
      </c>
    </row>
    <row r="15" spans="1:15" x14ac:dyDescent="0.25">
      <c r="A15" s="9">
        <v>14</v>
      </c>
      <c r="B15" s="9">
        <v>1</v>
      </c>
      <c r="C15" s="9">
        <v>45019924</v>
      </c>
      <c r="D15" s="9">
        <f>INDEX(Naptans!$A:$C,MATCH(C15,Naptans!$A:$A,0),2)</f>
        <v>252</v>
      </c>
      <c r="E15" s="9" t="str">
        <f>INDEX(Naptans!$A:$C,MATCH(C15,Naptans!$A:$A,0),3)</f>
        <v xml:space="preserve"> Lingfield Drive</v>
      </c>
      <c r="G15" s="5">
        <v>41</v>
      </c>
      <c r="H15" s="5">
        <v>6</v>
      </c>
      <c r="I15" s="5">
        <v>40</v>
      </c>
      <c r="J15" s="5">
        <v>7</v>
      </c>
      <c r="K15" s="5">
        <v>0</v>
      </c>
      <c r="N15" s="9" t="str">
        <f t="shared" si="0"/>
        <v>INSERT INTO RouteStops (RouteId,Variation,Sequence,NaptanId,BoardingStage,BoardingstageSequence,AlightingStage,AlightingStageSequence,IsBoundary) VALUES (11,1,14,252,41,6,40,7,0)</v>
      </c>
    </row>
    <row r="16" spans="1:15" x14ac:dyDescent="0.25">
      <c r="A16" s="9">
        <v>15</v>
      </c>
      <c r="B16" s="9">
        <v>1</v>
      </c>
      <c r="C16" s="9">
        <v>45019925</v>
      </c>
      <c r="D16" s="9">
        <f>INDEX(Naptans!$A:$C,MATCH(C16,Naptans!$A:$A,0),2)</f>
        <v>253</v>
      </c>
      <c r="E16" s="9" t="str">
        <f>INDEX(Naptans!$A:$C,MATCH(C16,Naptans!$A:$A,0),3)</f>
        <v xml:space="preserve"> Vernon Street</v>
      </c>
      <c r="F16" s="5">
        <v>40</v>
      </c>
      <c r="G16" s="5">
        <v>40</v>
      </c>
      <c r="H16" s="5">
        <v>7</v>
      </c>
      <c r="I16" s="5">
        <v>40</v>
      </c>
      <c r="J16" s="5">
        <v>7</v>
      </c>
      <c r="K16" s="5">
        <v>0</v>
      </c>
      <c r="N16" s="9" t="str">
        <f t="shared" si="0"/>
        <v>INSERT INTO RouteStops (RouteId,Variation,Sequence,NaptanId,BoardingStage,BoardingstageSequence,AlightingStage,AlightingStageSequence,IsBoundary) VALUES (11,1,15,253,40,7,40,7,0)</v>
      </c>
    </row>
    <row r="17" spans="1:14" x14ac:dyDescent="0.25">
      <c r="A17" s="9">
        <v>16</v>
      </c>
      <c r="B17" s="9">
        <v>1</v>
      </c>
      <c r="C17" s="9">
        <v>45019927</v>
      </c>
      <c r="D17" s="9">
        <f>INDEX(Naptans!$A:$C,MATCH(C17,Naptans!$A:$A,0),2)</f>
        <v>254</v>
      </c>
      <c r="E17" s="9" t="str">
        <f>INDEX(Naptans!$A:$C,MATCH(C17,Naptans!$A:$A,0),3)</f>
        <v xml:space="preserve"> Cross Roads</v>
      </c>
      <c r="F17" s="5">
        <v>39</v>
      </c>
      <c r="G17" s="5">
        <v>39</v>
      </c>
      <c r="H17" s="5">
        <v>8</v>
      </c>
      <c r="I17" s="5">
        <v>39</v>
      </c>
      <c r="J17" s="5">
        <v>8</v>
      </c>
      <c r="K17" s="5">
        <v>0</v>
      </c>
      <c r="N17" s="9" t="str">
        <f t="shared" si="0"/>
        <v>INSERT INTO RouteStops (RouteId,Variation,Sequence,NaptanId,BoardingStage,BoardingstageSequence,AlightingStage,AlightingStageSequence,IsBoundary) VALUES (11,1,16,254,39,8,39,8,0)</v>
      </c>
    </row>
    <row r="18" spans="1:14" x14ac:dyDescent="0.25">
      <c r="A18" s="9">
        <v>17</v>
      </c>
      <c r="B18" s="9">
        <v>1</v>
      </c>
      <c r="C18" s="9">
        <v>45024775</v>
      </c>
      <c r="D18" s="9">
        <f>INDEX(Naptans!$A:$C,MATCH(C18,Naptans!$A:$A,0),2)</f>
        <v>255</v>
      </c>
      <c r="E18" s="9" t="str">
        <f>INDEX(Naptans!$A:$C,MATCH(C18,Naptans!$A:$A,0),3)</f>
        <v xml:space="preserve"> Cecil Street</v>
      </c>
      <c r="F18" s="5">
        <v>39</v>
      </c>
      <c r="G18" s="5">
        <v>39</v>
      </c>
      <c r="H18" s="5">
        <v>8</v>
      </c>
      <c r="I18" s="5">
        <v>39</v>
      </c>
      <c r="J18" s="5">
        <v>8</v>
      </c>
      <c r="K18" s="5">
        <v>0</v>
      </c>
      <c r="N18" s="9" t="str">
        <f t="shared" si="0"/>
        <v>INSERT INTO RouteStops (RouteId,Variation,Sequence,NaptanId,BoardingStage,BoardingstageSequence,AlightingStage,AlightingStageSequence,IsBoundary) VALUES (11,1,17,255,39,8,39,8,0)</v>
      </c>
    </row>
    <row r="19" spans="1:14" x14ac:dyDescent="0.25">
      <c r="A19" s="9">
        <v>18</v>
      </c>
      <c r="B19" s="9">
        <v>1</v>
      </c>
      <c r="C19" s="9">
        <v>45019930</v>
      </c>
      <c r="D19" s="9">
        <f>INDEX(Naptans!$A:$C,MATCH(C19,Naptans!$A:$A,0),2)</f>
        <v>256</v>
      </c>
      <c r="E19" s="9" t="str">
        <f>INDEX(Naptans!$A:$C,MATCH(C19,Naptans!$A:$A,0),3)</f>
        <v xml:space="preserve"> East Terrace</v>
      </c>
      <c r="F19" s="5">
        <v>38</v>
      </c>
      <c r="G19" s="5">
        <v>38</v>
      </c>
      <c r="H19" s="5">
        <v>9</v>
      </c>
      <c r="I19" s="5">
        <v>38</v>
      </c>
      <c r="J19" s="5">
        <v>9</v>
      </c>
      <c r="K19" s="5">
        <v>0</v>
      </c>
      <c r="N19" s="9" t="str">
        <f t="shared" si="0"/>
        <v>INSERT INTO RouteStops (RouteId,Variation,Sequence,NaptanId,BoardingStage,BoardingstageSequence,AlightingStage,AlightingStageSequence,IsBoundary) VALUES (11,1,18,256,38,9,38,9,0)</v>
      </c>
    </row>
    <row r="20" spans="1:14" x14ac:dyDescent="0.25">
      <c r="A20" s="9">
        <v>19</v>
      </c>
      <c r="B20" s="9">
        <v>1</v>
      </c>
      <c r="C20" s="9">
        <v>45019932</v>
      </c>
      <c r="D20" s="9">
        <f>INDEX(Naptans!$A:$C,MATCH(C20,Naptans!$A:$A,0),2)</f>
        <v>212</v>
      </c>
      <c r="E20" s="9" t="str">
        <f>INDEX(Naptans!$A:$C,MATCH(C20,Naptans!$A:$A,0),3)</f>
        <v xml:space="preserve"> Lees Lane</v>
      </c>
      <c r="G20" s="5">
        <v>38</v>
      </c>
      <c r="H20" s="5">
        <v>9</v>
      </c>
      <c r="I20" s="5">
        <v>37</v>
      </c>
      <c r="J20" s="5">
        <v>10</v>
      </c>
      <c r="K20" s="5">
        <v>0</v>
      </c>
      <c r="N20" s="9" t="str">
        <f t="shared" si="0"/>
        <v>INSERT INTO RouteStops (RouteId,Variation,Sequence,NaptanId,BoardingStage,BoardingstageSequence,AlightingStage,AlightingStageSequence,IsBoundary) VALUES (11,1,19,212,38,9,37,10,0)</v>
      </c>
    </row>
    <row r="21" spans="1:14" x14ac:dyDescent="0.25">
      <c r="A21" s="9">
        <v>20</v>
      </c>
      <c r="B21" s="9">
        <v>1</v>
      </c>
      <c r="C21" s="9">
        <v>45019934</v>
      </c>
      <c r="D21" s="9">
        <f>INDEX(Naptans!$A:$C,MATCH(C21,Naptans!$A:$A,0),2)</f>
        <v>213</v>
      </c>
      <c r="E21" s="9" t="str">
        <f>INDEX(Naptans!$A:$C,MATCH(C21,Naptans!$A:$A,0),3)</f>
        <v xml:space="preserve"> Mill Hey U</v>
      </c>
      <c r="G21" s="5">
        <v>38</v>
      </c>
      <c r="H21" s="5">
        <v>9</v>
      </c>
      <c r="I21" s="5">
        <v>37</v>
      </c>
      <c r="J21" s="5">
        <v>10</v>
      </c>
      <c r="K21" s="5">
        <v>0</v>
      </c>
      <c r="N21" s="9" t="str">
        <f t="shared" si="0"/>
        <v>INSERT INTO RouteStops (RouteId,Variation,Sequence,NaptanId,BoardingStage,BoardingstageSequence,AlightingStage,AlightingStageSequence,IsBoundary) VALUES (11,1,20,213,38,9,37,10,0)</v>
      </c>
    </row>
    <row r="22" spans="1:14" x14ac:dyDescent="0.25">
      <c r="A22" s="9">
        <v>21</v>
      </c>
      <c r="B22" s="9">
        <v>1</v>
      </c>
      <c r="C22" s="9">
        <v>45019937</v>
      </c>
      <c r="D22" s="9">
        <f>INDEX(Naptans!$A:$C,MATCH(C22,Naptans!$A:$A,0),2)</f>
        <v>214</v>
      </c>
      <c r="E22" s="9" t="str">
        <f>INDEX(Naptans!$A:$C,MATCH(C22,Naptans!$A:$A,0),3)</f>
        <v xml:space="preserve"> R Station Road</v>
      </c>
      <c r="F22" s="5">
        <v>37</v>
      </c>
      <c r="G22" s="5">
        <v>37</v>
      </c>
      <c r="H22" s="5">
        <v>10</v>
      </c>
      <c r="I22" s="5">
        <v>37</v>
      </c>
      <c r="J22" s="5">
        <v>10</v>
      </c>
      <c r="K22" s="5">
        <v>0</v>
      </c>
      <c r="N22" s="9" t="str">
        <f t="shared" si="0"/>
        <v>INSERT INTO RouteStops (RouteId,Variation,Sequence,NaptanId,BoardingStage,BoardingstageSequence,AlightingStage,AlightingStageSequence,IsBoundary) VALUES (11,1,21,214,37,10,37,10,0)</v>
      </c>
    </row>
    <row r="23" spans="1:14" x14ac:dyDescent="0.25">
      <c r="A23" s="9">
        <v>22</v>
      </c>
      <c r="B23" s="9">
        <v>1</v>
      </c>
      <c r="C23" s="9">
        <v>45019938</v>
      </c>
      <c r="D23" s="9">
        <f>INDEX(Naptans!$A:$C,MATCH(C23,Naptans!$A:$A,0),2)</f>
        <v>215</v>
      </c>
      <c r="E23" s="9" t="str">
        <f>INDEX(Naptans!$A:$C,MATCH(C23,Naptans!$A:$A,0),3)</f>
        <v xml:space="preserve"> Station Road N</v>
      </c>
      <c r="F23" s="5">
        <v>37</v>
      </c>
      <c r="G23" s="5">
        <v>37</v>
      </c>
      <c r="H23" s="5">
        <v>10</v>
      </c>
      <c r="I23" s="5">
        <v>37</v>
      </c>
      <c r="J23" s="5">
        <v>10</v>
      </c>
      <c r="K23" s="5">
        <v>0</v>
      </c>
      <c r="N23" s="9" t="str">
        <f t="shared" si="0"/>
        <v>INSERT INTO RouteStops (RouteId,Variation,Sequence,NaptanId,BoardingStage,BoardingstageSequence,AlightingStage,AlightingStageSequence,IsBoundary) VALUES (11,1,22,215,37,10,37,10,0)</v>
      </c>
    </row>
    <row r="24" spans="1:14" x14ac:dyDescent="0.25">
      <c r="A24" s="9">
        <v>23</v>
      </c>
      <c r="B24" s="9">
        <v>1</v>
      </c>
      <c r="C24" s="9">
        <v>45019941</v>
      </c>
      <c r="D24" s="9">
        <f>INDEX(Naptans!$A:$C,MATCH(C24,Naptans!$A:$A,0),2)</f>
        <v>216</v>
      </c>
      <c r="E24" s="9" t="str">
        <f>INDEX(Naptans!$A:$C,MATCH(C24,Naptans!$A:$A,0),3)</f>
        <v xml:space="preserve"> Rawdon Road J</v>
      </c>
      <c r="F24" s="5">
        <v>36</v>
      </c>
      <c r="G24" s="5">
        <v>36</v>
      </c>
      <c r="H24" s="5">
        <v>11</v>
      </c>
      <c r="I24" s="5">
        <v>36</v>
      </c>
      <c r="J24" s="5">
        <v>11</v>
      </c>
      <c r="K24" s="5">
        <v>0</v>
      </c>
      <c r="N24" s="9" t="str">
        <f t="shared" si="0"/>
        <v>INSERT INTO RouteStops (RouteId,Variation,Sequence,NaptanId,BoardingStage,BoardingstageSequence,AlightingStage,AlightingStageSequence,IsBoundary) VALUES (11,1,23,216,36,11,36,11,0)</v>
      </c>
    </row>
    <row r="25" spans="1:14" x14ac:dyDescent="0.25">
      <c r="A25" s="9">
        <v>24</v>
      </c>
      <c r="B25" s="9">
        <v>1</v>
      </c>
      <c r="C25" s="9">
        <v>45019944</v>
      </c>
      <c r="D25" s="9">
        <f>INDEX(Naptans!$A:$C,MATCH(C25,Naptans!$A:$A,0),2)</f>
        <v>217</v>
      </c>
      <c r="E25" s="9" t="str">
        <f>INDEX(Naptans!$A:$C,MATCH(C25,Naptans!$A:$A,0),3)</f>
        <v xml:space="preserve"> Rawdon Road G</v>
      </c>
      <c r="F25" s="5">
        <v>35</v>
      </c>
      <c r="G25" s="5">
        <v>35</v>
      </c>
      <c r="H25" s="5">
        <v>12</v>
      </c>
      <c r="I25" s="5">
        <v>35</v>
      </c>
      <c r="J25" s="5">
        <v>12</v>
      </c>
      <c r="K25" s="5">
        <v>0</v>
      </c>
      <c r="N25" s="9" t="str">
        <f t="shared" si="0"/>
        <v>INSERT INTO RouteStops (RouteId,Variation,Sequence,NaptanId,BoardingStage,BoardingstageSequence,AlightingStage,AlightingStageSequence,IsBoundary) VALUES (11,1,24,217,35,12,35,12,0)</v>
      </c>
    </row>
    <row r="26" spans="1:14" x14ac:dyDescent="0.25">
      <c r="A26" s="9">
        <v>25</v>
      </c>
      <c r="B26" s="9">
        <v>1</v>
      </c>
      <c r="C26" s="9">
        <v>45019948</v>
      </c>
      <c r="D26" s="9">
        <f>INDEX(Naptans!$A:$C,MATCH(C26,Naptans!$A:$A,0),2)</f>
        <v>257</v>
      </c>
      <c r="E26" s="9" t="str">
        <f>INDEX(Naptans!$A:$C,MATCH(C26,Naptans!$A:$A,0),3)</f>
        <v xml:space="preserve"> West Lane</v>
      </c>
      <c r="F26" s="5">
        <v>35</v>
      </c>
      <c r="G26" s="5">
        <v>35</v>
      </c>
      <c r="H26" s="5">
        <v>12</v>
      </c>
      <c r="I26" s="5">
        <v>35</v>
      </c>
      <c r="J26" s="5">
        <v>12</v>
      </c>
      <c r="K26" s="5">
        <v>0</v>
      </c>
      <c r="N26" s="9" t="str">
        <f t="shared" si="0"/>
        <v>INSERT INTO RouteStops (RouteId,Variation,Sequence,NaptanId,BoardingStage,BoardingstageSequence,AlightingStage,AlightingStageSequence,IsBoundary) VALUES (11,1,25,257,35,12,35,12,0)</v>
      </c>
    </row>
    <row r="27" spans="1:14" x14ac:dyDescent="0.25">
      <c r="A27" s="9">
        <v>26</v>
      </c>
      <c r="B27" s="9">
        <v>1</v>
      </c>
      <c r="C27" s="9">
        <v>45019950</v>
      </c>
      <c r="D27" s="9">
        <f>INDEX(Naptans!$A:$C,MATCH(C27,Naptans!$A:$A,0),2)</f>
        <v>258</v>
      </c>
      <c r="E27" s="9" t="str">
        <f>INDEX(Naptans!$A:$C,MATCH(C27,Naptans!$A:$A,0),3)</f>
        <v xml:space="preserve"> Cemetery Road</v>
      </c>
      <c r="G27" s="5">
        <v>35</v>
      </c>
      <c r="H27" s="5">
        <v>12</v>
      </c>
      <c r="I27" s="5">
        <v>33</v>
      </c>
      <c r="J27" s="5">
        <v>13</v>
      </c>
      <c r="K27" s="5">
        <v>0</v>
      </c>
      <c r="N27" s="9" t="str">
        <f t="shared" si="0"/>
        <v>INSERT INTO RouteStops (RouteId,Variation,Sequence,NaptanId,BoardingStage,BoardingstageSequence,AlightingStage,AlightingStageSequence,IsBoundary) VALUES (11,1,26,258,35,12,33,13,0)</v>
      </c>
    </row>
    <row r="28" spans="1:14" x14ac:dyDescent="0.25">
      <c r="A28" s="9">
        <v>27</v>
      </c>
      <c r="B28" s="9">
        <v>1</v>
      </c>
      <c r="C28" s="9">
        <v>45019951</v>
      </c>
      <c r="D28" s="9">
        <f>INDEX(Naptans!$A:$C,MATCH(C28,Naptans!$A:$A,0),2)</f>
        <v>259</v>
      </c>
      <c r="E28" s="9" t="str">
        <f>INDEX(Naptans!$A:$C,MATCH(C28,Naptans!$A:$A,0),3)</f>
        <v xml:space="preserve"> Sun Lane</v>
      </c>
      <c r="G28" s="5">
        <v>35</v>
      </c>
      <c r="H28" s="5">
        <v>12</v>
      </c>
      <c r="I28" s="5">
        <v>33</v>
      </c>
      <c r="J28" s="5">
        <v>13</v>
      </c>
      <c r="K28" s="5">
        <v>0</v>
      </c>
      <c r="N28" s="9" t="str">
        <f t="shared" si="0"/>
        <v>INSERT INTO RouteStops (RouteId,Variation,Sequence,NaptanId,BoardingStage,BoardingstageSequence,AlightingStage,AlightingStageSequence,IsBoundary) VALUES (11,1,27,259,35,12,33,13,0)</v>
      </c>
    </row>
    <row r="29" spans="1:14" x14ac:dyDescent="0.25">
      <c r="A29" s="9">
        <v>28</v>
      </c>
      <c r="B29" s="9">
        <v>1</v>
      </c>
      <c r="C29" s="9">
        <v>45051432</v>
      </c>
      <c r="D29" s="9">
        <f>INDEX(Naptans!$A:$C,MATCH(C29,Naptans!$A:$A,0),2)</f>
        <v>260</v>
      </c>
      <c r="E29" s="9" t="str">
        <f>INDEX(Naptans!$A:$C,MATCH(C29,Naptans!$A:$A,0),3)</f>
        <v xml:space="preserve"> Lumbfoot Lane</v>
      </c>
      <c r="F29" s="5">
        <v>33</v>
      </c>
      <c r="G29" s="5">
        <v>33</v>
      </c>
      <c r="H29" s="5">
        <v>13</v>
      </c>
      <c r="I29" s="5">
        <v>33</v>
      </c>
      <c r="J29" s="5">
        <v>13</v>
      </c>
      <c r="K29" s="5">
        <v>0</v>
      </c>
      <c r="N29" s="9" t="str">
        <f t="shared" si="0"/>
        <v>INSERT INTO RouteStops (RouteId,Variation,Sequence,NaptanId,BoardingStage,BoardingstageSequence,AlightingStage,AlightingStageSequence,IsBoundary) VALUES (11,1,28,260,33,13,33,13,0)</v>
      </c>
    </row>
    <row r="30" spans="1:14" x14ac:dyDescent="0.25">
      <c r="A30" s="9">
        <v>29</v>
      </c>
      <c r="B30" s="9">
        <v>1</v>
      </c>
      <c r="C30" s="9">
        <v>45023774</v>
      </c>
      <c r="D30" s="9">
        <f>INDEX(Naptans!$A:$C,MATCH(C30,Naptans!$A:$A,0),2)</f>
        <v>261</v>
      </c>
      <c r="E30" s="9" t="str">
        <f>INDEX(Naptans!$A:$C,MATCH(C30,Naptans!$A:$A,0),3)</f>
        <v xml:space="preserve"> The Old Chapel</v>
      </c>
      <c r="G30" s="5">
        <v>33</v>
      </c>
      <c r="H30" s="5">
        <v>13</v>
      </c>
      <c r="I30" s="5">
        <v>32</v>
      </c>
      <c r="J30" s="5">
        <v>14</v>
      </c>
      <c r="K30" s="5">
        <v>0</v>
      </c>
      <c r="N30" s="9" t="str">
        <f t="shared" si="0"/>
        <v>INSERT INTO RouteStops (RouteId,Variation,Sequence,NaptanId,BoardingStage,BoardingstageSequence,AlightingStage,AlightingStageSequence,IsBoundary) VALUES (11,1,29,261,33,13,32,14,0)</v>
      </c>
    </row>
    <row r="31" spans="1:14" x14ac:dyDescent="0.25">
      <c r="A31" s="9">
        <v>30</v>
      </c>
      <c r="B31" s="9">
        <v>1</v>
      </c>
      <c r="C31" s="9">
        <v>45051320</v>
      </c>
      <c r="D31" s="9">
        <f>INDEX(Naptans!$A:$C,MATCH(C31,Naptans!$A:$A,0),2)</f>
        <v>262</v>
      </c>
      <c r="E31" s="9" t="str">
        <f>INDEX(Naptans!$A:$C,MATCH(C31,Naptans!$A:$A,0),3)</f>
        <v xml:space="preserve"> Moor View Terrace</v>
      </c>
      <c r="F31" s="5">
        <v>32</v>
      </c>
      <c r="G31" s="5">
        <v>32</v>
      </c>
      <c r="H31" s="5">
        <v>14</v>
      </c>
      <c r="I31" s="5">
        <v>32</v>
      </c>
      <c r="J31" s="5">
        <v>14</v>
      </c>
      <c r="K31" s="5">
        <v>0</v>
      </c>
      <c r="N31" s="9" t="str">
        <f t="shared" si="0"/>
        <v>INSERT INTO RouteStops (RouteId,Variation,Sequence,NaptanId,BoardingStage,BoardingstageSequence,AlightingStage,AlightingStageSequence,IsBoundary) VALUES (11,1,30,262,32,14,32,14,0)</v>
      </c>
    </row>
    <row r="32" spans="1:14" s="9" customFormat="1" x14ac:dyDescent="0.25">
      <c r="F32" s="5"/>
      <c r="G32" s="5"/>
      <c r="H32" s="5"/>
      <c r="I32" s="5"/>
      <c r="J32" s="5"/>
      <c r="K32" s="5"/>
    </row>
    <row r="33" spans="1:14" x14ac:dyDescent="0.25">
      <c r="A33" s="9">
        <v>1</v>
      </c>
      <c r="B33" s="9">
        <v>2</v>
      </c>
      <c r="C33" s="9">
        <v>45023775</v>
      </c>
      <c r="D33" s="9">
        <f>INDEX(Naptans!$A:$C,MATCH(C33,Naptans!$A:$A,0),2)</f>
        <v>263</v>
      </c>
      <c r="E33" s="9" t="str">
        <f>INDEX(Naptans!$A:$C,MATCH(C33,Naptans!$A:$A,0),3)</f>
        <v xml:space="preserve"> Hob Lane Stanbury</v>
      </c>
      <c r="F33" s="5">
        <v>32</v>
      </c>
      <c r="G33" s="5">
        <v>32</v>
      </c>
      <c r="H33" s="5">
        <v>14</v>
      </c>
      <c r="I33" s="5">
        <v>32</v>
      </c>
      <c r="J33" s="5">
        <v>14</v>
      </c>
      <c r="K33" s="5">
        <v>0</v>
      </c>
      <c r="N33" s="9" t="str">
        <f t="shared" si="0"/>
        <v>INSERT INTO RouteStops (RouteId,Variation,Sequence,NaptanId,BoardingStage,BoardingstageSequence,AlightingStage,AlightingStageSequence,IsBoundary) VALUES (11,2,1,263,32,14,32,14,0)</v>
      </c>
    </row>
    <row r="34" spans="1:14" x14ac:dyDescent="0.25">
      <c r="A34" s="9">
        <v>2</v>
      </c>
      <c r="B34" s="9">
        <v>2</v>
      </c>
      <c r="C34" s="9">
        <v>45028526</v>
      </c>
      <c r="D34" s="9">
        <f>INDEX(Naptans!$A:$C,MATCH(C34,Naptans!$A:$A,0),2)</f>
        <v>264</v>
      </c>
      <c r="E34" s="9" t="str">
        <f>INDEX(Naptans!$A:$C,MATCH(C34,Naptans!$A:$A,0),3)</f>
        <v xml:space="preserve"> Stanburymainstreet</v>
      </c>
      <c r="G34" s="5">
        <v>32</v>
      </c>
      <c r="H34" s="5">
        <v>14</v>
      </c>
      <c r="I34" s="5">
        <v>33</v>
      </c>
      <c r="J34" s="5">
        <v>13</v>
      </c>
      <c r="K34" s="5">
        <v>0</v>
      </c>
      <c r="N34" s="9" t="str">
        <f t="shared" si="0"/>
        <v>INSERT INTO RouteStops (RouteId,Variation,Sequence,NaptanId,BoardingStage,BoardingstageSequence,AlightingStage,AlightingStageSequence,IsBoundary) VALUES (11,2,2,264,32,14,33,13,0)</v>
      </c>
    </row>
    <row r="35" spans="1:14" x14ac:dyDescent="0.25">
      <c r="A35" s="9">
        <v>3</v>
      </c>
      <c r="B35" s="9">
        <v>2</v>
      </c>
      <c r="C35" s="9">
        <v>45023724</v>
      </c>
      <c r="D35" s="9">
        <f>INDEX(Naptans!$A:$C,MATCH(C35,Naptans!$A:$A,0),2)</f>
        <v>265</v>
      </c>
      <c r="E35" s="9" t="str">
        <f>INDEX(Naptans!$A:$C,MATCH(C35,Naptans!$A:$A,0),3)</f>
        <v xml:space="preserve"> Moor View Terrace</v>
      </c>
      <c r="G35" s="5">
        <v>32</v>
      </c>
      <c r="H35" s="5">
        <v>14</v>
      </c>
      <c r="I35" s="5">
        <v>33</v>
      </c>
      <c r="J35" s="5">
        <v>13</v>
      </c>
      <c r="K35" s="5">
        <v>0</v>
      </c>
      <c r="N35" s="9" t="str">
        <f t="shared" si="0"/>
        <v>INSERT INTO RouteStops (RouteId,Variation,Sequence,NaptanId,BoardingStage,BoardingstageSequence,AlightingStage,AlightingStageSequence,IsBoundary) VALUES (11,2,3,265,32,14,33,13,0)</v>
      </c>
    </row>
    <row r="36" spans="1:14" x14ac:dyDescent="0.25">
      <c r="A36" s="9">
        <v>4</v>
      </c>
      <c r="B36" s="9">
        <v>2</v>
      </c>
      <c r="C36" s="9">
        <v>45051334</v>
      </c>
      <c r="D36" s="9">
        <f>INDEX(Naptans!$A:$C,MATCH(C36,Naptans!$A:$A,0),2)</f>
        <v>266</v>
      </c>
      <c r="E36" s="9" t="str">
        <f>INDEX(Naptans!$A:$C,MATCH(C36,Naptans!$A:$A,0),3)</f>
        <v xml:space="preserve"> Cross Farm</v>
      </c>
      <c r="G36" s="5">
        <v>32</v>
      </c>
      <c r="H36" s="5">
        <v>14</v>
      </c>
      <c r="I36" s="5">
        <v>33</v>
      </c>
      <c r="J36" s="5">
        <v>13</v>
      </c>
      <c r="K36" s="5">
        <v>0</v>
      </c>
      <c r="N36" s="9" t="str">
        <f t="shared" si="0"/>
        <v>INSERT INTO RouteStops (RouteId,Variation,Sequence,NaptanId,BoardingStage,BoardingstageSequence,AlightingStage,AlightingStageSequence,IsBoundary) VALUES (11,2,4,266,32,14,33,13,0)</v>
      </c>
    </row>
    <row r="37" spans="1:14" x14ac:dyDescent="0.25">
      <c r="A37" s="9">
        <v>5</v>
      </c>
      <c r="B37" s="9">
        <v>2</v>
      </c>
      <c r="C37" s="9">
        <v>45024305</v>
      </c>
      <c r="D37" s="9">
        <f>INDEX(Naptans!$A:$C,MATCH(C37,Naptans!$A:$A,0),2)</f>
        <v>267</v>
      </c>
      <c r="E37" s="9" t="str">
        <f>INDEX(Naptans!$A:$C,MATCH(C37,Naptans!$A:$A,0),3)</f>
        <v xml:space="preserve"> Lumbfoot Lane</v>
      </c>
      <c r="F37" s="5">
        <v>33</v>
      </c>
      <c r="G37" s="5">
        <v>33</v>
      </c>
      <c r="H37" s="5">
        <v>13</v>
      </c>
      <c r="I37" s="5">
        <v>33</v>
      </c>
      <c r="J37" s="5">
        <v>13</v>
      </c>
      <c r="K37" s="5">
        <v>0</v>
      </c>
      <c r="N37" s="9" t="str">
        <f t="shared" si="0"/>
        <v>INSERT INTO RouteStops (RouteId,Variation,Sequence,NaptanId,BoardingStage,BoardingstageSequence,AlightingStage,AlightingStageSequence,IsBoundary) VALUES (11,2,5,267,33,13,33,13,0)</v>
      </c>
    </row>
    <row r="38" spans="1:14" x14ac:dyDescent="0.25">
      <c r="A38" s="9">
        <v>6</v>
      </c>
      <c r="B38" s="9">
        <v>2</v>
      </c>
      <c r="C38" s="9">
        <v>45050872</v>
      </c>
      <c r="D38" s="9">
        <f>INDEX(Naptans!$A:$C,MATCH(C38,Naptans!$A:$A,0),2)</f>
        <v>268</v>
      </c>
      <c r="E38" s="9" t="str">
        <f>INDEX(Naptans!$A:$C,MATCH(C38,Naptans!$A:$A,0),3)</f>
        <v xml:space="preserve"> Hollings Farm</v>
      </c>
      <c r="G38" s="5">
        <v>33</v>
      </c>
      <c r="H38" s="5">
        <v>13</v>
      </c>
      <c r="I38" s="5">
        <v>35</v>
      </c>
      <c r="J38" s="5">
        <v>12</v>
      </c>
      <c r="K38" s="5">
        <v>0</v>
      </c>
      <c r="N38" s="9" t="str">
        <f t="shared" si="0"/>
        <v>INSERT INTO RouteStops (RouteId,Variation,Sequence,NaptanId,BoardingStage,BoardingstageSequence,AlightingStage,AlightingStageSequence,IsBoundary) VALUES (11,2,6,268,33,13,35,12,0)</v>
      </c>
    </row>
    <row r="39" spans="1:14" x14ac:dyDescent="0.25">
      <c r="A39" s="9">
        <v>7</v>
      </c>
      <c r="B39" s="9">
        <v>2</v>
      </c>
      <c r="C39" s="9">
        <v>45019949</v>
      </c>
      <c r="D39" s="9">
        <f>INDEX(Naptans!$A:$C,MATCH(C39,Naptans!$A:$A,0),2)</f>
        <v>269</v>
      </c>
      <c r="E39" s="9" t="str">
        <f>INDEX(Naptans!$A:$C,MATCH(C39,Naptans!$A:$A,0),3)</f>
        <v xml:space="preserve"> West Lane</v>
      </c>
      <c r="F39" s="5">
        <v>35</v>
      </c>
      <c r="G39" s="5">
        <v>35</v>
      </c>
      <c r="H39" s="5">
        <v>12</v>
      </c>
      <c r="I39" s="5">
        <v>35</v>
      </c>
      <c r="J39" s="5">
        <v>12</v>
      </c>
      <c r="K39" s="5">
        <v>0</v>
      </c>
      <c r="N39" s="9" t="str">
        <f t="shared" si="0"/>
        <v>INSERT INTO RouteStops (RouteId,Variation,Sequence,NaptanId,BoardingStage,BoardingstageSequence,AlightingStage,AlightingStageSequence,IsBoundary) VALUES (11,2,7,269,35,12,35,12,0)</v>
      </c>
    </row>
    <row r="40" spans="1:14" x14ac:dyDescent="0.25">
      <c r="A40" s="9">
        <v>8</v>
      </c>
      <c r="B40" s="9">
        <v>2</v>
      </c>
      <c r="C40" s="9">
        <v>45019945</v>
      </c>
      <c r="D40" s="9">
        <f>INDEX(Naptans!$A:$C,MATCH(C40,Naptans!$A:$A,0),2)</f>
        <v>175</v>
      </c>
      <c r="E40" s="9" t="str">
        <f>INDEX(Naptans!$A:$C,MATCH(C40,Naptans!$A:$A,0),3)</f>
        <v xml:space="preserve"> Mytholmes Lane</v>
      </c>
      <c r="G40" s="5">
        <v>35</v>
      </c>
      <c r="H40" s="5">
        <v>12</v>
      </c>
      <c r="I40" s="5">
        <v>36</v>
      </c>
      <c r="J40" s="5">
        <v>11</v>
      </c>
      <c r="K40" s="5">
        <v>0</v>
      </c>
      <c r="N40" s="9" t="str">
        <f t="shared" si="0"/>
        <v>INSERT INTO RouteStops (RouteId,Variation,Sequence,NaptanId,BoardingStage,BoardingstageSequence,AlightingStage,AlightingStageSequence,IsBoundary) VALUES (11,2,8,175,35,12,36,11,0)</v>
      </c>
    </row>
    <row r="41" spans="1:14" x14ac:dyDescent="0.25">
      <c r="A41" s="9">
        <v>9</v>
      </c>
      <c r="B41" s="9">
        <v>2</v>
      </c>
      <c r="C41" s="9">
        <v>45019942</v>
      </c>
      <c r="D41" s="9">
        <f>INDEX(Naptans!$A:$C,MATCH(C41,Naptans!$A:$A,0),2)</f>
        <v>176</v>
      </c>
      <c r="E41" s="9" t="str">
        <f>INDEX(Naptans!$A:$C,MATCH(C41,Naptans!$A:$A,0),3)</f>
        <v xml:space="preserve"> Rawdon Road H</v>
      </c>
      <c r="F41" s="5">
        <v>36</v>
      </c>
      <c r="G41" s="5">
        <v>36</v>
      </c>
      <c r="H41" s="5">
        <v>11</v>
      </c>
      <c r="I41" s="5">
        <v>36</v>
      </c>
      <c r="J41" s="5">
        <v>11</v>
      </c>
      <c r="K41" s="5">
        <v>0</v>
      </c>
      <c r="N41" s="9" t="str">
        <f t="shared" si="0"/>
        <v>INSERT INTO RouteStops (RouteId,Variation,Sequence,NaptanId,BoardingStage,BoardingstageSequence,AlightingStage,AlightingStageSequence,IsBoundary) VALUES (11,2,9,176,36,11,36,11,0)</v>
      </c>
    </row>
    <row r="42" spans="1:14" x14ac:dyDescent="0.25">
      <c r="A42" s="9">
        <v>10</v>
      </c>
      <c r="B42" s="9">
        <v>2</v>
      </c>
      <c r="C42" s="9">
        <v>45019940</v>
      </c>
      <c r="D42" s="9">
        <f>INDEX(Naptans!$A:$C,MATCH(C42,Naptans!$A:$A,0),2)</f>
        <v>177</v>
      </c>
      <c r="E42" s="9" t="str">
        <f>INDEX(Naptans!$A:$C,MATCH(C42,Naptans!$A:$A,0),3)</f>
        <v xml:space="preserve"> Bridgehouse Lane M</v>
      </c>
      <c r="F42" s="5">
        <v>37</v>
      </c>
      <c r="G42" s="5">
        <v>37</v>
      </c>
      <c r="H42" s="5">
        <v>10</v>
      </c>
      <c r="I42" s="5">
        <v>37</v>
      </c>
      <c r="J42" s="5">
        <v>10</v>
      </c>
      <c r="K42" s="5">
        <v>0</v>
      </c>
      <c r="N42" s="9" t="str">
        <f t="shared" si="0"/>
        <v>INSERT INTO RouteStops (RouteId,Variation,Sequence,NaptanId,BoardingStage,BoardingstageSequence,AlightingStage,AlightingStageSequence,IsBoundary) VALUES (11,2,10,177,37,10,37,10,0)</v>
      </c>
    </row>
    <row r="43" spans="1:14" x14ac:dyDescent="0.25">
      <c r="A43" s="9">
        <v>11</v>
      </c>
      <c r="B43" s="9">
        <v>2</v>
      </c>
      <c r="C43" s="9">
        <v>45019936</v>
      </c>
      <c r="D43" s="9">
        <f>INDEX(Naptans!$A:$C,MATCH(C43,Naptans!$A:$A,0),2)</f>
        <v>178</v>
      </c>
      <c r="E43" s="9" t="str">
        <f>INDEX(Naptans!$A:$C,MATCH(C43,Naptans!$A:$A,0),3)</f>
        <v xml:space="preserve"> Station Road P</v>
      </c>
      <c r="F43" s="5">
        <v>37</v>
      </c>
      <c r="G43" s="5">
        <v>37</v>
      </c>
      <c r="H43" s="5">
        <v>10</v>
      </c>
      <c r="I43" s="5">
        <v>37</v>
      </c>
      <c r="J43" s="5">
        <v>10</v>
      </c>
      <c r="K43" s="5">
        <v>0</v>
      </c>
      <c r="N43" s="9" t="str">
        <f t="shared" si="0"/>
        <v>INSERT INTO RouteStops (RouteId,Variation,Sequence,NaptanId,BoardingStage,BoardingstageSequence,AlightingStage,AlightingStageSequence,IsBoundary) VALUES (11,2,11,178,37,10,37,10,0)</v>
      </c>
    </row>
    <row r="44" spans="1:14" x14ac:dyDescent="0.25">
      <c r="A44" s="9">
        <v>12</v>
      </c>
      <c r="B44" s="9">
        <v>2</v>
      </c>
      <c r="C44" s="9">
        <v>45019935</v>
      </c>
      <c r="D44" s="9">
        <f>INDEX(Naptans!$A:$C,MATCH(C44,Naptans!$A:$A,0),2)</f>
        <v>179</v>
      </c>
      <c r="E44" s="9" t="str">
        <f>INDEX(Naptans!$A:$C,MATCH(C44,Naptans!$A:$A,0),3)</f>
        <v xml:space="preserve"> Ebor Lane</v>
      </c>
      <c r="G44" s="5">
        <v>37</v>
      </c>
      <c r="H44" s="5">
        <v>10</v>
      </c>
      <c r="I44" s="5">
        <v>38</v>
      </c>
      <c r="J44" s="5">
        <v>9</v>
      </c>
      <c r="K44" s="5">
        <v>0</v>
      </c>
      <c r="N44" s="9" t="str">
        <f t="shared" si="0"/>
        <v>INSERT INTO RouteStops (RouteId,Variation,Sequence,NaptanId,BoardingStage,BoardingstageSequence,AlightingStage,AlightingStageSequence,IsBoundary) VALUES (11,2,12,179,37,10,38,9,0)</v>
      </c>
    </row>
    <row r="45" spans="1:14" x14ac:dyDescent="0.25">
      <c r="A45" s="9">
        <v>13</v>
      </c>
      <c r="B45" s="9">
        <v>2</v>
      </c>
      <c r="C45" s="9">
        <v>45019933</v>
      </c>
      <c r="D45" s="9">
        <f>INDEX(Naptans!$A:$C,MATCH(C45,Naptans!$A:$A,0),2)</f>
        <v>180</v>
      </c>
      <c r="E45" s="9" t="str">
        <f>INDEX(Naptans!$A:$C,MATCH(C45,Naptans!$A:$A,0),3)</f>
        <v xml:space="preserve"> Lawcliffe Crescent</v>
      </c>
      <c r="G45" s="5">
        <v>37</v>
      </c>
      <c r="H45" s="5">
        <v>10</v>
      </c>
      <c r="I45" s="5">
        <v>38</v>
      </c>
      <c r="J45" s="5">
        <v>9</v>
      </c>
      <c r="K45" s="5">
        <v>0</v>
      </c>
      <c r="N45" s="9" t="str">
        <f t="shared" si="0"/>
        <v>INSERT INTO RouteStops (RouteId,Variation,Sequence,NaptanId,BoardingStage,BoardingstageSequence,AlightingStage,AlightingStageSequence,IsBoundary) VALUES (11,2,13,180,37,10,38,9,0)</v>
      </c>
    </row>
    <row r="46" spans="1:14" x14ac:dyDescent="0.25">
      <c r="A46" s="9">
        <v>14</v>
      </c>
      <c r="B46" s="9">
        <v>2</v>
      </c>
      <c r="C46" s="9">
        <v>45019931</v>
      </c>
      <c r="D46" s="9">
        <f>INDEX(Naptans!$A:$C,MATCH(C46,Naptans!$A:$A,0),2)</f>
        <v>270</v>
      </c>
      <c r="E46" s="9" t="str">
        <f>INDEX(Naptans!$A:$C,MATCH(C46,Naptans!$A:$A,0),3)</f>
        <v xml:space="preserve"> Vale Mill Lane</v>
      </c>
      <c r="F46" s="17">
        <v>38</v>
      </c>
      <c r="G46" s="17">
        <v>38</v>
      </c>
      <c r="H46" s="17">
        <v>9</v>
      </c>
      <c r="I46" s="17">
        <v>38</v>
      </c>
      <c r="J46" s="17">
        <v>9</v>
      </c>
      <c r="K46" s="5">
        <v>0</v>
      </c>
      <c r="N46" s="9" t="str">
        <f t="shared" si="0"/>
        <v>INSERT INTO RouteStops (RouteId,Variation,Sequence,NaptanId,BoardingStage,BoardingstageSequence,AlightingStage,AlightingStageSequence,IsBoundary) VALUES (11,2,14,270,38,9,38,9,0)</v>
      </c>
    </row>
    <row r="47" spans="1:14" x14ac:dyDescent="0.25">
      <c r="A47" s="9">
        <v>15</v>
      </c>
      <c r="B47" s="9">
        <v>2</v>
      </c>
      <c r="C47" s="9">
        <v>45019929</v>
      </c>
      <c r="D47" s="9">
        <f>INDEX(Naptans!$A:$C,MATCH(C47,Naptans!$A:$A,0),2)</f>
        <v>271</v>
      </c>
      <c r="E47" s="9" t="str">
        <f>INDEX(Naptans!$A:$C,MATCH(C47,Naptans!$A:$A,0),3)</f>
        <v xml:space="preserve"> Annie Street</v>
      </c>
      <c r="G47" s="5">
        <v>38</v>
      </c>
      <c r="H47" s="5">
        <v>9</v>
      </c>
      <c r="I47" s="5">
        <v>39</v>
      </c>
      <c r="J47" s="5">
        <v>8</v>
      </c>
      <c r="K47" s="5">
        <v>0</v>
      </c>
      <c r="N47" s="9" t="str">
        <f t="shared" si="0"/>
        <v>INSERT INTO RouteStops (RouteId,Variation,Sequence,NaptanId,BoardingStage,BoardingstageSequence,AlightingStage,AlightingStageSequence,IsBoundary) VALUES (11,2,15,271,38,9,39,8,0)</v>
      </c>
    </row>
    <row r="48" spans="1:14" x14ac:dyDescent="0.25">
      <c r="A48" s="9">
        <v>16</v>
      </c>
      <c r="B48" s="9">
        <v>2</v>
      </c>
      <c r="C48" s="9">
        <v>45019928</v>
      </c>
      <c r="D48" s="9">
        <f>INDEX(Naptans!$A:$C,MATCH(C48,Naptans!$A:$A,0),2)</f>
        <v>272</v>
      </c>
      <c r="E48" s="9" t="str">
        <f>INDEX(Naptans!$A:$C,MATCH(C48,Naptans!$A:$A,0),3)</f>
        <v xml:space="preserve"> Cross Roads</v>
      </c>
      <c r="F48" s="5">
        <v>39</v>
      </c>
      <c r="G48" s="5">
        <v>39</v>
      </c>
      <c r="H48" s="5">
        <v>8</v>
      </c>
      <c r="I48" s="5">
        <v>39</v>
      </c>
      <c r="J48" s="5">
        <v>8</v>
      </c>
      <c r="K48" s="5">
        <v>0</v>
      </c>
      <c r="N48" s="9" t="str">
        <f t="shared" si="0"/>
        <v>INSERT INTO RouteStops (RouteId,Variation,Sequence,NaptanId,BoardingStage,BoardingstageSequence,AlightingStage,AlightingStageSequence,IsBoundary) VALUES (11,2,16,272,39,8,39,8,0)</v>
      </c>
    </row>
    <row r="49" spans="1:14" x14ac:dyDescent="0.25">
      <c r="A49" s="9">
        <v>17</v>
      </c>
      <c r="B49" s="9">
        <v>2</v>
      </c>
      <c r="C49" s="9">
        <v>45019926</v>
      </c>
      <c r="D49" s="9">
        <f>INDEX(Naptans!$A:$C,MATCH(C49,Naptans!$A:$A,0),2)</f>
        <v>273</v>
      </c>
      <c r="E49" s="9" t="str">
        <f>INDEX(Naptans!$A:$C,MATCH(C49,Naptans!$A:$A,0),3)</f>
        <v xml:space="preserve"> Vernon Street</v>
      </c>
      <c r="F49" s="5">
        <v>40</v>
      </c>
      <c r="G49" s="5">
        <v>40</v>
      </c>
      <c r="H49" s="5">
        <v>7</v>
      </c>
      <c r="I49" s="5">
        <v>40</v>
      </c>
      <c r="J49" s="5">
        <v>7</v>
      </c>
      <c r="K49" s="5">
        <v>0</v>
      </c>
      <c r="N49" s="9" t="str">
        <f t="shared" si="0"/>
        <v>INSERT INTO RouteStops (RouteId,Variation,Sequence,NaptanId,BoardingStage,BoardingstageSequence,AlightingStage,AlightingStageSequence,IsBoundary) VALUES (11,2,17,273,40,7,40,7,0)</v>
      </c>
    </row>
    <row r="50" spans="1:14" x14ac:dyDescent="0.25">
      <c r="A50" s="9">
        <v>18</v>
      </c>
      <c r="B50" s="9">
        <v>2</v>
      </c>
      <c r="C50" s="9">
        <v>45019923</v>
      </c>
      <c r="D50" s="9">
        <f>INDEX(Naptans!$A:$C,MATCH(C50,Naptans!$A:$A,0),2)</f>
        <v>274</v>
      </c>
      <c r="E50" s="9" t="str">
        <f>INDEX(Naptans!$A:$C,MATCH(C50,Naptans!$A:$A,0),3)</f>
        <v xml:space="preserve"> Lingfield Drive</v>
      </c>
      <c r="G50" s="5">
        <v>40</v>
      </c>
      <c r="H50" s="5">
        <v>7</v>
      </c>
      <c r="I50" s="5">
        <v>41</v>
      </c>
      <c r="J50" s="5">
        <v>6</v>
      </c>
      <c r="K50" s="5">
        <v>0</v>
      </c>
      <c r="N50" s="9" t="str">
        <f t="shared" si="0"/>
        <v>INSERT INTO RouteStops (RouteId,Variation,Sequence,NaptanId,BoardingStage,BoardingstageSequence,AlightingStage,AlightingStageSequence,IsBoundary) VALUES (11,2,18,274,40,7,41,6,0)</v>
      </c>
    </row>
    <row r="51" spans="1:14" x14ac:dyDescent="0.25">
      <c r="A51" s="9">
        <v>19</v>
      </c>
      <c r="B51" s="9">
        <v>2</v>
      </c>
      <c r="C51" s="9">
        <v>45050870</v>
      </c>
      <c r="D51" s="9">
        <f>INDEX(Naptans!$A:$C,MATCH(C51,Naptans!$A:$A,0),2)</f>
        <v>275</v>
      </c>
      <c r="E51" s="9" t="str">
        <f>INDEX(Naptans!$A:$C,MATCH(C51,Naptans!$A:$A,0),3)</f>
        <v xml:space="preserve"> Lees Moor Farm</v>
      </c>
      <c r="G51" s="5">
        <v>40</v>
      </c>
      <c r="H51" s="5">
        <v>7</v>
      </c>
      <c r="I51" s="5">
        <v>41</v>
      </c>
      <c r="J51" s="5">
        <v>6</v>
      </c>
      <c r="K51" s="5">
        <v>0</v>
      </c>
      <c r="N51" s="9" t="str">
        <f t="shared" si="0"/>
        <v>INSERT INTO RouteStops (RouteId,Variation,Sequence,NaptanId,BoardingStage,BoardingstageSequence,AlightingStage,AlightingStageSequence,IsBoundary) VALUES (11,2,19,275,40,7,41,6,0)</v>
      </c>
    </row>
    <row r="52" spans="1:14" x14ac:dyDescent="0.25">
      <c r="A52" s="9">
        <v>20</v>
      </c>
      <c r="B52" s="9">
        <v>2</v>
      </c>
      <c r="C52" s="9">
        <v>45019921</v>
      </c>
      <c r="D52" s="9">
        <f>INDEX(Naptans!$A:$C,MATCH(C52,Naptans!$A:$A,0),2)</f>
        <v>276</v>
      </c>
      <c r="E52" s="9" t="str">
        <f>INDEX(Naptans!$A:$C,MATCH(C52,Naptans!$A:$A,0),3)</f>
        <v xml:space="preserve"> The Whins</v>
      </c>
      <c r="F52" s="5">
        <v>41</v>
      </c>
      <c r="G52" s="5">
        <v>41</v>
      </c>
      <c r="H52" s="5">
        <v>6</v>
      </c>
      <c r="I52" s="5">
        <v>41</v>
      </c>
      <c r="J52" s="5">
        <v>6</v>
      </c>
      <c r="K52" s="5">
        <v>0</v>
      </c>
      <c r="N52" s="9" t="str">
        <f t="shared" si="0"/>
        <v>INSERT INTO RouteStops (RouteId,Variation,Sequence,NaptanId,BoardingStage,BoardingstageSequence,AlightingStage,AlightingStageSequence,IsBoundary) VALUES (11,2,20,276,41,6,41,6,0)</v>
      </c>
    </row>
    <row r="53" spans="1:14" x14ac:dyDescent="0.25">
      <c r="A53" s="9">
        <v>21</v>
      </c>
      <c r="B53" s="9">
        <v>2</v>
      </c>
      <c r="C53" s="9">
        <v>45019919</v>
      </c>
      <c r="D53" s="9">
        <f>INDEX(Naptans!$A:$C,MATCH(C53,Naptans!$A:$A,0),2)</f>
        <v>277</v>
      </c>
      <c r="E53" s="9" t="str">
        <f>INDEX(Naptans!$A:$C,MATCH(C53,Naptans!$A:$A,0),3)</f>
        <v xml:space="preserve"> Hermit Hole</v>
      </c>
      <c r="G53" s="5">
        <v>41</v>
      </c>
      <c r="H53" s="5">
        <v>6</v>
      </c>
      <c r="I53" s="5">
        <v>42</v>
      </c>
      <c r="J53" s="5">
        <v>5</v>
      </c>
      <c r="K53" s="5">
        <v>0</v>
      </c>
      <c r="N53" s="9" t="str">
        <f t="shared" si="0"/>
        <v>INSERT INTO RouteStops (RouteId,Variation,Sequence,NaptanId,BoardingStage,BoardingstageSequence,AlightingStage,AlightingStageSequence,IsBoundary) VALUES (11,2,21,277,41,6,42,5,0)</v>
      </c>
    </row>
    <row r="54" spans="1:14" x14ac:dyDescent="0.25">
      <c r="A54" s="9">
        <v>22</v>
      </c>
      <c r="B54" s="9">
        <v>2</v>
      </c>
      <c r="C54" s="9">
        <v>45019916</v>
      </c>
      <c r="D54" s="9">
        <f>INDEX(Naptans!$A:$C,MATCH(C54,Naptans!$A:$A,0),2)</f>
        <v>278</v>
      </c>
      <c r="E54" s="9" t="str">
        <f>INDEX(Naptans!$A:$C,MATCH(C54,Naptans!$A:$A,0),3)</f>
        <v xml:space="preserve"> Dorothy Street</v>
      </c>
      <c r="G54" s="5">
        <v>41</v>
      </c>
      <c r="H54" s="5">
        <v>6</v>
      </c>
      <c r="I54" s="5">
        <v>42</v>
      </c>
      <c r="J54" s="5">
        <v>5</v>
      </c>
      <c r="K54" s="5">
        <v>0</v>
      </c>
      <c r="N54" s="9" t="str">
        <f t="shared" si="0"/>
        <v>INSERT INTO RouteStops (RouteId,Variation,Sequence,NaptanId,BoardingStage,BoardingstageSequence,AlightingStage,AlightingStageSequence,IsBoundary) VALUES (11,2,22,278,41,6,42,5,0)</v>
      </c>
    </row>
    <row r="55" spans="1:14" x14ac:dyDescent="0.25">
      <c r="A55" s="9">
        <v>23</v>
      </c>
      <c r="B55" s="9">
        <v>2</v>
      </c>
      <c r="C55" s="9">
        <v>45019914</v>
      </c>
      <c r="D55" s="9">
        <f>INDEX(Naptans!$A:$C,MATCH(C55,Naptans!$A:$A,0),2)</f>
        <v>279</v>
      </c>
      <c r="E55" s="9" t="str">
        <f>INDEX(Naptans!$A:$C,MATCH(C55,Naptans!$A:$A,0),3)</f>
        <v xml:space="preserve"> Wesley Place</v>
      </c>
      <c r="F55" s="5">
        <v>42</v>
      </c>
      <c r="G55" s="5">
        <v>42</v>
      </c>
      <c r="H55" s="5">
        <v>5</v>
      </c>
      <c r="I55" s="5">
        <v>42</v>
      </c>
      <c r="J55" s="5">
        <v>5</v>
      </c>
      <c r="K55" s="5">
        <v>0</v>
      </c>
      <c r="N55" s="9" t="str">
        <f t="shared" si="0"/>
        <v>INSERT INTO RouteStops (RouteId,Variation,Sequence,NaptanId,BoardingStage,BoardingstageSequence,AlightingStage,AlightingStageSequence,IsBoundary) VALUES (11,2,23,279,42,5,42,5,0)</v>
      </c>
    </row>
    <row r="56" spans="1:14" x14ac:dyDescent="0.25">
      <c r="A56" s="9">
        <v>24</v>
      </c>
      <c r="B56" s="9">
        <v>2</v>
      </c>
      <c r="C56" s="9">
        <v>45019912</v>
      </c>
      <c r="D56" s="9">
        <f>INDEX(Naptans!$A:$C,MATCH(C56,Naptans!$A:$A,0),2)</f>
        <v>280</v>
      </c>
      <c r="E56" s="9" t="str">
        <f>INDEX(Naptans!$A:$C,MATCH(C56,Naptans!$A:$A,0),3)</f>
        <v xml:space="preserve"> Hainworth Lane</v>
      </c>
      <c r="G56" s="5">
        <v>42</v>
      </c>
      <c r="H56" s="5">
        <v>5</v>
      </c>
      <c r="I56" s="5">
        <v>43</v>
      </c>
      <c r="J56" s="5">
        <v>4</v>
      </c>
      <c r="K56" s="5">
        <v>0</v>
      </c>
      <c r="N56" s="9" t="str">
        <f t="shared" si="0"/>
        <v>INSERT INTO RouteStops (RouteId,Variation,Sequence,NaptanId,BoardingStage,BoardingstageSequence,AlightingStage,AlightingStageSequence,IsBoundary) VALUES (11,2,24,280,42,5,43,4,0)</v>
      </c>
    </row>
    <row r="57" spans="1:14" x14ac:dyDescent="0.25">
      <c r="A57" s="9">
        <v>25</v>
      </c>
      <c r="B57" s="9">
        <v>2</v>
      </c>
      <c r="C57" s="9">
        <v>45019910</v>
      </c>
      <c r="D57" s="9">
        <f>INDEX(Naptans!$A:$C,MATCH(C57,Naptans!$A:$A,0),2)</f>
        <v>281</v>
      </c>
      <c r="E57" s="9" t="str">
        <f>INDEX(Naptans!$A:$C,MATCH(C57,Naptans!$A:$A,0),3)</f>
        <v xml:space="preserve"> Ingrow Lane</v>
      </c>
      <c r="F57" s="5">
        <v>43</v>
      </c>
      <c r="G57" s="5">
        <v>43</v>
      </c>
      <c r="H57" s="5">
        <v>4</v>
      </c>
      <c r="I57" s="5">
        <v>43</v>
      </c>
      <c r="J57" s="5">
        <v>4</v>
      </c>
      <c r="K57" s="5">
        <v>0</v>
      </c>
      <c r="N57" s="9" t="str">
        <f t="shared" si="0"/>
        <v>INSERT INTO RouteStops (RouteId,Variation,Sequence,NaptanId,BoardingStage,BoardingstageSequence,AlightingStage,AlightingStageSequence,IsBoundary) VALUES (11,2,25,281,43,4,43,4,0)</v>
      </c>
    </row>
    <row r="58" spans="1:14" x14ac:dyDescent="0.25">
      <c r="A58" s="9">
        <v>26</v>
      </c>
      <c r="B58" s="9">
        <v>2</v>
      </c>
      <c r="C58" s="9">
        <v>45019909</v>
      </c>
      <c r="D58" s="9">
        <f>INDEX(Naptans!$A:$C,MATCH(C58,Naptans!$A:$A,0),2)</f>
        <v>282</v>
      </c>
      <c r="E58" s="9" t="str">
        <f>INDEX(Naptans!$A:$C,MATCH(C58,Naptans!$A:$A,0),3)</f>
        <v xml:space="preserve"> Acorn Street</v>
      </c>
      <c r="G58" s="5">
        <v>43</v>
      </c>
      <c r="H58" s="5">
        <v>4</v>
      </c>
      <c r="I58" s="5">
        <v>44</v>
      </c>
      <c r="J58" s="5">
        <v>3</v>
      </c>
      <c r="K58" s="5">
        <v>0</v>
      </c>
      <c r="N58" s="9" t="str">
        <f t="shared" si="0"/>
        <v>INSERT INTO RouteStops (RouteId,Variation,Sequence,NaptanId,BoardingStage,BoardingstageSequence,AlightingStage,AlightingStageSequence,IsBoundary) VALUES (11,2,26,282,43,4,44,3,0)</v>
      </c>
    </row>
    <row r="59" spans="1:14" x14ac:dyDescent="0.25">
      <c r="A59" s="9">
        <v>27</v>
      </c>
      <c r="B59" s="9">
        <v>2</v>
      </c>
      <c r="C59" s="9">
        <v>45019907</v>
      </c>
      <c r="D59" s="9">
        <f>INDEX(Naptans!$A:$C,MATCH(C59,Naptans!$A:$A,0),2)</f>
        <v>283</v>
      </c>
      <c r="E59" s="9" t="str">
        <f>INDEX(Naptans!$A:$C,MATCH(C59,Naptans!$A:$A,0),3)</f>
        <v xml:space="preserve"> Victoria Road</v>
      </c>
      <c r="F59" s="5">
        <v>44</v>
      </c>
      <c r="G59" s="5">
        <v>44</v>
      </c>
      <c r="H59" s="5">
        <v>3</v>
      </c>
      <c r="I59" s="5">
        <v>44</v>
      </c>
      <c r="J59" s="5">
        <v>3</v>
      </c>
      <c r="K59" s="5">
        <v>0</v>
      </c>
      <c r="N59" s="9" t="str">
        <f t="shared" si="0"/>
        <v>INSERT INTO RouteStops (RouteId,Variation,Sequence,NaptanId,BoardingStage,BoardingstageSequence,AlightingStage,AlightingStageSequence,IsBoundary) VALUES (11,2,27,283,44,3,44,3,0)</v>
      </c>
    </row>
    <row r="60" spans="1:14" x14ac:dyDescent="0.25">
      <c r="A60" s="9">
        <v>28</v>
      </c>
      <c r="B60" s="9">
        <v>2</v>
      </c>
      <c r="C60" s="9">
        <v>45019905</v>
      </c>
      <c r="D60" s="9">
        <f>INDEX(Naptans!$A:$C,MATCH(C60,Naptans!$A:$A,0),2)</f>
        <v>149</v>
      </c>
      <c r="E60" s="9" t="str">
        <f>INDEX(Naptans!$A:$C,MATCH(C60,Naptans!$A:$A,0),3)</f>
        <v xml:space="preserve"> Aspley Street</v>
      </c>
      <c r="G60" s="5">
        <v>44</v>
      </c>
      <c r="H60" s="5">
        <v>3</v>
      </c>
      <c r="I60" s="5">
        <v>46</v>
      </c>
      <c r="J60" s="5">
        <v>2</v>
      </c>
      <c r="K60" s="5">
        <v>0</v>
      </c>
      <c r="N60" s="9" t="str">
        <f t="shared" si="0"/>
        <v>INSERT INTO RouteStops (RouteId,Variation,Sequence,NaptanId,BoardingStage,BoardingstageSequence,AlightingStage,AlightingStageSequence,IsBoundary) VALUES (11,2,28,149,44,3,46,2,0)</v>
      </c>
    </row>
    <row r="61" spans="1:14" x14ac:dyDescent="0.25">
      <c r="A61" s="9">
        <v>29</v>
      </c>
      <c r="B61" s="9">
        <v>2</v>
      </c>
      <c r="C61" s="9">
        <v>45019902</v>
      </c>
      <c r="D61" s="9">
        <f>INDEX(Naptans!$A:$C,MATCH(C61,Naptans!$A:$A,0),2)</f>
        <v>284</v>
      </c>
      <c r="E61" s="9" t="str">
        <f>INDEX(Naptans!$A:$C,MATCH(C61,Naptans!$A:$A,0),3)</f>
        <v xml:space="preserve"> Aireworth Street</v>
      </c>
      <c r="F61" s="5">
        <v>46</v>
      </c>
      <c r="G61" s="5">
        <v>46</v>
      </c>
      <c r="H61" s="5">
        <v>2</v>
      </c>
      <c r="I61" s="5">
        <v>46</v>
      </c>
      <c r="J61" s="5">
        <v>2</v>
      </c>
      <c r="K61" s="5">
        <v>0</v>
      </c>
      <c r="N61" s="9" t="str">
        <f t="shared" si="0"/>
        <v>INSERT INTO RouteStops (RouteId,Variation,Sequence,NaptanId,BoardingStage,BoardingstageSequence,AlightingStage,AlightingStageSequence,IsBoundary) VALUES (11,2,29,284,46,2,46,2,0)</v>
      </c>
    </row>
    <row r="62" spans="1:14" x14ac:dyDescent="0.25">
      <c r="A62" s="9">
        <v>30</v>
      </c>
      <c r="B62" s="9">
        <v>2</v>
      </c>
      <c r="C62" s="9">
        <v>45023130</v>
      </c>
      <c r="D62" s="9">
        <f>INDEX(Naptans!$A:$C,MATCH(C62,Naptans!$A:$A,0),2)</f>
        <v>34</v>
      </c>
      <c r="E62" s="9" t="str">
        <f>INDEX(Naptans!$A:$C,MATCH(C62,Naptans!$A:$A,0),3)</f>
        <v xml:space="preserve"> North Street N1</v>
      </c>
      <c r="G62" s="5">
        <v>46</v>
      </c>
      <c r="H62" s="5">
        <v>2</v>
      </c>
      <c r="I62" s="5">
        <v>27</v>
      </c>
      <c r="J62" s="5">
        <v>1</v>
      </c>
      <c r="K62" s="5">
        <v>0</v>
      </c>
      <c r="N62" s="9" t="str">
        <f t="shared" si="0"/>
        <v>INSERT INTO RouteStops (RouteId,Variation,Sequence,NaptanId,BoardingStage,BoardingstageSequence,AlightingStage,AlightingStageSequence,IsBoundary) VALUES (11,2,30,34,46,2,27,1,0)</v>
      </c>
    </row>
    <row r="63" spans="1:14" x14ac:dyDescent="0.25">
      <c r="A63" s="9">
        <v>31</v>
      </c>
      <c r="B63" s="9">
        <v>2</v>
      </c>
      <c r="C63" s="4">
        <v>45026807</v>
      </c>
      <c r="D63" s="9">
        <f>INDEX(Naptans!$A:$C,MATCH(C63,Naptans!$A:$A,0),2)</f>
        <v>51</v>
      </c>
      <c r="E63" s="9" t="str">
        <f>INDEX(Naptans!$A:$C,MATCH(C63,Naptans!$A:$A,0),3)</f>
        <v>Keighley Bus Stn</v>
      </c>
      <c r="F63" s="5">
        <v>27</v>
      </c>
      <c r="G63" s="5">
        <v>27</v>
      </c>
      <c r="H63" s="5">
        <v>1</v>
      </c>
      <c r="I63" s="5">
        <v>27</v>
      </c>
      <c r="J63" s="5">
        <v>1</v>
      </c>
      <c r="K63" s="5">
        <v>0</v>
      </c>
      <c r="N63" s="9" t="str">
        <f t="shared" si="0"/>
        <v>INSERT INTO RouteStops (RouteId,Variation,Sequence,NaptanId,BoardingStage,BoardingstageSequence,AlightingStage,AlightingStageSequence,IsBoundary) VALUES (11,2,31,51,27,1,27,1,0)</v>
      </c>
    </row>
  </sheetData>
  <conditionalFormatting sqref="C2">
    <cfRule type="duplicateValues" dxfId="15" priority="4"/>
  </conditionalFormatting>
  <conditionalFormatting sqref="C2">
    <cfRule type="duplicateValues" dxfId="14" priority="3"/>
  </conditionalFormatting>
  <conditionalFormatting sqref="C63">
    <cfRule type="duplicateValues" dxfId="13" priority="2"/>
  </conditionalFormatting>
  <conditionalFormatting sqref="C63">
    <cfRule type="duplicateValues" dxfId="12" priority="1"/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0"/>
  <sheetViews>
    <sheetView topLeftCell="A40" workbookViewId="0">
      <selection activeCell="E51" sqref="E51"/>
    </sheetView>
  </sheetViews>
  <sheetFormatPr defaultColWidth="9.140625" defaultRowHeight="15" x14ac:dyDescent="0.25"/>
  <cols>
    <col min="1" max="1" width="11" style="9" customWidth="1"/>
    <col min="2" max="2" width="12" style="9" bestFit="1" customWidth="1"/>
    <col min="3" max="16384" width="9.140625" style="9"/>
  </cols>
  <sheetData>
    <row r="2" spans="1:18" x14ac:dyDescent="0.25">
      <c r="A2" s="9" t="s">
        <v>311</v>
      </c>
      <c r="B2" s="9">
        <v>1500249600000</v>
      </c>
      <c r="D2" s="24" t="s">
        <v>310</v>
      </c>
      <c r="E2" s="9">
        <v>27</v>
      </c>
      <c r="F2" s="9">
        <v>46</v>
      </c>
      <c r="G2" s="9">
        <v>44</v>
      </c>
      <c r="H2" s="9">
        <v>43</v>
      </c>
      <c r="I2" s="9">
        <v>42</v>
      </c>
      <c r="J2" s="9">
        <v>41</v>
      </c>
      <c r="K2" s="9">
        <v>40</v>
      </c>
      <c r="L2" s="9">
        <v>39</v>
      </c>
      <c r="M2" s="9">
        <v>38</v>
      </c>
      <c r="N2" s="9">
        <v>37</v>
      </c>
      <c r="O2" s="9">
        <v>36</v>
      </c>
      <c r="P2" s="9">
        <v>25</v>
      </c>
      <c r="Q2" s="9">
        <v>33</v>
      </c>
      <c r="R2" s="9">
        <v>32</v>
      </c>
    </row>
    <row r="3" spans="1:18" x14ac:dyDescent="0.25">
      <c r="A3" s="9" t="s">
        <v>309</v>
      </c>
      <c r="B3" s="9">
        <v>11</v>
      </c>
      <c r="D3" s="9">
        <v>27</v>
      </c>
      <c r="E3" s="9">
        <v>110</v>
      </c>
    </row>
    <row r="4" spans="1:18" x14ac:dyDescent="0.25">
      <c r="A4" s="9" t="s">
        <v>365</v>
      </c>
      <c r="B4" s="9">
        <v>1</v>
      </c>
      <c r="D4" s="9">
        <v>46</v>
      </c>
      <c r="E4" s="9">
        <v>110</v>
      </c>
      <c r="F4" s="9">
        <v>110</v>
      </c>
    </row>
    <row r="5" spans="1:18" x14ac:dyDescent="0.25">
      <c r="A5" s="9" t="s">
        <v>364</v>
      </c>
      <c r="B5" s="9">
        <v>2</v>
      </c>
      <c r="D5" s="9">
        <v>44</v>
      </c>
      <c r="E5" s="9">
        <v>160</v>
      </c>
      <c r="F5" s="9">
        <v>110</v>
      </c>
      <c r="G5" s="9">
        <v>110</v>
      </c>
    </row>
    <row r="6" spans="1:18" x14ac:dyDescent="0.25">
      <c r="A6" s="9" t="s">
        <v>363</v>
      </c>
      <c r="B6" s="9">
        <v>3</v>
      </c>
      <c r="D6" s="9">
        <v>43</v>
      </c>
      <c r="E6" s="9">
        <v>160</v>
      </c>
      <c r="F6" s="9">
        <v>160</v>
      </c>
      <c r="G6" s="9">
        <v>110</v>
      </c>
      <c r="H6" s="9">
        <v>110</v>
      </c>
    </row>
    <row r="7" spans="1:18" x14ac:dyDescent="0.25">
      <c r="D7" s="9">
        <v>42</v>
      </c>
      <c r="E7" s="9">
        <v>200</v>
      </c>
      <c r="F7" s="9">
        <v>200</v>
      </c>
      <c r="G7" s="9">
        <v>160</v>
      </c>
      <c r="H7" s="9">
        <v>110</v>
      </c>
      <c r="I7" s="9">
        <v>110</v>
      </c>
    </row>
    <row r="8" spans="1:18" x14ac:dyDescent="0.25">
      <c r="A8" s="9" t="s">
        <v>382</v>
      </c>
      <c r="B8" s="9">
        <v>0.9</v>
      </c>
      <c r="D8" s="9">
        <v>41</v>
      </c>
      <c r="E8" s="9">
        <v>200</v>
      </c>
      <c r="F8" s="9">
        <v>200</v>
      </c>
      <c r="G8" s="9">
        <v>200</v>
      </c>
      <c r="H8" s="9">
        <v>160</v>
      </c>
      <c r="I8" s="9">
        <v>110</v>
      </c>
      <c r="J8" s="9">
        <v>110</v>
      </c>
    </row>
    <row r="9" spans="1:18" x14ac:dyDescent="0.25">
      <c r="D9" s="9">
        <v>40</v>
      </c>
      <c r="E9" s="9">
        <v>250</v>
      </c>
      <c r="F9" s="9">
        <v>200</v>
      </c>
      <c r="G9" s="9">
        <v>200</v>
      </c>
      <c r="H9" s="9">
        <v>200</v>
      </c>
      <c r="I9" s="9">
        <v>160</v>
      </c>
      <c r="J9" s="9">
        <v>110</v>
      </c>
      <c r="K9" s="9">
        <v>110</v>
      </c>
    </row>
    <row r="10" spans="1:18" x14ac:dyDescent="0.25">
      <c r="D10" s="9">
        <v>39</v>
      </c>
      <c r="E10" s="9">
        <v>250</v>
      </c>
      <c r="F10" s="9">
        <v>250</v>
      </c>
      <c r="G10" s="9">
        <v>200</v>
      </c>
      <c r="H10" s="9">
        <v>200</v>
      </c>
      <c r="I10" s="9">
        <v>160</v>
      </c>
      <c r="J10" s="9">
        <v>160</v>
      </c>
      <c r="K10" s="9">
        <v>110</v>
      </c>
      <c r="L10" s="9">
        <v>110</v>
      </c>
    </row>
    <row r="11" spans="1:18" x14ac:dyDescent="0.25">
      <c r="D11" s="9">
        <v>38</v>
      </c>
      <c r="E11" s="9">
        <v>250</v>
      </c>
      <c r="F11" s="9">
        <v>250</v>
      </c>
      <c r="G11" s="9">
        <v>250</v>
      </c>
      <c r="H11" s="9">
        <v>200</v>
      </c>
      <c r="I11" s="9">
        <v>160</v>
      </c>
      <c r="J11" s="9">
        <v>160</v>
      </c>
      <c r="K11" s="9">
        <v>110</v>
      </c>
      <c r="L11" s="9">
        <v>110</v>
      </c>
      <c r="M11" s="9">
        <v>110</v>
      </c>
    </row>
    <row r="12" spans="1:18" x14ac:dyDescent="0.25">
      <c r="D12" s="9">
        <v>37</v>
      </c>
      <c r="E12" s="9">
        <v>270</v>
      </c>
      <c r="F12" s="9">
        <v>270</v>
      </c>
      <c r="G12" s="9">
        <v>250</v>
      </c>
      <c r="H12" s="9">
        <v>250</v>
      </c>
      <c r="I12" s="9">
        <v>200</v>
      </c>
      <c r="J12" s="9">
        <v>200</v>
      </c>
      <c r="K12" s="9">
        <v>160</v>
      </c>
      <c r="L12" s="9">
        <v>160</v>
      </c>
      <c r="M12" s="9">
        <v>110</v>
      </c>
      <c r="N12" s="9">
        <v>110</v>
      </c>
    </row>
    <row r="13" spans="1:18" x14ac:dyDescent="0.25">
      <c r="D13" s="9">
        <v>36</v>
      </c>
      <c r="E13" s="9">
        <v>270</v>
      </c>
      <c r="F13" s="9">
        <v>270</v>
      </c>
      <c r="G13" s="9">
        <v>270</v>
      </c>
      <c r="H13" s="9">
        <v>250</v>
      </c>
      <c r="I13" s="9">
        <v>250</v>
      </c>
      <c r="J13" s="9">
        <v>200</v>
      </c>
      <c r="K13" s="9">
        <v>200</v>
      </c>
      <c r="L13" s="9">
        <v>160</v>
      </c>
      <c r="M13" s="9">
        <v>160</v>
      </c>
      <c r="N13" s="9">
        <v>110</v>
      </c>
      <c r="O13" s="9">
        <v>110</v>
      </c>
    </row>
    <row r="14" spans="1:18" x14ac:dyDescent="0.25">
      <c r="D14" s="9">
        <v>35</v>
      </c>
      <c r="E14" s="9">
        <v>270</v>
      </c>
      <c r="F14" s="9">
        <v>270</v>
      </c>
      <c r="G14" s="9">
        <v>270</v>
      </c>
      <c r="H14" s="9">
        <v>250</v>
      </c>
      <c r="I14" s="9">
        <v>250</v>
      </c>
      <c r="J14" s="9">
        <v>250</v>
      </c>
      <c r="K14" s="9">
        <v>200</v>
      </c>
      <c r="L14" s="9">
        <v>200</v>
      </c>
      <c r="M14" s="9">
        <v>200</v>
      </c>
      <c r="N14" s="9">
        <v>160</v>
      </c>
      <c r="O14" s="9">
        <v>110</v>
      </c>
      <c r="P14" s="9">
        <v>110</v>
      </c>
    </row>
    <row r="15" spans="1:18" x14ac:dyDescent="0.25">
      <c r="D15" s="9">
        <v>33</v>
      </c>
      <c r="E15" s="9">
        <v>270</v>
      </c>
      <c r="F15" s="9">
        <v>270</v>
      </c>
      <c r="G15" s="9">
        <v>270</v>
      </c>
      <c r="H15" s="9">
        <v>270</v>
      </c>
      <c r="I15" s="9">
        <v>270</v>
      </c>
      <c r="J15" s="9">
        <v>250</v>
      </c>
      <c r="K15" s="9">
        <v>250</v>
      </c>
      <c r="L15" s="9">
        <v>250</v>
      </c>
      <c r="M15" s="9">
        <v>250</v>
      </c>
      <c r="N15" s="9">
        <v>200</v>
      </c>
      <c r="O15" s="9">
        <v>160</v>
      </c>
      <c r="P15" s="9">
        <v>160</v>
      </c>
      <c r="Q15" s="9">
        <v>110</v>
      </c>
    </row>
    <row r="16" spans="1:18" x14ac:dyDescent="0.25">
      <c r="D16" s="9">
        <v>32</v>
      </c>
      <c r="E16" s="9">
        <v>270</v>
      </c>
      <c r="F16" s="9">
        <v>270</v>
      </c>
      <c r="G16" s="9">
        <v>270</v>
      </c>
      <c r="H16" s="9">
        <v>270</v>
      </c>
      <c r="I16" s="9">
        <v>270</v>
      </c>
      <c r="J16" s="9">
        <v>270</v>
      </c>
      <c r="K16" s="9">
        <v>270</v>
      </c>
      <c r="L16" s="9">
        <v>250</v>
      </c>
      <c r="M16" s="9">
        <v>250</v>
      </c>
      <c r="N16" s="9">
        <v>250</v>
      </c>
      <c r="O16" s="9">
        <v>200</v>
      </c>
      <c r="P16" s="9">
        <v>200</v>
      </c>
      <c r="Q16" s="9">
        <v>160</v>
      </c>
      <c r="R16" s="9">
        <v>110</v>
      </c>
    </row>
    <row r="18" spans="4:18" x14ac:dyDescent="0.25">
      <c r="D18" s="24" t="s">
        <v>312</v>
      </c>
    </row>
    <row r="19" spans="4:18" x14ac:dyDescent="0.25">
      <c r="D19" s="9">
        <v>27</v>
      </c>
      <c r="E19" s="9">
        <v>200</v>
      </c>
    </row>
    <row r="20" spans="4:18" x14ac:dyDescent="0.25">
      <c r="D20" s="9">
        <v>46</v>
      </c>
      <c r="E20" s="9">
        <v>200</v>
      </c>
      <c r="F20" s="9">
        <v>200</v>
      </c>
    </row>
    <row r="21" spans="4:18" x14ac:dyDescent="0.25">
      <c r="D21" s="9">
        <v>44</v>
      </c>
      <c r="E21" s="9">
        <v>250</v>
      </c>
      <c r="F21" s="9">
        <v>200</v>
      </c>
      <c r="G21" s="9">
        <v>200</v>
      </c>
    </row>
    <row r="22" spans="4:18" x14ac:dyDescent="0.25">
      <c r="D22" s="9">
        <v>43</v>
      </c>
      <c r="E22" s="9">
        <v>250</v>
      </c>
      <c r="F22" s="9">
        <v>250</v>
      </c>
      <c r="G22" s="9">
        <v>200</v>
      </c>
      <c r="H22" s="9">
        <v>200</v>
      </c>
    </row>
    <row r="23" spans="4:18" x14ac:dyDescent="0.25">
      <c r="D23" s="9">
        <v>42</v>
      </c>
      <c r="E23" s="9">
        <v>300</v>
      </c>
      <c r="F23" s="9">
        <v>300</v>
      </c>
      <c r="G23" s="9">
        <v>250</v>
      </c>
      <c r="H23" s="9">
        <v>200</v>
      </c>
      <c r="I23" s="9">
        <v>200</v>
      </c>
    </row>
    <row r="24" spans="4:18" x14ac:dyDescent="0.25">
      <c r="D24" s="9">
        <v>41</v>
      </c>
      <c r="E24" s="9">
        <v>300</v>
      </c>
      <c r="F24" s="9">
        <v>300</v>
      </c>
      <c r="G24" s="9">
        <v>300</v>
      </c>
      <c r="H24" s="9">
        <v>250</v>
      </c>
      <c r="I24" s="9">
        <v>200</v>
      </c>
      <c r="J24" s="9">
        <v>200</v>
      </c>
    </row>
    <row r="25" spans="4:18" x14ac:dyDescent="0.25">
      <c r="D25" s="9">
        <v>40</v>
      </c>
      <c r="E25" s="9">
        <v>400</v>
      </c>
      <c r="F25" s="9">
        <v>350</v>
      </c>
      <c r="G25" s="9">
        <v>350</v>
      </c>
      <c r="H25" s="9">
        <v>350</v>
      </c>
      <c r="I25" s="9">
        <v>250</v>
      </c>
      <c r="J25" s="9">
        <v>200</v>
      </c>
      <c r="K25" s="9">
        <v>200</v>
      </c>
    </row>
    <row r="26" spans="4:18" x14ac:dyDescent="0.25">
      <c r="D26" s="9">
        <v>39</v>
      </c>
      <c r="E26" s="9">
        <v>400</v>
      </c>
      <c r="F26" s="9">
        <v>400</v>
      </c>
      <c r="G26" s="9">
        <v>350</v>
      </c>
      <c r="H26" s="9">
        <v>350</v>
      </c>
      <c r="I26" s="9">
        <v>250</v>
      </c>
      <c r="J26" s="9">
        <v>250</v>
      </c>
      <c r="K26" s="9">
        <v>200</v>
      </c>
      <c r="L26" s="9">
        <v>200</v>
      </c>
    </row>
    <row r="27" spans="4:18" x14ac:dyDescent="0.25">
      <c r="D27" s="9">
        <v>38</v>
      </c>
      <c r="E27" s="9">
        <v>400</v>
      </c>
      <c r="F27" s="9">
        <v>400</v>
      </c>
      <c r="G27" s="9">
        <v>400</v>
      </c>
      <c r="H27" s="9">
        <v>350</v>
      </c>
      <c r="I27" s="9">
        <v>250</v>
      </c>
      <c r="J27" s="9">
        <v>250</v>
      </c>
      <c r="K27" s="9">
        <v>200</v>
      </c>
      <c r="L27" s="9">
        <v>200</v>
      </c>
      <c r="M27" s="9">
        <v>200</v>
      </c>
    </row>
    <row r="28" spans="4:18" x14ac:dyDescent="0.25">
      <c r="D28" s="9">
        <v>37</v>
      </c>
      <c r="E28" s="9">
        <v>470</v>
      </c>
      <c r="F28" s="9">
        <v>470</v>
      </c>
      <c r="G28" s="9">
        <v>400</v>
      </c>
      <c r="H28" s="9">
        <v>400</v>
      </c>
      <c r="I28" s="9">
        <v>350</v>
      </c>
      <c r="J28" s="9">
        <v>350</v>
      </c>
      <c r="K28" s="9">
        <v>250</v>
      </c>
      <c r="L28" s="9">
        <v>250</v>
      </c>
      <c r="M28" s="9">
        <v>200</v>
      </c>
      <c r="N28" s="9">
        <v>200</v>
      </c>
    </row>
    <row r="29" spans="4:18" x14ac:dyDescent="0.25">
      <c r="D29" s="9">
        <v>36</v>
      </c>
      <c r="E29" s="9">
        <v>470</v>
      </c>
      <c r="F29" s="9">
        <v>470</v>
      </c>
      <c r="G29" s="9">
        <v>470</v>
      </c>
      <c r="H29" s="9">
        <v>400</v>
      </c>
      <c r="I29" s="9">
        <v>400</v>
      </c>
      <c r="J29" s="9">
        <v>350</v>
      </c>
      <c r="K29" s="9">
        <v>350</v>
      </c>
      <c r="L29" s="9">
        <v>250</v>
      </c>
      <c r="M29" s="9">
        <v>250</v>
      </c>
      <c r="N29" s="9">
        <v>200</v>
      </c>
      <c r="O29" s="9">
        <v>200</v>
      </c>
    </row>
    <row r="30" spans="4:18" x14ac:dyDescent="0.25">
      <c r="D30" s="9">
        <v>35</v>
      </c>
      <c r="E30" s="9">
        <v>470</v>
      </c>
      <c r="F30" s="9">
        <v>470</v>
      </c>
      <c r="G30" s="9">
        <v>470</v>
      </c>
      <c r="H30" s="9">
        <v>400</v>
      </c>
      <c r="I30" s="9">
        <v>400</v>
      </c>
      <c r="J30" s="9">
        <v>400</v>
      </c>
      <c r="K30" s="9">
        <v>350</v>
      </c>
      <c r="L30" s="9">
        <v>350</v>
      </c>
      <c r="M30" s="9">
        <v>350</v>
      </c>
      <c r="N30" s="9">
        <v>250</v>
      </c>
      <c r="O30" s="9">
        <v>200</v>
      </c>
      <c r="P30" s="9">
        <v>200</v>
      </c>
    </row>
    <row r="31" spans="4:18" x14ac:dyDescent="0.25">
      <c r="D31" s="9">
        <v>33</v>
      </c>
      <c r="E31" s="9">
        <v>470</v>
      </c>
      <c r="F31" s="9">
        <v>470</v>
      </c>
      <c r="G31" s="9">
        <v>470</v>
      </c>
      <c r="H31" s="9">
        <v>470</v>
      </c>
      <c r="I31" s="9">
        <v>470</v>
      </c>
      <c r="J31" s="9">
        <v>400</v>
      </c>
      <c r="K31" s="9">
        <v>400</v>
      </c>
      <c r="L31" s="9">
        <v>400</v>
      </c>
      <c r="M31" s="9">
        <v>400</v>
      </c>
      <c r="N31" s="9">
        <v>350</v>
      </c>
      <c r="O31" s="9">
        <v>250</v>
      </c>
      <c r="P31" s="9">
        <v>250</v>
      </c>
      <c r="Q31" s="9">
        <v>200</v>
      </c>
    </row>
    <row r="32" spans="4:18" x14ac:dyDescent="0.25">
      <c r="D32" s="9">
        <v>32</v>
      </c>
      <c r="E32" s="9">
        <v>470</v>
      </c>
      <c r="F32" s="9">
        <v>470</v>
      </c>
      <c r="G32" s="9">
        <v>470</v>
      </c>
      <c r="H32" s="9">
        <v>470</v>
      </c>
      <c r="I32" s="9">
        <v>470</v>
      </c>
      <c r="J32" s="9">
        <v>470</v>
      </c>
      <c r="K32" s="9">
        <v>470</v>
      </c>
      <c r="L32" s="9">
        <v>400</v>
      </c>
      <c r="M32" s="9">
        <v>400</v>
      </c>
      <c r="N32" s="9">
        <v>400</v>
      </c>
      <c r="O32" s="9">
        <v>350</v>
      </c>
      <c r="P32" s="9">
        <v>350</v>
      </c>
      <c r="Q32" s="9">
        <v>250</v>
      </c>
      <c r="R32" s="9">
        <v>200</v>
      </c>
    </row>
    <row r="34" spans="4:15" x14ac:dyDescent="0.25">
      <c r="D34" s="24" t="s">
        <v>313</v>
      </c>
    </row>
    <row r="35" spans="4:15" x14ac:dyDescent="0.25">
      <c r="D35" s="9">
        <v>27</v>
      </c>
      <c r="E35" s="11" t="s">
        <v>316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4:15" x14ac:dyDescent="0.25">
      <c r="D36" s="9">
        <v>46</v>
      </c>
      <c r="E36" s="11" t="s">
        <v>316</v>
      </c>
      <c r="F36" s="11" t="s">
        <v>316</v>
      </c>
      <c r="G36" s="11"/>
      <c r="H36" s="11"/>
      <c r="I36" s="11"/>
      <c r="J36" s="11"/>
      <c r="K36" s="11"/>
      <c r="L36" s="11"/>
      <c r="M36" s="11"/>
      <c r="N36" s="11"/>
      <c r="O36" s="11"/>
    </row>
    <row r="37" spans="4:15" x14ac:dyDescent="0.25">
      <c r="D37" s="9">
        <v>44</v>
      </c>
      <c r="E37" s="11" t="s">
        <v>316</v>
      </c>
      <c r="F37" s="11" t="s">
        <v>316</v>
      </c>
      <c r="G37" s="11" t="s">
        <v>316</v>
      </c>
      <c r="H37" s="11"/>
      <c r="I37" s="11"/>
      <c r="J37" s="11"/>
      <c r="K37" s="11"/>
      <c r="L37" s="11"/>
      <c r="M37" s="11"/>
      <c r="N37" s="11"/>
      <c r="O37" s="11"/>
    </row>
    <row r="38" spans="4:15" x14ac:dyDescent="0.25">
      <c r="D38" s="9">
        <v>43</v>
      </c>
      <c r="E38" s="11" t="s">
        <v>316</v>
      </c>
      <c r="F38" s="11" t="s">
        <v>316</v>
      </c>
      <c r="G38" s="11" t="s">
        <v>316</v>
      </c>
      <c r="H38" s="11" t="s">
        <v>316</v>
      </c>
      <c r="I38" s="11"/>
      <c r="J38" s="11"/>
      <c r="K38" s="11"/>
      <c r="L38" s="11"/>
      <c r="M38" s="11"/>
      <c r="N38" s="11"/>
      <c r="O38" s="11"/>
    </row>
    <row r="39" spans="4:15" x14ac:dyDescent="0.25">
      <c r="D39" s="9">
        <v>42</v>
      </c>
      <c r="E39" s="11" t="s">
        <v>316</v>
      </c>
      <c r="F39" s="11" t="s">
        <v>316</v>
      </c>
      <c r="G39" s="11" t="s">
        <v>316</v>
      </c>
      <c r="H39" s="11" t="s">
        <v>316</v>
      </c>
      <c r="I39" s="11" t="s">
        <v>316</v>
      </c>
      <c r="J39" s="11"/>
      <c r="K39" s="11"/>
      <c r="L39" s="11"/>
      <c r="M39" s="11"/>
      <c r="N39" s="11"/>
      <c r="O39" s="11"/>
    </row>
    <row r="40" spans="4:15" x14ac:dyDescent="0.25">
      <c r="D40" s="9">
        <v>41</v>
      </c>
      <c r="E40" s="11" t="s">
        <v>316</v>
      </c>
      <c r="F40" s="11" t="s">
        <v>316</v>
      </c>
      <c r="G40" s="11" t="s">
        <v>316</v>
      </c>
      <c r="H40" s="11" t="s">
        <v>316</v>
      </c>
      <c r="I40" s="11" t="s">
        <v>316</v>
      </c>
      <c r="J40" s="11" t="s">
        <v>316</v>
      </c>
      <c r="K40" s="11"/>
      <c r="L40" s="11"/>
      <c r="M40" s="11"/>
      <c r="N40" s="11"/>
      <c r="O40" s="11"/>
    </row>
    <row r="41" spans="4:15" x14ac:dyDescent="0.25">
      <c r="D41" s="9">
        <v>40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4:15" x14ac:dyDescent="0.25">
      <c r="D42" s="9">
        <v>39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4:15" x14ac:dyDescent="0.25">
      <c r="D43" s="9">
        <v>38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4:15" x14ac:dyDescent="0.25">
      <c r="D44" s="9">
        <v>37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4:15" x14ac:dyDescent="0.25">
      <c r="D45" s="9">
        <v>36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4:15" x14ac:dyDescent="0.25">
      <c r="D46" s="9">
        <v>35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4:15" x14ac:dyDescent="0.25">
      <c r="D47" s="9">
        <v>33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4:15" x14ac:dyDescent="0.25">
      <c r="D48" s="9">
        <v>32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50" spans="4:24" x14ac:dyDescent="0.25">
      <c r="D50" s="24" t="s">
        <v>314</v>
      </c>
    </row>
    <row r="51" spans="4:24" x14ac:dyDescent="0.25">
      <c r="D51" s="9">
        <v>27</v>
      </c>
      <c r="E51" s="9" t="str">
        <f>IF(E3,"INSERT INTO Fares (Created,RouteId,Stage1,Stage2,Single,[Return]) VALUES ("&amp;$B$2&amp;","&amp;$B$3&amp;","&amp;E$2&amp;","&amp;$D3&amp;","&amp;((E3/100)*$B$8)&amp;","&amp;((E19/100)*$B$8)&amp;");INSERT INTO Fares (Created,RouteId,Stage2,Stage1,Single,[Return]) VALUES ("&amp;$B$2&amp;","&amp;$B$3&amp;","&amp;E$2&amp;","&amp;$D3&amp;","&amp;((E3/100)*$B$8)&amp;","&amp;((E19/100)*$B$8)&amp;")","")</f>
        <v>INSERT INTO Fares (Created,RouteId,Stage1,Stage2,Single,[Return]) VALUES (1500249600000,11,27,27,0.99,1.8);INSERT INTO Fares (Created,RouteId,Stage2,Stage1,Single,[Return]) VALUES (1500249600000,11,27,27,0.99,1.8)</v>
      </c>
      <c r="F51" s="29" t="str">
        <f t="shared" ref="F51:R51" si="0">IF(F3,"INSERT INTO Fares (Created,RouteId,Stage1,Stage2,Single,[Return]) VALUES ("&amp;$B$2&amp;","&amp;$B$3&amp;","&amp;F$2&amp;","&amp;$D3&amp;","&amp;((F3/100)*$B$8)&amp;","&amp;((F19/100)*$B$8)&amp;");INSERT INTO Fares (Created,RouteId,Stage2,Stage1,Single,[Return]) VALUES ("&amp;$B$2&amp;","&amp;$B$3&amp;","&amp;F$2&amp;","&amp;$D3&amp;","&amp;((F3/100)*$B$8)&amp;","&amp;((F19/100)*$B$8)&amp;")","")</f>
        <v/>
      </c>
      <c r="G51" s="29" t="str">
        <f t="shared" si="0"/>
        <v/>
      </c>
      <c r="H51" s="29" t="str">
        <f t="shared" si="0"/>
        <v/>
      </c>
      <c r="I51" s="29" t="str">
        <f t="shared" si="0"/>
        <v/>
      </c>
      <c r="J51" s="29" t="str">
        <f t="shared" si="0"/>
        <v/>
      </c>
      <c r="K51" s="29" t="str">
        <f t="shared" si="0"/>
        <v/>
      </c>
      <c r="L51" s="29" t="str">
        <f t="shared" si="0"/>
        <v/>
      </c>
      <c r="M51" s="29" t="str">
        <f t="shared" si="0"/>
        <v/>
      </c>
      <c r="N51" s="29" t="str">
        <f t="shared" si="0"/>
        <v/>
      </c>
      <c r="O51" s="29" t="str">
        <f t="shared" si="0"/>
        <v/>
      </c>
      <c r="P51" s="29" t="str">
        <f t="shared" si="0"/>
        <v/>
      </c>
      <c r="Q51" s="29" t="str">
        <f t="shared" si="0"/>
        <v/>
      </c>
      <c r="R51" s="29" t="str">
        <f t="shared" si="0"/>
        <v/>
      </c>
      <c r="S51" s="9" t="str">
        <f t="shared" ref="S51" si="1">IF(S3,"INSERT INTO Fares (Created,RouteId,Stage1,Stage2,Single,[Return]) VALUES ("&amp;$B$2&amp;","&amp;$B$3&amp;","&amp;S$2&amp;","&amp;$D3&amp;","&amp;S3&amp;","&amp;S19&amp;");INSERT INTO Fares (Created,RouteId,Stage2,Stage1,Single,[Return]) VALUES ("&amp;$B$2&amp;","&amp;$B$3&amp;","&amp;S$2&amp;","&amp;$D3&amp;","&amp;S3&amp;","&amp;S19&amp;")","")</f>
        <v/>
      </c>
      <c r="T51" s="9" t="str">
        <f t="shared" ref="T51:X64" si="2">IF(T3,"INSERT INTO Fares (Created,RouteId,Stage1,Stage2,Single,Return) VALUES ("&amp;$B$2&amp;","&amp;$B$3&amp;","&amp;T$2&amp;","&amp;$D3&amp;","&amp;T3&amp;","&amp;T19&amp;")","")</f>
        <v/>
      </c>
      <c r="U51" s="9" t="str">
        <f t="shared" si="2"/>
        <v/>
      </c>
      <c r="V51" s="9" t="str">
        <f t="shared" si="2"/>
        <v/>
      </c>
      <c r="W51" s="9" t="str">
        <f t="shared" si="2"/>
        <v/>
      </c>
      <c r="X51" s="9" t="str">
        <f t="shared" si="2"/>
        <v/>
      </c>
    </row>
    <row r="52" spans="4:24" x14ac:dyDescent="0.25">
      <c r="D52" s="9">
        <v>46</v>
      </c>
      <c r="E52" s="29" t="str">
        <f t="shared" ref="E52:R64" si="3">IF(E4,"INSERT INTO Fares (Created,RouteId,Stage1,Stage2,Single,[Return]) VALUES ("&amp;$B$2&amp;","&amp;$B$3&amp;","&amp;E$2&amp;","&amp;$D4&amp;","&amp;((E4/100)*$B$8)&amp;","&amp;((E20/100)*$B$8)&amp;");INSERT INTO Fares (Created,RouteId,Stage2,Stage1,Single,[Return]) VALUES ("&amp;$B$2&amp;","&amp;$B$3&amp;","&amp;E$2&amp;","&amp;$D4&amp;","&amp;((E4/100)*$B$8)&amp;","&amp;((E20/100)*$B$8)&amp;")","")</f>
        <v>INSERT INTO Fares (Created,RouteId,Stage1,Stage2,Single,[Return]) VALUES (1500249600000,11,27,46,0.99,1.8);INSERT INTO Fares (Created,RouteId,Stage2,Stage1,Single,[Return]) VALUES (1500249600000,11,27,46,0.99,1.8)</v>
      </c>
      <c r="F52" s="29" t="str">
        <f t="shared" si="3"/>
        <v>INSERT INTO Fares (Created,RouteId,Stage1,Stage2,Single,[Return]) VALUES (1500249600000,11,46,46,0.99,1.8);INSERT INTO Fares (Created,RouteId,Stage2,Stage1,Single,[Return]) VALUES (1500249600000,11,46,46,0.99,1.8)</v>
      </c>
      <c r="G52" s="29" t="str">
        <f t="shared" si="3"/>
        <v/>
      </c>
      <c r="H52" s="29" t="str">
        <f t="shared" si="3"/>
        <v/>
      </c>
      <c r="I52" s="29" t="str">
        <f t="shared" si="3"/>
        <v/>
      </c>
      <c r="J52" s="29" t="str">
        <f t="shared" si="3"/>
        <v/>
      </c>
      <c r="K52" s="29" t="str">
        <f t="shared" si="3"/>
        <v/>
      </c>
      <c r="L52" s="29" t="str">
        <f t="shared" si="3"/>
        <v/>
      </c>
      <c r="M52" s="29" t="str">
        <f t="shared" si="3"/>
        <v/>
      </c>
      <c r="N52" s="29" t="str">
        <f t="shared" si="3"/>
        <v/>
      </c>
      <c r="O52" s="29" t="str">
        <f t="shared" si="3"/>
        <v/>
      </c>
      <c r="P52" s="29" t="str">
        <f t="shared" si="3"/>
        <v/>
      </c>
      <c r="Q52" s="29" t="str">
        <f t="shared" si="3"/>
        <v/>
      </c>
      <c r="R52" s="29" t="str">
        <f t="shared" si="3"/>
        <v/>
      </c>
      <c r="S52" s="9" t="str">
        <f t="shared" ref="S52" si="4">IF(S4,"INSERT INTO Fares (Created,RouteId,Stage1,Stage2,Single,[Return]) VALUES ("&amp;$B$2&amp;","&amp;$B$3&amp;","&amp;S$2&amp;","&amp;$D4&amp;","&amp;S4&amp;","&amp;S20&amp;");INSERT INTO Fares (Created,RouteId,Stage2,Stage1,Single,[Return]) VALUES ("&amp;$B$2&amp;","&amp;$B$3&amp;","&amp;S$2&amp;","&amp;$D4&amp;","&amp;S4&amp;","&amp;S20&amp;")","")</f>
        <v/>
      </c>
      <c r="T52" s="9" t="str">
        <f t="shared" si="2"/>
        <v/>
      </c>
      <c r="U52" s="9" t="str">
        <f t="shared" si="2"/>
        <v/>
      </c>
      <c r="V52" s="9" t="str">
        <f t="shared" si="2"/>
        <v/>
      </c>
      <c r="W52" s="9" t="str">
        <f t="shared" si="2"/>
        <v/>
      </c>
      <c r="X52" s="9" t="str">
        <f t="shared" si="2"/>
        <v/>
      </c>
    </row>
    <row r="53" spans="4:24" x14ac:dyDescent="0.25">
      <c r="D53" s="9">
        <v>44</v>
      </c>
      <c r="E53" s="29" t="str">
        <f t="shared" si="3"/>
        <v>INSERT INTO Fares (Created,RouteId,Stage1,Stage2,Single,[Return]) VALUES (1500249600000,11,27,44,1.44,2.25);INSERT INTO Fares (Created,RouteId,Stage2,Stage1,Single,[Return]) VALUES (1500249600000,11,27,44,1.44,2.25)</v>
      </c>
      <c r="F53" s="29" t="str">
        <f t="shared" si="3"/>
        <v>INSERT INTO Fares (Created,RouteId,Stage1,Stage2,Single,[Return]) VALUES (1500249600000,11,46,44,0.99,1.8);INSERT INTO Fares (Created,RouteId,Stage2,Stage1,Single,[Return]) VALUES (1500249600000,11,46,44,0.99,1.8)</v>
      </c>
      <c r="G53" s="29" t="str">
        <f t="shared" si="3"/>
        <v>INSERT INTO Fares (Created,RouteId,Stage1,Stage2,Single,[Return]) VALUES (1500249600000,11,44,44,0.99,1.8);INSERT INTO Fares (Created,RouteId,Stage2,Stage1,Single,[Return]) VALUES (1500249600000,11,44,44,0.99,1.8)</v>
      </c>
      <c r="H53" s="29" t="str">
        <f t="shared" si="3"/>
        <v/>
      </c>
      <c r="I53" s="29" t="str">
        <f t="shared" si="3"/>
        <v/>
      </c>
      <c r="J53" s="29" t="str">
        <f t="shared" si="3"/>
        <v/>
      </c>
      <c r="K53" s="29" t="str">
        <f t="shared" si="3"/>
        <v/>
      </c>
      <c r="L53" s="29" t="str">
        <f t="shared" si="3"/>
        <v/>
      </c>
      <c r="M53" s="29" t="str">
        <f t="shared" si="3"/>
        <v/>
      </c>
      <c r="N53" s="29" t="str">
        <f t="shared" si="3"/>
        <v/>
      </c>
      <c r="O53" s="29" t="str">
        <f t="shared" si="3"/>
        <v/>
      </c>
      <c r="P53" s="29" t="str">
        <f t="shared" si="3"/>
        <v/>
      </c>
      <c r="Q53" s="29" t="str">
        <f t="shared" si="3"/>
        <v/>
      </c>
      <c r="R53" s="29" t="str">
        <f t="shared" si="3"/>
        <v/>
      </c>
      <c r="S53" s="9" t="str">
        <f t="shared" ref="S53" si="5">IF(S5,"INSERT INTO Fares (Created,RouteId,Stage1,Stage2,Single,[Return]) VALUES ("&amp;$B$2&amp;","&amp;$B$3&amp;","&amp;S$2&amp;","&amp;$D5&amp;","&amp;S5&amp;","&amp;S21&amp;");INSERT INTO Fares (Created,RouteId,Stage2,Stage1,Single,[Return]) VALUES ("&amp;$B$2&amp;","&amp;$B$3&amp;","&amp;S$2&amp;","&amp;$D5&amp;","&amp;S5&amp;","&amp;S21&amp;")","")</f>
        <v/>
      </c>
      <c r="T53" s="9" t="str">
        <f t="shared" si="2"/>
        <v/>
      </c>
      <c r="U53" s="9" t="str">
        <f t="shared" si="2"/>
        <v/>
      </c>
      <c r="V53" s="9" t="str">
        <f t="shared" si="2"/>
        <v/>
      </c>
      <c r="W53" s="9" t="str">
        <f t="shared" si="2"/>
        <v/>
      </c>
      <c r="X53" s="9" t="str">
        <f t="shared" si="2"/>
        <v/>
      </c>
    </row>
    <row r="54" spans="4:24" x14ac:dyDescent="0.25">
      <c r="D54" s="9">
        <v>43</v>
      </c>
      <c r="E54" s="29" t="str">
        <f t="shared" si="3"/>
        <v>INSERT INTO Fares (Created,RouteId,Stage1,Stage2,Single,[Return]) VALUES (1500249600000,11,27,43,1.44,2.25);INSERT INTO Fares (Created,RouteId,Stage2,Stage1,Single,[Return]) VALUES (1500249600000,11,27,43,1.44,2.25)</v>
      </c>
      <c r="F54" s="29" t="str">
        <f t="shared" si="3"/>
        <v>INSERT INTO Fares (Created,RouteId,Stage1,Stage2,Single,[Return]) VALUES (1500249600000,11,46,43,1.44,2.25);INSERT INTO Fares (Created,RouteId,Stage2,Stage1,Single,[Return]) VALUES (1500249600000,11,46,43,1.44,2.25)</v>
      </c>
      <c r="G54" s="29" t="str">
        <f t="shared" si="3"/>
        <v>INSERT INTO Fares (Created,RouteId,Stage1,Stage2,Single,[Return]) VALUES (1500249600000,11,44,43,0.99,1.8);INSERT INTO Fares (Created,RouteId,Stage2,Stage1,Single,[Return]) VALUES (1500249600000,11,44,43,0.99,1.8)</v>
      </c>
      <c r="H54" s="29" t="str">
        <f t="shared" si="3"/>
        <v>INSERT INTO Fares (Created,RouteId,Stage1,Stage2,Single,[Return]) VALUES (1500249600000,11,43,43,0.99,1.8);INSERT INTO Fares (Created,RouteId,Stage2,Stage1,Single,[Return]) VALUES (1500249600000,11,43,43,0.99,1.8)</v>
      </c>
      <c r="I54" s="29" t="str">
        <f t="shared" si="3"/>
        <v/>
      </c>
      <c r="J54" s="29" t="str">
        <f t="shared" si="3"/>
        <v/>
      </c>
      <c r="K54" s="29" t="str">
        <f t="shared" si="3"/>
        <v/>
      </c>
      <c r="L54" s="29" t="str">
        <f t="shared" si="3"/>
        <v/>
      </c>
      <c r="M54" s="29" t="str">
        <f t="shared" si="3"/>
        <v/>
      </c>
      <c r="N54" s="29" t="str">
        <f t="shared" si="3"/>
        <v/>
      </c>
      <c r="O54" s="29" t="str">
        <f t="shared" si="3"/>
        <v/>
      </c>
      <c r="P54" s="29" t="str">
        <f t="shared" si="3"/>
        <v/>
      </c>
      <c r="Q54" s="29" t="str">
        <f t="shared" si="3"/>
        <v/>
      </c>
      <c r="R54" s="29" t="str">
        <f t="shared" si="3"/>
        <v/>
      </c>
      <c r="S54" s="9" t="str">
        <f t="shared" ref="S54" si="6">IF(S6,"INSERT INTO Fares (Created,RouteId,Stage1,Stage2,Single,[Return]) VALUES ("&amp;$B$2&amp;","&amp;$B$3&amp;","&amp;S$2&amp;","&amp;$D6&amp;","&amp;S6&amp;","&amp;S22&amp;");INSERT INTO Fares (Created,RouteId,Stage2,Stage1,Single,[Return]) VALUES ("&amp;$B$2&amp;","&amp;$B$3&amp;","&amp;S$2&amp;","&amp;$D6&amp;","&amp;S6&amp;","&amp;S22&amp;")","")</f>
        <v/>
      </c>
      <c r="T54" s="9" t="str">
        <f t="shared" si="2"/>
        <v/>
      </c>
      <c r="U54" s="9" t="str">
        <f t="shared" si="2"/>
        <v/>
      </c>
      <c r="V54" s="9" t="str">
        <f t="shared" si="2"/>
        <v/>
      </c>
      <c r="W54" s="9" t="str">
        <f t="shared" si="2"/>
        <v/>
      </c>
      <c r="X54" s="9" t="str">
        <f t="shared" si="2"/>
        <v/>
      </c>
    </row>
    <row r="55" spans="4:24" x14ac:dyDescent="0.25">
      <c r="D55" s="9">
        <v>42</v>
      </c>
      <c r="E55" s="29" t="str">
        <f t="shared" si="3"/>
        <v>INSERT INTO Fares (Created,RouteId,Stage1,Stage2,Single,[Return]) VALUES (1500249600000,11,27,42,1.8,2.7);INSERT INTO Fares (Created,RouteId,Stage2,Stage1,Single,[Return]) VALUES (1500249600000,11,27,42,1.8,2.7)</v>
      </c>
      <c r="F55" s="29" t="str">
        <f t="shared" si="3"/>
        <v>INSERT INTO Fares (Created,RouteId,Stage1,Stage2,Single,[Return]) VALUES (1500249600000,11,46,42,1.8,2.7);INSERT INTO Fares (Created,RouteId,Stage2,Stage1,Single,[Return]) VALUES (1500249600000,11,46,42,1.8,2.7)</v>
      </c>
      <c r="G55" s="29" t="str">
        <f t="shared" si="3"/>
        <v>INSERT INTO Fares (Created,RouteId,Stage1,Stage2,Single,[Return]) VALUES (1500249600000,11,44,42,1.44,2.25);INSERT INTO Fares (Created,RouteId,Stage2,Stage1,Single,[Return]) VALUES (1500249600000,11,44,42,1.44,2.25)</v>
      </c>
      <c r="H55" s="29" t="str">
        <f t="shared" si="3"/>
        <v>INSERT INTO Fares (Created,RouteId,Stage1,Stage2,Single,[Return]) VALUES (1500249600000,11,43,42,0.99,1.8);INSERT INTO Fares (Created,RouteId,Stage2,Stage1,Single,[Return]) VALUES (1500249600000,11,43,42,0.99,1.8)</v>
      </c>
      <c r="I55" s="29" t="str">
        <f t="shared" si="3"/>
        <v>INSERT INTO Fares (Created,RouteId,Stage1,Stage2,Single,[Return]) VALUES (1500249600000,11,42,42,0.99,1.8);INSERT INTO Fares (Created,RouteId,Stage2,Stage1,Single,[Return]) VALUES (1500249600000,11,42,42,0.99,1.8)</v>
      </c>
      <c r="J55" s="29" t="str">
        <f t="shared" si="3"/>
        <v/>
      </c>
      <c r="K55" s="29" t="str">
        <f t="shared" si="3"/>
        <v/>
      </c>
      <c r="L55" s="29" t="str">
        <f t="shared" si="3"/>
        <v/>
      </c>
      <c r="M55" s="29" t="str">
        <f t="shared" si="3"/>
        <v/>
      </c>
      <c r="N55" s="29" t="str">
        <f t="shared" si="3"/>
        <v/>
      </c>
      <c r="O55" s="29" t="str">
        <f t="shared" si="3"/>
        <v/>
      </c>
      <c r="P55" s="29" t="str">
        <f t="shared" si="3"/>
        <v/>
      </c>
      <c r="Q55" s="29" t="str">
        <f t="shared" si="3"/>
        <v/>
      </c>
      <c r="R55" s="29" t="str">
        <f t="shared" si="3"/>
        <v/>
      </c>
      <c r="S55" s="9" t="str">
        <f t="shared" ref="S55" si="7">IF(S7,"INSERT INTO Fares (Created,RouteId,Stage1,Stage2,Single,[Return]) VALUES ("&amp;$B$2&amp;","&amp;$B$3&amp;","&amp;S$2&amp;","&amp;$D7&amp;","&amp;S7&amp;","&amp;S23&amp;");INSERT INTO Fares (Created,RouteId,Stage2,Stage1,Single,[Return]) VALUES ("&amp;$B$2&amp;","&amp;$B$3&amp;","&amp;S$2&amp;","&amp;$D7&amp;","&amp;S7&amp;","&amp;S23&amp;")","")</f>
        <v/>
      </c>
      <c r="T55" s="9" t="str">
        <f t="shared" si="2"/>
        <v/>
      </c>
      <c r="U55" s="9" t="str">
        <f t="shared" si="2"/>
        <v/>
      </c>
      <c r="V55" s="9" t="str">
        <f t="shared" si="2"/>
        <v/>
      </c>
      <c r="W55" s="9" t="str">
        <f t="shared" si="2"/>
        <v/>
      </c>
      <c r="X55" s="9" t="str">
        <f t="shared" si="2"/>
        <v/>
      </c>
    </row>
    <row r="56" spans="4:24" x14ac:dyDescent="0.25">
      <c r="D56" s="9">
        <v>41</v>
      </c>
      <c r="E56" s="29" t="str">
        <f t="shared" si="3"/>
        <v>INSERT INTO Fares (Created,RouteId,Stage1,Stage2,Single,[Return]) VALUES (1500249600000,11,27,41,1.8,2.7);INSERT INTO Fares (Created,RouteId,Stage2,Stage1,Single,[Return]) VALUES (1500249600000,11,27,41,1.8,2.7)</v>
      </c>
      <c r="F56" s="29" t="str">
        <f t="shared" si="3"/>
        <v>INSERT INTO Fares (Created,RouteId,Stage1,Stage2,Single,[Return]) VALUES (1500249600000,11,46,41,1.8,2.7);INSERT INTO Fares (Created,RouteId,Stage2,Stage1,Single,[Return]) VALUES (1500249600000,11,46,41,1.8,2.7)</v>
      </c>
      <c r="G56" s="29" t="str">
        <f t="shared" si="3"/>
        <v>INSERT INTO Fares (Created,RouteId,Stage1,Stage2,Single,[Return]) VALUES (1500249600000,11,44,41,1.8,2.7);INSERT INTO Fares (Created,RouteId,Stage2,Stage1,Single,[Return]) VALUES (1500249600000,11,44,41,1.8,2.7)</v>
      </c>
      <c r="H56" s="29" t="str">
        <f t="shared" si="3"/>
        <v>INSERT INTO Fares (Created,RouteId,Stage1,Stage2,Single,[Return]) VALUES (1500249600000,11,43,41,1.44,2.25);INSERT INTO Fares (Created,RouteId,Stage2,Stage1,Single,[Return]) VALUES (1500249600000,11,43,41,1.44,2.25)</v>
      </c>
      <c r="I56" s="29" t="str">
        <f t="shared" si="3"/>
        <v>INSERT INTO Fares (Created,RouteId,Stage1,Stage2,Single,[Return]) VALUES (1500249600000,11,42,41,0.99,1.8);INSERT INTO Fares (Created,RouteId,Stage2,Stage1,Single,[Return]) VALUES (1500249600000,11,42,41,0.99,1.8)</v>
      </c>
      <c r="J56" s="29" t="str">
        <f t="shared" si="3"/>
        <v>INSERT INTO Fares (Created,RouteId,Stage1,Stage2,Single,[Return]) VALUES (1500249600000,11,41,41,0.99,1.8);INSERT INTO Fares (Created,RouteId,Stage2,Stage1,Single,[Return]) VALUES (1500249600000,11,41,41,0.99,1.8)</v>
      </c>
      <c r="K56" s="29" t="str">
        <f t="shared" si="3"/>
        <v/>
      </c>
      <c r="L56" s="29" t="str">
        <f t="shared" si="3"/>
        <v/>
      </c>
      <c r="M56" s="29" t="str">
        <f t="shared" si="3"/>
        <v/>
      </c>
      <c r="N56" s="29" t="str">
        <f t="shared" si="3"/>
        <v/>
      </c>
      <c r="O56" s="29" t="str">
        <f t="shared" si="3"/>
        <v/>
      </c>
      <c r="P56" s="29" t="str">
        <f t="shared" si="3"/>
        <v/>
      </c>
      <c r="Q56" s="29" t="str">
        <f t="shared" si="3"/>
        <v/>
      </c>
      <c r="R56" s="29" t="str">
        <f t="shared" si="3"/>
        <v/>
      </c>
      <c r="S56" s="9" t="str">
        <f t="shared" ref="S56" si="8">IF(S8,"INSERT INTO Fares (Created,RouteId,Stage1,Stage2,Single,[Return]) VALUES ("&amp;$B$2&amp;","&amp;$B$3&amp;","&amp;S$2&amp;","&amp;$D8&amp;","&amp;S8&amp;","&amp;S24&amp;");INSERT INTO Fares (Created,RouteId,Stage2,Stage1,Single,[Return]) VALUES ("&amp;$B$2&amp;","&amp;$B$3&amp;","&amp;S$2&amp;","&amp;$D8&amp;","&amp;S8&amp;","&amp;S24&amp;")","")</f>
        <v/>
      </c>
      <c r="T56" s="9" t="str">
        <f t="shared" si="2"/>
        <v/>
      </c>
      <c r="U56" s="9" t="str">
        <f t="shared" si="2"/>
        <v/>
      </c>
      <c r="V56" s="9" t="str">
        <f t="shared" si="2"/>
        <v/>
      </c>
      <c r="W56" s="9" t="str">
        <f t="shared" si="2"/>
        <v/>
      </c>
      <c r="X56" s="9" t="str">
        <f t="shared" si="2"/>
        <v/>
      </c>
    </row>
    <row r="57" spans="4:24" x14ac:dyDescent="0.25">
      <c r="D57" s="9">
        <v>40</v>
      </c>
      <c r="E57" s="29" t="str">
        <f t="shared" si="3"/>
        <v>INSERT INTO Fares (Created,RouteId,Stage1,Stage2,Single,[Return]) VALUES (1500249600000,11,27,40,2.25,3.6);INSERT INTO Fares (Created,RouteId,Stage2,Stage1,Single,[Return]) VALUES (1500249600000,11,27,40,2.25,3.6)</v>
      </c>
      <c r="F57" s="29" t="str">
        <f t="shared" si="3"/>
        <v>INSERT INTO Fares (Created,RouteId,Stage1,Stage2,Single,[Return]) VALUES (1500249600000,11,46,40,1.8,3.15);INSERT INTO Fares (Created,RouteId,Stage2,Stage1,Single,[Return]) VALUES (1500249600000,11,46,40,1.8,3.15)</v>
      </c>
      <c r="G57" s="29" t="str">
        <f t="shared" si="3"/>
        <v>INSERT INTO Fares (Created,RouteId,Stage1,Stage2,Single,[Return]) VALUES (1500249600000,11,44,40,1.8,3.15);INSERT INTO Fares (Created,RouteId,Stage2,Stage1,Single,[Return]) VALUES (1500249600000,11,44,40,1.8,3.15)</v>
      </c>
      <c r="H57" s="29" t="str">
        <f t="shared" si="3"/>
        <v>INSERT INTO Fares (Created,RouteId,Stage1,Stage2,Single,[Return]) VALUES (1500249600000,11,43,40,1.8,3.15);INSERT INTO Fares (Created,RouteId,Stage2,Stage1,Single,[Return]) VALUES (1500249600000,11,43,40,1.8,3.15)</v>
      </c>
      <c r="I57" s="29" t="str">
        <f t="shared" si="3"/>
        <v>INSERT INTO Fares (Created,RouteId,Stage1,Stage2,Single,[Return]) VALUES (1500249600000,11,42,40,1.44,2.25);INSERT INTO Fares (Created,RouteId,Stage2,Stage1,Single,[Return]) VALUES (1500249600000,11,42,40,1.44,2.25)</v>
      </c>
      <c r="J57" s="29" t="str">
        <f t="shared" si="3"/>
        <v>INSERT INTO Fares (Created,RouteId,Stage1,Stage2,Single,[Return]) VALUES (1500249600000,11,41,40,0.99,1.8);INSERT INTO Fares (Created,RouteId,Stage2,Stage1,Single,[Return]) VALUES (1500249600000,11,41,40,0.99,1.8)</v>
      </c>
      <c r="K57" s="29" t="str">
        <f t="shared" si="3"/>
        <v>INSERT INTO Fares (Created,RouteId,Stage1,Stage2,Single,[Return]) VALUES (1500249600000,11,40,40,0.99,1.8);INSERT INTO Fares (Created,RouteId,Stage2,Stage1,Single,[Return]) VALUES (1500249600000,11,40,40,0.99,1.8)</v>
      </c>
      <c r="L57" s="29" t="str">
        <f t="shared" si="3"/>
        <v/>
      </c>
      <c r="M57" s="29" t="str">
        <f t="shared" si="3"/>
        <v/>
      </c>
      <c r="N57" s="29" t="str">
        <f t="shared" si="3"/>
        <v/>
      </c>
      <c r="O57" s="29" t="str">
        <f t="shared" si="3"/>
        <v/>
      </c>
      <c r="P57" s="29" t="str">
        <f t="shared" si="3"/>
        <v/>
      </c>
      <c r="Q57" s="29" t="str">
        <f t="shared" si="3"/>
        <v/>
      </c>
      <c r="R57" s="29" t="str">
        <f t="shared" si="3"/>
        <v/>
      </c>
      <c r="S57" s="9" t="str">
        <f t="shared" ref="S57" si="9">IF(S9,"INSERT INTO Fares (Created,RouteId,Stage1,Stage2,Single,[Return]) VALUES ("&amp;$B$2&amp;","&amp;$B$3&amp;","&amp;S$2&amp;","&amp;$D9&amp;","&amp;S9&amp;","&amp;S25&amp;");INSERT INTO Fares (Created,RouteId,Stage2,Stage1,Single,[Return]) VALUES ("&amp;$B$2&amp;","&amp;$B$3&amp;","&amp;S$2&amp;","&amp;$D9&amp;","&amp;S9&amp;","&amp;S25&amp;")","")</f>
        <v/>
      </c>
      <c r="T57" s="9" t="str">
        <f t="shared" si="2"/>
        <v/>
      </c>
      <c r="U57" s="9" t="str">
        <f t="shared" si="2"/>
        <v/>
      </c>
      <c r="V57" s="9" t="str">
        <f t="shared" si="2"/>
        <v/>
      </c>
      <c r="W57" s="9" t="str">
        <f t="shared" si="2"/>
        <v/>
      </c>
      <c r="X57" s="9" t="str">
        <f t="shared" si="2"/>
        <v/>
      </c>
    </row>
    <row r="58" spans="4:24" x14ac:dyDescent="0.25">
      <c r="D58" s="9">
        <v>39</v>
      </c>
      <c r="E58" s="29" t="str">
        <f t="shared" si="3"/>
        <v>INSERT INTO Fares (Created,RouteId,Stage1,Stage2,Single,[Return]) VALUES (1500249600000,11,27,39,2.25,3.6);INSERT INTO Fares (Created,RouteId,Stage2,Stage1,Single,[Return]) VALUES (1500249600000,11,27,39,2.25,3.6)</v>
      </c>
      <c r="F58" s="29" t="str">
        <f t="shared" si="3"/>
        <v>INSERT INTO Fares (Created,RouteId,Stage1,Stage2,Single,[Return]) VALUES (1500249600000,11,46,39,2.25,3.6);INSERT INTO Fares (Created,RouteId,Stage2,Stage1,Single,[Return]) VALUES (1500249600000,11,46,39,2.25,3.6)</v>
      </c>
      <c r="G58" s="29" t="str">
        <f t="shared" si="3"/>
        <v>INSERT INTO Fares (Created,RouteId,Stage1,Stage2,Single,[Return]) VALUES (1500249600000,11,44,39,1.8,3.15);INSERT INTO Fares (Created,RouteId,Stage2,Stage1,Single,[Return]) VALUES (1500249600000,11,44,39,1.8,3.15)</v>
      </c>
      <c r="H58" s="29" t="str">
        <f t="shared" si="3"/>
        <v>INSERT INTO Fares (Created,RouteId,Stage1,Stage2,Single,[Return]) VALUES (1500249600000,11,43,39,1.8,3.15);INSERT INTO Fares (Created,RouteId,Stage2,Stage1,Single,[Return]) VALUES (1500249600000,11,43,39,1.8,3.15)</v>
      </c>
      <c r="I58" s="29" t="str">
        <f t="shared" si="3"/>
        <v>INSERT INTO Fares (Created,RouteId,Stage1,Stage2,Single,[Return]) VALUES (1500249600000,11,42,39,1.44,2.25);INSERT INTO Fares (Created,RouteId,Stage2,Stage1,Single,[Return]) VALUES (1500249600000,11,42,39,1.44,2.25)</v>
      </c>
      <c r="J58" s="29" t="str">
        <f t="shared" si="3"/>
        <v>INSERT INTO Fares (Created,RouteId,Stage1,Stage2,Single,[Return]) VALUES (1500249600000,11,41,39,1.44,2.25);INSERT INTO Fares (Created,RouteId,Stage2,Stage1,Single,[Return]) VALUES (1500249600000,11,41,39,1.44,2.25)</v>
      </c>
      <c r="K58" s="29" t="str">
        <f t="shared" si="3"/>
        <v>INSERT INTO Fares (Created,RouteId,Stage1,Stage2,Single,[Return]) VALUES (1500249600000,11,40,39,0.99,1.8);INSERT INTO Fares (Created,RouteId,Stage2,Stage1,Single,[Return]) VALUES (1500249600000,11,40,39,0.99,1.8)</v>
      </c>
      <c r="L58" s="29" t="str">
        <f t="shared" si="3"/>
        <v>INSERT INTO Fares (Created,RouteId,Stage1,Stage2,Single,[Return]) VALUES (1500249600000,11,39,39,0.99,1.8);INSERT INTO Fares (Created,RouteId,Stage2,Stage1,Single,[Return]) VALUES (1500249600000,11,39,39,0.99,1.8)</v>
      </c>
      <c r="M58" s="29" t="str">
        <f t="shared" si="3"/>
        <v/>
      </c>
      <c r="N58" s="29" t="str">
        <f t="shared" si="3"/>
        <v/>
      </c>
      <c r="O58" s="29" t="str">
        <f t="shared" si="3"/>
        <v/>
      </c>
      <c r="P58" s="29" t="str">
        <f t="shared" si="3"/>
        <v/>
      </c>
      <c r="Q58" s="29" t="str">
        <f t="shared" si="3"/>
        <v/>
      </c>
      <c r="R58" s="29" t="str">
        <f t="shared" si="3"/>
        <v/>
      </c>
      <c r="S58" s="9" t="str">
        <f t="shared" ref="S58" si="10">IF(S10,"INSERT INTO Fares (Created,RouteId,Stage1,Stage2,Single,[Return]) VALUES ("&amp;$B$2&amp;","&amp;$B$3&amp;","&amp;S$2&amp;","&amp;$D10&amp;","&amp;S10&amp;","&amp;S26&amp;");INSERT INTO Fares (Created,RouteId,Stage2,Stage1,Single,[Return]) VALUES ("&amp;$B$2&amp;","&amp;$B$3&amp;","&amp;S$2&amp;","&amp;$D10&amp;","&amp;S10&amp;","&amp;S26&amp;")","")</f>
        <v/>
      </c>
      <c r="T58" s="9" t="str">
        <f t="shared" si="2"/>
        <v/>
      </c>
      <c r="U58" s="9" t="str">
        <f t="shared" si="2"/>
        <v/>
      </c>
      <c r="V58" s="9" t="str">
        <f t="shared" si="2"/>
        <v/>
      </c>
      <c r="W58" s="9" t="str">
        <f t="shared" si="2"/>
        <v/>
      </c>
      <c r="X58" s="9" t="str">
        <f t="shared" si="2"/>
        <v/>
      </c>
    </row>
    <row r="59" spans="4:24" x14ac:dyDescent="0.25">
      <c r="D59" s="9">
        <v>38</v>
      </c>
      <c r="E59" s="29" t="str">
        <f t="shared" si="3"/>
        <v>INSERT INTO Fares (Created,RouteId,Stage1,Stage2,Single,[Return]) VALUES (1500249600000,11,27,38,2.25,3.6);INSERT INTO Fares (Created,RouteId,Stage2,Stage1,Single,[Return]) VALUES (1500249600000,11,27,38,2.25,3.6)</v>
      </c>
      <c r="F59" s="29" t="str">
        <f t="shared" si="3"/>
        <v>INSERT INTO Fares (Created,RouteId,Stage1,Stage2,Single,[Return]) VALUES (1500249600000,11,46,38,2.25,3.6);INSERT INTO Fares (Created,RouteId,Stage2,Stage1,Single,[Return]) VALUES (1500249600000,11,46,38,2.25,3.6)</v>
      </c>
      <c r="G59" s="29" t="str">
        <f t="shared" si="3"/>
        <v>INSERT INTO Fares (Created,RouteId,Stage1,Stage2,Single,[Return]) VALUES (1500249600000,11,44,38,2.25,3.6);INSERT INTO Fares (Created,RouteId,Stage2,Stage1,Single,[Return]) VALUES (1500249600000,11,44,38,2.25,3.6)</v>
      </c>
      <c r="H59" s="29" t="str">
        <f t="shared" si="3"/>
        <v>INSERT INTO Fares (Created,RouteId,Stage1,Stage2,Single,[Return]) VALUES (1500249600000,11,43,38,1.8,3.15);INSERT INTO Fares (Created,RouteId,Stage2,Stage1,Single,[Return]) VALUES (1500249600000,11,43,38,1.8,3.15)</v>
      </c>
      <c r="I59" s="29" t="str">
        <f t="shared" si="3"/>
        <v>INSERT INTO Fares (Created,RouteId,Stage1,Stage2,Single,[Return]) VALUES (1500249600000,11,42,38,1.44,2.25);INSERT INTO Fares (Created,RouteId,Stage2,Stage1,Single,[Return]) VALUES (1500249600000,11,42,38,1.44,2.25)</v>
      </c>
      <c r="J59" s="29" t="str">
        <f t="shared" si="3"/>
        <v>INSERT INTO Fares (Created,RouteId,Stage1,Stage2,Single,[Return]) VALUES (1500249600000,11,41,38,1.44,2.25);INSERT INTO Fares (Created,RouteId,Stage2,Stage1,Single,[Return]) VALUES (1500249600000,11,41,38,1.44,2.25)</v>
      </c>
      <c r="K59" s="29" t="str">
        <f t="shared" si="3"/>
        <v>INSERT INTO Fares (Created,RouteId,Stage1,Stage2,Single,[Return]) VALUES (1500249600000,11,40,38,0.99,1.8);INSERT INTO Fares (Created,RouteId,Stage2,Stage1,Single,[Return]) VALUES (1500249600000,11,40,38,0.99,1.8)</v>
      </c>
      <c r="L59" s="29" t="str">
        <f t="shared" si="3"/>
        <v>INSERT INTO Fares (Created,RouteId,Stage1,Stage2,Single,[Return]) VALUES (1500249600000,11,39,38,0.99,1.8);INSERT INTO Fares (Created,RouteId,Stage2,Stage1,Single,[Return]) VALUES (1500249600000,11,39,38,0.99,1.8)</v>
      </c>
      <c r="M59" s="29" t="str">
        <f t="shared" si="3"/>
        <v>INSERT INTO Fares (Created,RouteId,Stage1,Stage2,Single,[Return]) VALUES (1500249600000,11,38,38,0.99,1.8);INSERT INTO Fares (Created,RouteId,Stage2,Stage1,Single,[Return]) VALUES (1500249600000,11,38,38,0.99,1.8)</v>
      </c>
      <c r="N59" s="29" t="str">
        <f t="shared" si="3"/>
        <v/>
      </c>
      <c r="O59" s="29" t="str">
        <f t="shared" si="3"/>
        <v/>
      </c>
      <c r="P59" s="29" t="str">
        <f t="shared" si="3"/>
        <v/>
      </c>
      <c r="Q59" s="29" t="str">
        <f t="shared" si="3"/>
        <v/>
      </c>
      <c r="R59" s="29" t="str">
        <f t="shared" si="3"/>
        <v/>
      </c>
      <c r="S59" s="9" t="str">
        <f t="shared" ref="S59" si="11">IF(S11,"INSERT INTO Fares (Created,RouteId,Stage1,Stage2,Single,[Return]) VALUES ("&amp;$B$2&amp;","&amp;$B$3&amp;","&amp;S$2&amp;","&amp;$D11&amp;","&amp;S11&amp;","&amp;S27&amp;");INSERT INTO Fares (Created,RouteId,Stage2,Stage1,Single,[Return]) VALUES ("&amp;$B$2&amp;","&amp;$B$3&amp;","&amp;S$2&amp;","&amp;$D11&amp;","&amp;S11&amp;","&amp;S27&amp;")","")</f>
        <v/>
      </c>
      <c r="T59" s="9" t="str">
        <f t="shared" si="2"/>
        <v/>
      </c>
      <c r="U59" s="9" t="str">
        <f t="shared" si="2"/>
        <v/>
      </c>
      <c r="V59" s="9" t="str">
        <f t="shared" si="2"/>
        <v/>
      </c>
      <c r="W59" s="9" t="str">
        <f t="shared" si="2"/>
        <v/>
      </c>
      <c r="X59" s="9" t="str">
        <f t="shared" si="2"/>
        <v/>
      </c>
    </row>
    <row r="60" spans="4:24" x14ac:dyDescent="0.25">
      <c r="D60" s="9">
        <v>37</v>
      </c>
      <c r="E60" s="29" t="str">
        <f t="shared" si="3"/>
        <v>INSERT INTO Fares (Created,RouteId,Stage1,Stage2,Single,[Return]) VALUES (1500249600000,11,27,37,2.43,4.23);INSERT INTO Fares (Created,RouteId,Stage2,Stage1,Single,[Return]) VALUES (1500249600000,11,27,37,2.43,4.23)</v>
      </c>
      <c r="F60" s="29" t="str">
        <f t="shared" si="3"/>
        <v>INSERT INTO Fares (Created,RouteId,Stage1,Stage2,Single,[Return]) VALUES (1500249600000,11,46,37,2.43,4.23);INSERT INTO Fares (Created,RouteId,Stage2,Stage1,Single,[Return]) VALUES (1500249600000,11,46,37,2.43,4.23)</v>
      </c>
      <c r="G60" s="29" t="str">
        <f t="shared" si="3"/>
        <v>INSERT INTO Fares (Created,RouteId,Stage1,Stage2,Single,[Return]) VALUES (1500249600000,11,44,37,2.25,3.6);INSERT INTO Fares (Created,RouteId,Stage2,Stage1,Single,[Return]) VALUES (1500249600000,11,44,37,2.25,3.6)</v>
      </c>
      <c r="H60" s="29" t="str">
        <f t="shared" si="3"/>
        <v>INSERT INTO Fares (Created,RouteId,Stage1,Stage2,Single,[Return]) VALUES (1500249600000,11,43,37,2.25,3.6);INSERT INTO Fares (Created,RouteId,Stage2,Stage1,Single,[Return]) VALUES (1500249600000,11,43,37,2.25,3.6)</v>
      </c>
      <c r="I60" s="29" t="str">
        <f t="shared" si="3"/>
        <v>INSERT INTO Fares (Created,RouteId,Stage1,Stage2,Single,[Return]) VALUES (1500249600000,11,42,37,1.8,3.15);INSERT INTO Fares (Created,RouteId,Stage2,Stage1,Single,[Return]) VALUES (1500249600000,11,42,37,1.8,3.15)</v>
      </c>
      <c r="J60" s="29" t="str">
        <f t="shared" si="3"/>
        <v>INSERT INTO Fares (Created,RouteId,Stage1,Stage2,Single,[Return]) VALUES (1500249600000,11,41,37,1.8,3.15);INSERT INTO Fares (Created,RouteId,Stage2,Stage1,Single,[Return]) VALUES (1500249600000,11,41,37,1.8,3.15)</v>
      </c>
      <c r="K60" s="29" t="str">
        <f t="shared" si="3"/>
        <v>INSERT INTO Fares (Created,RouteId,Stage1,Stage2,Single,[Return]) VALUES (1500249600000,11,40,37,1.44,2.25);INSERT INTO Fares (Created,RouteId,Stage2,Stage1,Single,[Return]) VALUES (1500249600000,11,40,37,1.44,2.25)</v>
      </c>
      <c r="L60" s="29" t="str">
        <f t="shared" si="3"/>
        <v>INSERT INTO Fares (Created,RouteId,Stage1,Stage2,Single,[Return]) VALUES (1500249600000,11,39,37,1.44,2.25);INSERT INTO Fares (Created,RouteId,Stage2,Stage1,Single,[Return]) VALUES (1500249600000,11,39,37,1.44,2.25)</v>
      </c>
      <c r="M60" s="29" t="str">
        <f t="shared" si="3"/>
        <v>INSERT INTO Fares (Created,RouteId,Stage1,Stage2,Single,[Return]) VALUES (1500249600000,11,38,37,0.99,1.8);INSERT INTO Fares (Created,RouteId,Stage2,Stage1,Single,[Return]) VALUES (1500249600000,11,38,37,0.99,1.8)</v>
      </c>
      <c r="N60" s="29" t="str">
        <f t="shared" si="3"/>
        <v>INSERT INTO Fares (Created,RouteId,Stage1,Stage2,Single,[Return]) VALUES (1500249600000,11,37,37,0.99,1.8);INSERT INTO Fares (Created,RouteId,Stage2,Stage1,Single,[Return]) VALUES (1500249600000,11,37,37,0.99,1.8)</v>
      </c>
      <c r="O60" s="29" t="str">
        <f t="shared" si="3"/>
        <v/>
      </c>
      <c r="P60" s="29" t="str">
        <f t="shared" si="3"/>
        <v/>
      </c>
      <c r="Q60" s="29" t="str">
        <f t="shared" si="3"/>
        <v/>
      </c>
      <c r="R60" s="29" t="str">
        <f t="shared" si="3"/>
        <v/>
      </c>
      <c r="S60" s="9" t="str">
        <f t="shared" ref="S60" si="12">IF(S12,"INSERT INTO Fares (Created,RouteId,Stage1,Stage2,Single,[Return]) VALUES ("&amp;$B$2&amp;","&amp;$B$3&amp;","&amp;S$2&amp;","&amp;$D12&amp;","&amp;S12&amp;","&amp;S28&amp;");INSERT INTO Fares (Created,RouteId,Stage2,Stage1,Single,[Return]) VALUES ("&amp;$B$2&amp;","&amp;$B$3&amp;","&amp;S$2&amp;","&amp;$D12&amp;","&amp;S12&amp;","&amp;S28&amp;")","")</f>
        <v/>
      </c>
      <c r="T60" s="9" t="str">
        <f t="shared" si="2"/>
        <v/>
      </c>
      <c r="U60" s="9" t="str">
        <f t="shared" si="2"/>
        <v/>
      </c>
      <c r="V60" s="9" t="str">
        <f t="shared" si="2"/>
        <v/>
      </c>
      <c r="W60" s="9" t="str">
        <f t="shared" si="2"/>
        <v/>
      </c>
      <c r="X60" s="9" t="str">
        <f t="shared" si="2"/>
        <v/>
      </c>
    </row>
    <row r="61" spans="4:24" x14ac:dyDescent="0.25">
      <c r="D61" s="9">
        <v>36</v>
      </c>
      <c r="E61" s="29" t="str">
        <f t="shared" si="3"/>
        <v>INSERT INTO Fares (Created,RouteId,Stage1,Stage2,Single,[Return]) VALUES (1500249600000,11,27,36,2.43,4.23);INSERT INTO Fares (Created,RouteId,Stage2,Stage1,Single,[Return]) VALUES (1500249600000,11,27,36,2.43,4.23)</v>
      </c>
      <c r="F61" s="29" t="str">
        <f t="shared" si="3"/>
        <v>INSERT INTO Fares (Created,RouteId,Stage1,Stage2,Single,[Return]) VALUES (1500249600000,11,46,36,2.43,4.23);INSERT INTO Fares (Created,RouteId,Stage2,Stage1,Single,[Return]) VALUES (1500249600000,11,46,36,2.43,4.23)</v>
      </c>
      <c r="G61" s="29" t="str">
        <f t="shared" si="3"/>
        <v>INSERT INTO Fares (Created,RouteId,Stage1,Stage2,Single,[Return]) VALUES (1500249600000,11,44,36,2.43,4.23);INSERT INTO Fares (Created,RouteId,Stage2,Stage1,Single,[Return]) VALUES (1500249600000,11,44,36,2.43,4.23)</v>
      </c>
      <c r="H61" s="29" t="str">
        <f t="shared" si="3"/>
        <v>INSERT INTO Fares (Created,RouteId,Stage1,Stage2,Single,[Return]) VALUES (1500249600000,11,43,36,2.25,3.6);INSERT INTO Fares (Created,RouteId,Stage2,Stage1,Single,[Return]) VALUES (1500249600000,11,43,36,2.25,3.6)</v>
      </c>
      <c r="I61" s="29" t="str">
        <f t="shared" si="3"/>
        <v>INSERT INTO Fares (Created,RouteId,Stage1,Stage2,Single,[Return]) VALUES (1500249600000,11,42,36,2.25,3.6);INSERT INTO Fares (Created,RouteId,Stage2,Stage1,Single,[Return]) VALUES (1500249600000,11,42,36,2.25,3.6)</v>
      </c>
      <c r="J61" s="29" t="str">
        <f t="shared" si="3"/>
        <v>INSERT INTO Fares (Created,RouteId,Stage1,Stage2,Single,[Return]) VALUES (1500249600000,11,41,36,1.8,3.15);INSERT INTO Fares (Created,RouteId,Stage2,Stage1,Single,[Return]) VALUES (1500249600000,11,41,36,1.8,3.15)</v>
      </c>
      <c r="K61" s="29" t="str">
        <f t="shared" si="3"/>
        <v>INSERT INTO Fares (Created,RouteId,Stage1,Stage2,Single,[Return]) VALUES (1500249600000,11,40,36,1.8,3.15);INSERT INTO Fares (Created,RouteId,Stage2,Stage1,Single,[Return]) VALUES (1500249600000,11,40,36,1.8,3.15)</v>
      </c>
      <c r="L61" s="29" t="str">
        <f t="shared" si="3"/>
        <v>INSERT INTO Fares (Created,RouteId,Stage1,Stage2,Single,[Return]) VALUES (1500249600000,11,39,36,1.44,2.25);INSERT INTO Fares (Created,RouteId,Stage2,Stage1,Single,[Return]) VALUES (1500249600000,11,39,36,1.44,2.25)</v>
      </c>
      <c r="M61" s="29" t="str">
        <f t="shared" si="3"/>
        <v>INSERT INTO Fares (Created,RouteId,Stage1,Stage2,Single,[Return]) VALUES (1500249600000,11,38,36,1.44,2.25);INSERT INTO Fares (Created,RouteId,Stage2,Stage1,Single,[Return]) VALUES (1500249600000,11,38,36,1.44,2.25)</v>
      </c>
      <c r="N61" s="29" t="str">
        <f t="shared" si="3"/>
        <v>INSERT INTO Fares (Created,RouteId,Stage1,Stage2,Single,[Return]) VALUES (1500249600000,11,37,36,0.99,1.8);INSERT INTO Fares (Created,RouteId,Stage2,Stage1,Single,[Return]) VALUES (1500249600000,11,37,36,0.99,1.8)</v>
      </c>
      <c r="O61" s="29" t="str">
        <f t="shared" si="3"/>
        <v>INSERT INTO Fares (Created,RouteId,Stage1,Stage2,Single,[Return]) VALUES (1500249600000,11,36,36,0.99,1.8);INSERT INTO Fares (Created,RouteId,Stage2,Stage1,Single,[Return]) VALUES (1500249600000,11,36,36,0.99,1.8)</v>
      </c>
      <c r="P61" s="29" t="str">
        <f t="shared" si="3"/>
        <v/>
      </c>
      <c r="Q61" s="29" t="str">
        <f t="shared" si="3"/>
        <v/>
      </c>
      <c r="R61" s="29" t="str">
        <f t="shared" si="3"/>
        <v/>
      </c>
      <c r="S61" s="9" t="str">
        <f t="shared" ref="S61" si="13">IF(S13,"INSERT INTO Fares (Created,RouteId,Stage1,Stage2,Single,[Return]) VALUES ("&amp;$B$2&amp;","&amp;$B$3&amp;","&amp;S$2&amp;","&amp;$D13&amp;","&amp;S13&amp;","&amp;S29&amp;");INSERT INTO Fares (Created,RouteId,Stage2,Stage1,Single,[Return]) VALUES ("&amp;$B$2&amp;","&amp;$B$3&amp;","&amp;S$2&amp;","&amp;$D13&amp;","&amp;S13&amp;","&amp;S29&amp;")","")</f>
        <v/>
      </c>
      <c r="T61" s="9" t="str">
        <f t="shared" si="2"/>
        <v/>
      </c>
      <c r="U61" s="9" t="str">
        <f t="shared" si="2"/>
        <v/>
      </c>
      <c r="V61" s="9" t="str">
        <f t="shared" si="2"/>
        <v/>
      </c>
      <c r="W61" s="9" t="str">
        <f t="shared" si="2"/>
        <v/>
      </c>
      <c r="X61" s="9" t="str">
        <f t="shared" si="2"/>
        <v/>
      </c>
    </row>
    <row r="62" spans="4:24" x14ac:dyDescent="0.25">
      <c r="D62" s="9">
        <v>35</v>
      </c>
      <c r="E62" s="29" t="str">
        <f t="shared" si="3"/>
        <v>INSERT INTO Fares (Created,RouteId,Stage1,Stage2,Single,[Return]) VALUES (1500249600000,11,27,35,2.43,4.23);INSERT INTO Fares (Created,RouteId,Stage2,Stage1,Single,[Return]) VALUES (1500249600000,11,27,35,2.43,4.23)</v>
      </c>
      <c r="F62" s="29" t="str">
        <f t="shared" si="3"/>
        <v>INSERT INTO Fares (Created,RouteId,Stage1,Stage2,Single,[Return]) VALUES (1500249600000,11,46,35,2.43,4.23);INSERT INTO Fares (Created,RouteId,Stage2,Stage1,Single,[Return]) VALUES (1500249600000,11,46,35,2.43,4.23)</v>
      </c>
      <c r="G62" s="29" t="str">
        <f t="shared" si="3"/>
        <v>INSERT INTO Fares (Created,RouteId,Stage1,Stage2,Single,[Return]) VALUES (1500249600000,11,44,35,2.43,4.23);INSERT INTO Fares (Created,RouteId,Stage2,Stage1,Single,[Return]) VALUES (1500249600000,11,44,35,2.43,4.23)</v>
      </c>
      <c r="H62" s="29" t="str">
        <f t="shared" si="3"/>
        <v>INSERT INTO Fares (Created,RouteId,Stage1,Stage2,Single,[Return]) VALUES (1500249600000,11,43,35,2.25,3.6);INSERT INTO Fares (Created,RouteId,Stage2,Stage1,Single,[Return]) VALUES (1500249600000,11,43,35,2.25,3.6)</v>
      </c>
      <c r="I62" s="29" t="str">
        <f t="shared" si="3"/>
        <v>INSERT INTO Fares (Created,RouteId,Stage1,Stage2,Single,[Return]) VALUES (1500249600000,11,42,35,2.25,3.6);INSERT INTO Fares (Created,RouteId,Stage2,Stage1,Single,[Return]) VALUES (1500249600000,11,42,35,2.25,3.6)</v>
      </c>
      <c r="J62" s="29" t="str">
        <f t="shared" si="3"/>
        <v>INSERT INTO Fares (Created,RouteId,Stage1,Stage2,Single,[Return]) VALUES (1500249600000,11,41,35,2.25,3.6);INSERT INTO Fares (Created,RouteId,Stage2,Stage1,Single,[Return]) VALUES (1500249600000,11,41,35,2.25,3.6)</v>
      </c>
      <c r="K62" s="29" t="str">
        <f t="shared" si="3"/>
        <v>INSERT INTO Fares (Created,RouteId,Stage1,Stage2,Single,[Return]) VALUES (1500249600000,11,40,35,1.8,3.15);INSERT INTO Fares (Created,RouteId,Stage2,Stage1,Single,[Return]) VALUES (1500249600000,11,40,35,1.8,3.15)</v>
      </c>
      <c r="L62" s="29" t="str">
        <f t="shared" si="3"/>
        <v>INSERT INTO Fares (Created,RouteId,Stage1,Stage2,Single,[Return]) VALUES (1500249600000,11,39,35,1.8,3.15);INSERT INTO Fares (Created,RouteId,Stage2,Stage1,Single,[Return]) VALUES (1500249600000,11,39,35,1.8,3.15)</v>
      </c>
      <c r="M62" s="29" t="str">
        <f t="shared" si="3"/>
        <v>INSERT INTO Fares (Created,RouteId,Stage1,Stage2,Single,[Return]) VALUES (1500249600000,11,38,35,1.8,3.15);INSERT INTO Fares (Created,RouteId,Stage2,Stage1,Single,[Return]) VALUES (1500249600000,11,38,35,1.8,3.15)</v>
      </c>
      <c r="N62" s="29" t="str">
        <f t="shared" si="3"/>
        <v>INSERT INTO Fares (Created,RouteId,Stage1,Stage2,Single,[Return]) VALUES (1500249600000,11,37,35,1.44,2.25);INSERT INTO Fares (Created,RouteId,Stage2,Stage1,Single,[Return]) VALUES (1500249600000,11,37,35,1.44,2.25)</v>
      </c>
      <c r="O62" s="29" t="str">
        <f t="shared" si="3"/>
        <v>INSERT INTO Fares (Created,RouteId,Stage1,Stage2,Single,[Return]) VALUES (1500249600000,11,36,35,0.99,1.8);INSERT INTO Fares (Created,RouteId,Stage2,Stage1,Single,[Return]) VALUES (1500249600000,11,36,35,0.99,1.8)</v>
      </c>
      <c r="P62" s="29" t="str">
        <f t="shared" si="3"/>
        <v>INSERT INTO Fares (Created,RouteId,Stage1,Stage2,Single,[Return]) VALUES (1500249600000,11,25,35,0.99,1.8);INSERT INTO Fares (Created,RouteId,Stage2,Stage1,Single,[Return]) VALUES (1500249600000,11,25,35,0.99,1.8)</v>
      </c>
      <c r="Q62" s="29" t="str">
        <f t="shared" si="3"/>
        <v/>
      </c>
      <c r="R62" s="29" t="str">
        <f t="shared" si="3"/>
        <v/>
      </c>
      <c r="S62" s="9" t="str">
        <f t="shared" ref="S62" si="14">IF(S14,"INSERT INTO Fares (Created,RouteId,Stage1,Stage2,Single,[Return]) VALUES ("&amp;$B$2&amp;","&amp;$B$3&amp;","&amp;S$2&amp;","&amp;$D14&amp;","&amp;S14&amp;","&amp;S30&amp;");INSERT INTO Fares (Created,RouteId,Stage2,Stage1,Single,[Return]) VALUES ("&amp;$B$2&amp;","&amp;$B$3&amp;","&amp;S$2&amp;","&amp;$D14&amp;","&amp;S14&amp;","&amp;S30&amp;")","")</f>
        <v/>
      </c>
      <c r="T62" s="9" t="str">
        <f t="shared" si="2"/>
        <v/>
      </c>
      <c r="U62" s="9" t="str">
        <f t="shared" si="2"/>
        <v/>
      </c>
      <c r="V62" s="9" t="str">
        <f t="shared" si="2"/>
        <v/>
      </c>
      <c r="W62" s="9" t="str">
        <f t="shared" si="2"/>
        <v/>
      </c>
      <c r="X62" s="9" t="str">
        <f t="shared" si="2"/>
        <v/>
      </c>
    </row>
    <row r="63" spans="4:24" x14ac:dyDescent="0.25">
      <c r="D63" s="9">
        <v>33</v>
      </c>
      <c r="E63" s="29" t="str">
        <f t="shared" si="3"/>
        <v>INSERT INTO Fares (Created,RouteId,Stage1,Stage2,Single,[Return]) VALUES (1500249600000,11,27,33,2.43,4.23);INSERT INTO Fares (Created,RouteId,Stage2,Stage1,Single,[Return]) VALUES (1500249600000,11,27,33,2.43,4.23)</v>
      </c>
      <c r="F63" s="29" t="str">
        <f t="shared" si="3"/>
        <v>INSERT INTO Fares (Created,RouteId,Stage1,Stage2,Single,[Return]) VALUES (1500249600000,11,46,33,2.43,4.23);INSERT INTO Fares (Created,RouteId,Stage2,Stage1,Single,[Return]) VALUES (1500249600000,11,46,33,2.43,4.23)</v>
      </c>
      <c r="G63" s="29" t="str">
        <f t="shared" si="3"/>
        <v>INSERT INTO Fares (Created,RouteId,Stage1,Stage2,Single,[Return]) VALUES (1500249600000,11,44,33,2.43,4.23);INSERT INTO Fares (Created,RouteId,Stage2,Stage1,Single,[Return]) VALUES (1500249600000,11,44,33,2.43,4.23)</v>
      </c>
      <c r="H63" s="29" t="str">
        <f t="shared" si="3"/>
        <v>INSERT INTO Fares (Created,RouteId,Stage1,Stage2,Single,[Return]) VALUES (1500249600000,11,43,33,2.43,4.23);INSERT INTO Fares (Created,RouteId,Stage2,Stage1,Single,[Return]) VALUES (1500249600000,11,43,33,2.43,4.23)</v>
      </c>
      <c r="I63" s="29" t="str">
        <f t="shared" si="3"/>
        <v>INSERT INTO Fares (Created,RouteId,Stage1,Stage2,Single,[Return]) VALUES (1500249600000,11,42,33,2.43,4.23);INSERT INTO Fares (Created,RouteId,Stage2,Stage1,Single,[Return]) VALUES (1500249600000,11,42,33,2.43,4.23)</v>
      </c>
      <c r="J63" s="29" t="str">
        <f t="shared" si="3"/>
        <v>INSERT INTO Fares (Created,RouteId,Stage1,Stage2,Single,[Return]) VALUES (1500249600000,11,41,33,2.25,3.6);INSERT INTO Fares (Created,RouteId,Stage2,Stage1,Single,[Return]) VALUES (1500249600000,11,41,33,2.25,3.6)</v>
      </c>
      <c r="K63" s="29" t="str">
        <f t="shared" si="3"/>
        <v>INSERT INTO Fares (Created,RouteId,Stage1,Stage2,Single,[Return]) VALUES (1500249600000,11,40,33,2.25,3.6);INSERT INTO Fares (Created,RouteId,Stage2,Stage1,Single,[Return]) VALUES (1500249600000,11,40,33,2.25,3.6)</v>
      </c>
      <c r="L63" s="29" t="str">
        <f t="shared" si="3"/>
        <v>INSERT INTO Fares (Created,RouteId,Stage1,Stage2,Single,[Return]) VALUES (1500249600000,11,39,33,2.25,3.6);INSERT INTO Fares (Created,RouteId,Stage2,Stage1,Single,[Return]) VALUES (1500249600000,11,39,33,2.25,3.6)</v>
      </c>
      <c r="M63" s="29" t="str">
        <f t="shared" si="3"/>
        <v>INSERT INTO Fares (Created,RouteId,Stage1,Stage2,Single,[Return]) VALUES (1500249600000,11,38,33,2.25,3.6);INSERT INTO Fares (Created,RouteId,Stage2,Stage1,Single,[Return]) VALUES (1500249600000,11,38,33,2.25,3.6)</v>
      </c>
      <c r="N63" s="29" t="str">
        <f t="shared" si="3"/>
        <v>INSERT INTO Fares (Created,RouteId,Stage1,Stage2,Single,[Return]) VALUES (1500249600000,11,37,33,1.8,3.15);INSERT INTO Fares (Created,RouteId,Stage2,Stage1,Single,[Return]) VALUES (1500249600000,11,37,33,1.8,3.15)</v>
      </c>
      <c r="O63" s="29" t="str">
        <f t="shared" si="3"/>
        <v>INSERT INTO Fares (Created,RouteId,Stage1,Stage2,Single,[Return]) VALUES (1500249600000,11,36,33,1.44,2.25);INSERT INTO Fares (Created,RouteId,Stage2,Stage1,Single,[Return]) VALUES (1500249600000,11,36,33,1.44,2.25)</v>
      </c>
      <c r="P63" s="29" t="str">
        <f t="shared" si="3"/>
        <v>INSERT INTO Fares (Created,RouteId,Stage1,Stage2,Single,[Return]) VALUES (1500249600000,11,25,33,1.44,2.25);INSERT INTO Fares (Created,RouteId,Stage2,Stage1,Single,[Return]) VALUES (1500249600000,11,25,33,1.44,2.25)</v>
      </c>
      <c r="Q63" s="29" t="str">
        <f t="shared" si="3"/>
        <v>INSERT INTO Fares (Created,RouteId,Stage1,Stage2,Single,[Return]) VALUES (1500249600000,11,33,33,0.99,1.8);INSERT INTO Fares (Created,RouteId,Stage2,Stage1,Single,[Return]) VALUES (1500249600000,11,33,33,0.99,1.8)</v>
      </c>
      <c r="R63" s="29" t="str">
        <f t="shared" si="3"/>
        <v/>
      </c>
      <c r="S63" s="9" t="str">
        <f t="shared" ref="S63" si="15">IF(S15,"INSERT INTO Fares (Created,RouteId,Stage1,Stage2,Single,[Return]) VALUES ("&amp;$B$2&amp;","&amp;$B$3&amp;","&amp;S$2&amp;","&amp;$D15&amp;","&amp;S15&amp;","&amp;S31&amp;");INSERT INTO Fares (Created,RouteId,Stage2,Stage1,Single,[Return]) VALUES ("&amp;$B$2&amp;","&amp;$B$3&amp;","&amp;S$2&amp;","&amp;$D15&amp;","&amp;S15&amp;","&amp;S31&amp;")","")</f>
        <v/>
      </c>
      <c r="T63" s="9" t="str">
        <f t="shared" si="2"/>
        <v/>
      </c>
      <c r="U63" s="9" t="str">
        <f t="shared" si="2"/>
        <v/>
      </c>
      <c r="V63" s="9" t="str">
        <f t="shared" si="2"/>
        <v/>
      </c>
      <c r="W63" s="9" t="str">
        <f t="shared" si="2"/>
        <v/>
      </c>
      <c r="X63" s="9" t="str">
        <f t="shared" si="2"/>
        <v/>
      </c>
    </row>
    <row r="64" spans="4:24" x14ac:dyDescent="0.25">
      <c r="D64" s="9">
        <v>32</v>
      </c>
      <c r="E64" s="29" t="str">
        <f t="shared" si="3"/>
        <v>INSERT INTO Fares (Created,RouteId,Stage1,Stage2,Single,[Return]) VALUES (1500249600000,11,27,32,2.43,4.23);INSERT INTO Fares (Created,RouteId,Stage2,Stage1,Single,[Return]) VALUES (1500249600000,11,27,32,2.43,4.23)</v>
      </c>
      <c r="F64" s="29" t="str">
        <f t="shared" si="3"/>
        <v>INSERT INTO Fares (Created,RouteId,Stage1,Stage2,Single,[Return]) VALUES (1500249600000,11,46,32,2.43,4.23);INSERT INTO Fares (Created,RouteId,Stage2,Stage1,Single,[Return]) VALUES (1500249600000,11,46,32,2.43,4.23)</v>
      </c>
      <c r="G64" s="29" t="str">
        <f t="shared" si="3"/>
        <v>INSERT INTO Fares (Created,RouteId,Stage1,Stage2,Single,[Return]) VALUES (1500249600000,11,44,32,2.43,4.23);INSERT INTO Fares (Created,RouteId,Stage2,Stage1,Single,[Return]) VALUES (1500249600000,11,44,32,2.43,4.23)</v>
      </c>
      <c r="H64" s="29" t="str">
        <f t="shared" si="3"/>
        <v>INSERT INTO Fares (Created,RouteId,Stage1,Stage2,Single,[Return]) VALUES (1500249600000,11,43,32,2.43,4.23);INSERT INTO Fares (Created,RouteId,Stage2,Stage1,Single,[Return]) VALUES (1500249600000,11,43,32,2.43,4.23)</v>
      </c>
      <c r="I64" s="29" t="str">
        <f t="shared" si="3"/>
        <v>INSERT INTO Fares (Created,RouteId,Stage1,Stage2,Single,[Return]) VALUES (1500249600000,11,42,32,2.43,4.23);INSERT INTO Fares (Created,RouteId,Stage2,Stage1,Single,[Return]) VALUES (1500249600000,11,42,32,2.43,4.23)</v>
      </c>
      <c r="J64" s="29" t="str">
        <f t="shared" si="3"/>
        <v>INSERT INTO Fares (Created,RouteId,Stage1,Stage2,Single,[Return]) VALUES (1500249600000,11,41,32,2.43,4.23);INSERT INTO Fares (Created,RouteId,Stage2,Stage1,Single,[Return]) VALUES (1500249600000,11,41,32,2.43,4.23)</v>
      </c>
      <c r="K64" s="29" t="str">
        <f t="shared" si="3"/>
        <v>INSERT INTO Fares (Created,RouteId,Stage1,Stage2,Single,[Return]) VALUES (1500249600000,11,40,32,2.43,4.23);INSERT INTO Fares (Created,RouteId,Stage2,Stage1,Single,[Return]) VALUES (1500249600000,11,40,32,2.43,4.23)</v>
      </c>
      <c r="L64" s="29" t="str">
        <f t="shared" si="3"/>
        <v>INSERT INTO Fares (Created,RouteId,Stage1,Stage2,Single,[Return]) VALUES (1500249600000,11,39,32,2.25,3.6);INSERT INTO Fares (Created,RouteId,Stage2,Stage1,Single,[Return]) VALUES (1500249600000,11,39,32,2.25,3.6)</v>
      </c>
      <c r="M64" s="29" t="str">
        <f t="shared" si="3"/>
        <v>INSERT INTO Fares (Created,RouteId,Stage1,Stage2,Single,[Return]) VALUES (1500249600000,11,38,32,2.25,3.6);INSERT INTO Fares (Created,RouteId,Stage2,Stage1,Single,[Return]) VALUES (1500249600000,11,38,32,2.25,3.6)</v>
      </c>
      <c r="N64" s="29" t="str">
        <f t="shared" si="3"/>
        <v>INSERT INTO Fares (Created,RouteId,Stage1,Stage2,Single,[Return]) VALUES (1500249600000,11,37,32,2.25,3.6);INSERT INTO Fares (Created,RouteId,Stage2,Stage1,Single,[Return]) VALUES (1500249600000,11,37,32,2.25,3.6)</v>
      </c>
      <c r="O64" s="29" t="str">
        <f t="shared" si="3"/>
        <v>INSERT INTO Fares (Created,RouteId,Stage1,Stage2,Single,[Return]) VALUES (1500249600000,11,36,32,1.8,3.15);INSERT INTO Fares (Created,RouteId,Stage2,Stage1,Single,[Return]) VALUES (1500249600000,11,36,32,1.8,3.15)</v>
      </c>
      <c r="P64" s="29" t="str">
        <f t="shared" si="3"/>
        <v>INSERT INTO Fares (Created,RouteId,Stage1,Stage2,Single,[Return]) VALUES (1500249600000,11,25,32,1.8,3.15);INSERT INTO Fares (Created,RouteId,Stage2,Stage1,Single,[Return]) VALUES (1500249600000,11,25,32,1.8,3.15)</v>
      </c>
      <c r="Q64" s="29" t="str">
        <f t="shared" si="3"/>
        <v>INSERT INTO Fares (Created,RouteId,Stage1,Stage2,Single,[Return]) VALUES (1500249600000,11,33,32,1.44,2.25);INSERT INTO Fares (Created,RouteId,Stage2,Stage1,Single,[Return]) VALUES (1500249600000,11,33,32,1.44,2.25)</v>
      </c>
      <c r="R64" s="29" t="str">
        <f t="shared" si="3"/>
        <v>INSERT INTO Fares (Created,RouteId,Stage1,Stage2,Single,[Return]) VALUES (1500249600000,11,32,32,0.99,1.8);INSERT INTO Fares (Created,RouteId,Stage2,Stage1,Single,[Return]) VALUES (1500249600000,11,32,32,0.99,1.8)</v>
      </c>
      <c r="S64" s="9" t="str">
        <f t="shared" ref="S64" si="16">IF(S16,"INSERT INTO Fares (Created,RouteId,Stage1,Stage2,Single,[Return]) VALUES ("&amp;$B$2&amp;","&amp;$B$3&amp;","&amp;S$2&amp;","&amp;$D16&amp;","&amp;S16&amp;","&amp;S32&amp;");INSERT INTO Fares (Created,RouteId,Stage2,Stage1,Single,[Return]) VALUES ("&amp;$B$2&amp;","&amp;$B$3&amp;","&amp;S$2&amp;","&amp;$D16&amp;","&amp;S16&amp;","&amp;S32&amp;")","")</f>
        <v/>
      </c>
      <c r="T64" s="9" t="str">
        <f t="shared" si="2"/>
        <v/>
      </c>
      <c r="U64" s="9" t="str">
        <f t="shared" si="2"/>
        <v/>
      </c>
      <c r="V64" s="9" t="str">
        <f t="shared" si="2"/>
        <v/>
      </c>
      <c r="W64" s="9" t="str">
        <f t="shared" si="2"/>
        <v/>
      </c>
      <c r="X64" s="9" t="str">
        <f t="shared" si="2"/>
        <v/>
      </c>
    </row>
    <row r="66" spans="4:19" x14ac:dyDescent="0.25">
      <c r="D66" s="24" t="s">
        <v>315</v>
      </c>
    </row>
    <row r="67" spans="4:19" x14ac:dyDescent="0.25">
      <c r="D67" s="9">
        <v>27</v>
      </c>
      <c r="E67" s="9" t="str">
        <f t="shared" ref="E67:S67" si="17">IF($D3=-1,"",IF(ISBLANK(E3),"","INSERT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("&amp;$B$4&amp;","&amp;$B$3&amp;","&amp;E$2&amp;","&amp;$D3&amp;");"))&amp;IF(ISNUMBER(SEARCH("KZone",E35)),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"")&amp;IF(ISNUMBER(SEARCH("Bradford",E35)),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(1,11,27,27);INSERT INTO FareCapStages (FareCapId,RouteId,Stage2,Stage1) VALUES (1,11,27,27);INSERT INTO FareCapStages (FareCapId,RouteId,Stage1,Stage2) VALUES (2,11,27,27);INSERT INTO FareCapStages (FareCapId,RouteId,Stage2,Stage1) VALUES (2,11,27,27);</v>
      </c>
      <c r="F67" s="9" t="str">
        <f t="shared" si="17"/>
        <v/>
      </c>
      <c r="G67" s="9" t="str">
        <f t="shared" si="17"/>
        <v/>
      </c>
      <c r="H67" s="9" t="str">
        <f t="shared" si="17"/>
        <v/>
      </c>
      <c r="I67" s="9" t="str">
        <f t="shared" si="17"/>
        <v/>
      </c>
      <c r="J67" s="9" t="str">
        <f t="shared" si="17"/>
        <v/>
      </c>
      <c r="K67" s="9" t="str">
        <f t="shared" si="17"/>
        <v/>
      </c>
      <c r="L67" s="9" t="str">
        <f t="shared" si="17"/>
        <v/>
      </c>
      <c r="M67" s="9" t="str">
        <f t="shared" si="17"/>
        <v/>
      </c>
      <c r="N67" s="9" t="str">
        <f t="shared" si="17"/>
        <v/>
      </c>
      <c r="O67" s="9" t="str">
        <f t="shared" si="17"/>
        <v/>
      </c>
      <c r="P67" s="9" t="str">
        <f t="shared" si="17"/>
        <v/>
      </c>
      <c r="Q67" s="9" t="str">
        <f t="shared" si="17"/>
        <v/>
      </c>
      <c r="R67" s="9" t="str">
        <f t="shared" si="17"/>
        <v/>
      </c>
      <c r="S67" s="9" t="str">
        <f t="shared" si="17"/>
        <v/>
      </c>
    </row>
    <row r="68" spans="4:19" x14ac:dyDescent="0.25">
      <c r="D68" s="9">
        <v>46</v>
      </c>
      <c r="E68" s="9" t="str">
        <f t="shared" ref="E68:S68" si="18">IF($D4=-1,"",IF(ISBLANK(E4),"","INSERT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("&amp;$B$4&amp;","&amp;$B$3&amp;","&amp;E$2&amp;","&amp;$D4&amp;");"))&amp;IF(ISNUMBER(SEARCH("KZone",E36)),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"")&amp;IF(ISNUMBER(SEARCH("Bradford",E36)),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(1,11,27,46);INSERT INTO FareCapStages (FareCapId,RouteId,Stage2,Stage1) VALUES (1,11,27,46);INSERT INTO FareCapStages (FareCapId,RouteId,Stage1,Stage2) VALUES (2,11,27,46);INSERT INTO FareCapStages (FareCapId,RouteId,Stage2,Stage1) VALUES (2,11,27,46);</v>
      </c>
      <c r="F68" s="9" t="str">
        <f t="shared" si="18"/>
        <v>INSERT INTO FareCapStages (FareCapId,RouteId,Stage1,Stage2) VALUES (1,11,46,46);INSERT INTO FareCapStages (FareCapId,RouteId,Stage2,Stage1) VALUES (1,11,46,46);INSERT INTO FareCapStages (FareCapId,RouteId,Stage1,Stage2) VALUES (2,11,46,46);INSERT INTO FareCapStages (FareCapId,RouteId,Stage2,Stage1) VALUES (2,11,46,46);</v>
      </c>
      <c r="G68" s="9" t="str">
        <f t="shared" si="18"/>
        <v/>
      </c>
      <c r="H68" s="9" t="str">
        <f t="shared" si="18"/>
        <v/>
      </c>
      <c r="I68" s="9" t="str">
        <f t="shared" si="18"/>
        <v/>
      </c>
      <c r="J68" s="9" t="str">
        <f t="shared" si="18"/>
        <v/>
      </c>
      <c r="K68" s="9" t="str">
        <f t="shared" si="18"/>
        <v/>
      </c>
      <c r="L68" s="9" t="str">
        <f t="shared" si="18"/>
        <v/>
      </c>
      <c r="M68" s="9" t="str">
        <f t="shared" si="18"/>
        <v/>
      </c>
      <c r="N68" s="9" t="str">
        <f t="shared" si="18"/>
        <v/>
      </c>
      <c r="O68" s="9" t="str">
        <f t="shared" si="18"/>
        <v/>
      </c>
      <c r="P68" s="9" t="str">
        <f t="shared" si="18"/>
        <v/>
      </c>
      <c r="Q68" s="9" t="str">
        <f t="shared" si="18"/>
        <v/>
      </c>
      <c r="R68" s="9" t="str">
        <f t="shared" si="18"/>
        <v/>
      </c>
      <c r="S68" s="9" t="str">
        <f t="shared" si="18"/>
        <v/>
      </c>
    </row>
    <row r="69" spans="4:19" x14ac:dyDescent="0.25">
      <c r="D69" s="9">
        <v>44</v>
      </c>
      <c r="E69" s="9" t="str">
        <f t="shared" ref="E69:S69" si="19">IF($D5=-1,"",IF(ISBLANK(E5),"","INSERT INTO FareCapStages (FareCapId,RouteId,Stage1,Stage2) VALUES ("&amp;$B$4&amp;","&amp;$B$3&amp;","&amp;E$2&amp;","&amp;$D5&amp;");INSERT INTO FareCapStages (FareCapId,RouteId,Stage2,Stage1) VALUES ("&amp;$B$4&amp;","&amp;$B$3&amp;","&amp;E$2&amp;","&amp;$D5&amp;");"))&amp;IF(ISNUMBER(SEARCH("KZone",E37)), "INSERT INTO FareCapStages (FareCapId,RouteId,Stage1,Stage2) VALUES ("&amp;$B$5&amp;","&amp;$B$3&amp;","&amp;E$2&amp;","&amp;$D5&amp;");INSERT INTO FareCapStages (FareCapId,RouteId,Stage2,Stage1) VALUES ("&amp;$B$5&amp;","&amp;$B$3&amp;","&amp;E$2&amp;","&amp;$D5&amp;");", "")&amp;IF(ISNUMBER(SEARCH("Bradford",E37)), "INSERT INTO FareCapStages (FareCapId,RouteId,Stage1,Stage2) VALUES ("&amp;$B$6&amp;","&amp;$B$3&amp;","&amp;E$2&amp;","&amp;$D5&amp;");INSERT INTO FareCapStages (FareCapId,RouteId,Stage2,Stage1) VALUES ("&amp;$B$6&amp;","&amp;$B$3&amp;","&amp;E$2&amp;","&amp;$D5&amp;")", "")</f>
        <v>INSERT INTO FareCapStages (FareCapId,RouteId,Stage1,Stage2) VALUES (1,11,27,44);INSERT INTO FareCapStages (FareCapId,RouteId,Stage2,Stage1) VALUES (1,11,27,44);INSERT INTO FareCapStages (FareCapId,RouteId,Stage1,Stage2) VALUES (2,11,27,44);INSERT INTO FareCapStages (FareCapId,RouteId,Stage2,Stage1) VALUES (2,11,27,44);</v>
      </c>
      <c r="F69" s="9" t="str">
        <f t="shared" si="19"/>
        <v>INSERT INTO FareCapStages (FareCapId,RouteId,Stage1,Stage2) VALUES (1,11,46,44);INSERT INTO FareCapStages (FareCapId,RouteId,Stage2,Stage1) VALUES (1,11,46,44);INSERT INTO FareCapStages (FareCapId,RouteId,Stage1,Stage2) VALUES (2,11,46,44);INSERT INTO FareCapStages (FareCapId,RouteId,Stage2,Stage1) VALUES (2,11,46,44);</v>
      </c>
      <c r="G69" s="9" t="str">
        <f t="shared" si="19"/>
        <v>INSERT INTO FareCapStages (FareCapId,RouteId,Stage1,Stage2) VALUES (1,11,44,44);INSERT INTO FareCapStages (FareCapId,RouteId,Stage2,Stage1) VALUES (1,11,44,44);INSERT INTO FareCapStages (FareCapId,RouteId,Stage1,Stage2) VALUES (2,11,44,44);INSERT INTO FareCapStages (FareCapId,RouteId,Stage2,Stage1) VALUES (2,11,44,44);</v>
      </c>
      <c r="H69" s="9" t="str">
        <f t="shared" si="19"/>
        <v/>
      </c>
      <c r="I69" s="9" t="str">
        <f t="shared" si="19"/>
        <v/>
      </c>
      <c r="J69" s="9" t="str">
        <f t="shared" si="19"/>
        <v/>
      </c>
      <c r="K69" s="9" t="str">
        <f t="shared" si="19"/>
        <v/>
      </c>
      <c r="L69" s="9" t="str">
        <f t="shared" si="19"/>
        <v/>
      </c>
      <c r="M69" s="9" t="str">
        <f t="shared" si="19"/>
        <v/>
      </c>
      <c r="N69" s="9" t="str">
        <f t="shared" si="19"/>
        <v/>
      </c>
      <c r="O69" s="9" t="str">
        <f t="shared" si="19"/>
        <v/>
      </c>
      <c r="P69" s="9" t="str">
        <f t="shared" si="19"/>
        <v/>
      </c>
      <c r="Q69" s="9" t="str">
        <f t="shared" si="19"/>
        <v/>
      </c>
      <c r="R69" s="9" t="str">
        <f t="shared" si="19"/>
        <v/>
      </c>
      <c r="S69" s="9" t="str">
        <f t="shared" si="19"/>
        <v/>
      </c>
    </row>
    <row r="70" spans="4:19" x14ac:dyDescent="0.25">
      <c r="D70" s="9">
        <v>43</v>
      </c>
      <c r="E70" s="9" t="str">
        <f t="shared" ref="E70:S70" si="20">IF($D6=-1,"",IF(ISBLANK(E6),"","INSERT INTO FareCapStages (FareCapId,RouteId,Stage1,Stage2) VALUES ("&amp;$B$4&amp;","&amp;$B$3&amp;","&amp;E$2&amp;","&amp;$D6&amp;");INSERT INTO FareCapStages (FareCapId,RouteId,Stage2,Stage1) VALUES ("&amp;$B$4&amp;","&amp;$B$3&amp;","&amp;E$2&amp;","&amp;$D6&amp;");"))&amp;IF(ISNUMBER(SEARCH("KZone",E38)), "INSERT INTO FareCapStages (FareCapId,RouteId,Stage1,Stage2) VALUES ("&amp;$B$5&amp;","&amp;$B$3&amp;","&amp;E$2&amp;","&amp;$D6&amp;");INSERT INTO FareCapStages (FareCapId,RouteId,Stage2,Stage1) VALUES ("&amp;$B$5&amp;","&amp;$B$3&amp;","&amp;E$2&amp;","&amp;$D6&amp;");", "")&amp;IF(ISNUMBER(SEARCH("Bradford",E38)), "INSERT INTO FareCapStages (FareCapId,RouteId,Stage1,Stage2) VALUES ("&amp;$B$6&amp;","&amp;$B$3&amp;","&amp;E$2&amp;","&amp;$D6&amp;");INSERT INTO FareCapStages (FareCapId,RouteId,Stage2,Stage1) VALUES ("&amp;$B$6&amp;","&amp;$B$3&amp;","&amp;E$2&amp;","&amp;$D6&amp;")", "")</f>
        <v>INSERT INTO FareCapStages (FareCapId,RouteId,Stage1,Stage2) VALUES (1,11,27,43);INSERT INTO FareCapStages (FareCapId,RouteId,Stage2,Stage1) VALUES (1,11,27,43);INSERT INTO FareCapStages (FareCapId,RouteId,Stage1,Stage2) VALUES (2,11,27,43);INSERT INTO FareCapStages (FareCapId,RouteId,Stage2,Stage1) VALUES (2,11,27,43);</v>
      </c>
      <c r="F70" s="9" t="str">
        <f t="shared" si="20"/>
        <v>INSERT INTO FareCapStages (FareCapId,RouteId,Stage1,Stage2) VALUES (1,11,46,43);INSERT INTO FareCapStages (FareCapId,RouteId,Stage2,Stage1) VALUES (1,11,46,43);INSERT INTO FareCapStages (FareCapId,RouteId,Stage1,Stage2) VALUES (2,11,46,43);INSERT INTO FareCapStages (FareCapId,RouteId,Stage2,Stage1) VALUES (2,11,46,43);</v>
      </c>
      <c r="G70" s="9" t="str">
        <f t="shared" si="20"/>
        <v>INSERT INTO FareCapStages (FareCapId,RouteId,Stage1,Stage2) VALUES (1,11,44,43);INSERT INTO FareCapStages (FareCapId,RouteId,Stage2,Stage1) VALUES (1,11,44,43);INSERT INTO FareCapStages (FareCapId,RouteId,Stage1,Stage2) VALUES (2,11,44,43);INSERT INTO FareCapStages (FareCapId,RouteId,Stage2,Stage1) VALUES (2,11,44,43);</v>
      </c>
      <c r="H70" s="9" t="str">
        <f t="shared" si="20"/>
        <v>INSERT INTO FareCapStages (FareCapId,RouteId,Stage1,Stage2) VALUES (1,11,43,43);INSERT INTO FareCapStages (FareCapId,RouteId,Stage2,Stage1) VALUES (1,11,43,43);INSERT INTO FareCapStages (FareCapId,RouteId,Stage1,Stage2) VALUES (2,11,43,43);INSERT INTO FareCapStages (FareCapId,RouteId,Stage2,Stage1) VALUES (2,11,43,43);</v>
      </c>
      <c r="I70" s="9" t="str">
        <f t="shared" si="20"/>
        <v/>
      </c>
      <c r="J70" s="9" t="str">
        <f t="shared" si="20"/>
        <v/>
      </c>
      <c r="K70" s="9" t="str">
        <f t="shared" si="20"/>
        <v/>
      </c>
      <c r="L70" s="9" t="str">
        <f t="shared" si="20"/>
        <v/>
      </c>
      <c r="M70" s="9" t="str">
        <f t="shared" si="20"/>
        <v/>
      </c>
      <c r="N70" s="9" t="str">
        <f t="shared" si="20"/>
        <v/>
      </c>
      <c r="O70" s="9" t="str">
        <f t="shared" si="20"/>
        <v/>
      </c>
      <c r="P70" s="9" t="str">
        <f t="shared" si="20"/>
        <v/>
      </c>
      <c r="Q70" s="9" t="str">
        <f t="shared" si="20"/>
        <v/>
      </c>
      <c r="R70" s="9" t="str">
        <f t="shared" si="20"/>
        <v/>
      </c>
      <c r="S70" s="9" t="str">
        <f t="shared" si="20"/>
        <v/>
      </c>
    </row>
    <row r="71" spans="4:19" x14ac:dyDescent="0.25">
      <c r="D71" s="9">
        <v>42</v>
      </c>
      <c r="E71" s="9" t="str">
        <f t="shared" ref="E71:S71" si="21">IF($D7=-1,"",IF(ISBLANK(E7),"","INSERT INTO FareCapStages (FareCapId,RouteId,Stage1,Stage2) VALUES ("&amp;$B$4&amp;","&amp;$B$3&amp;","&amp;E$2&amp;","&amp;$D7&amp;");INSERT INTO FareCapStages (FareCapId,RouteId,Stage2,Stage1) VALUES ("&amp;$B$4&amp;","&amp;$B$3&amp;","&amp;E$2&amp;","&amp;$D7&amp;");"))&amp;IF(ISNUMBER(SEARCH("KZone",E39)), "INSERT INTO FareCapStages (FareCapId,RouteId,Stage1,Stage2) VALUES ("&amp;$B$5&amp;","&amp;$B$3&amp;","&amp;E$2&amp;","&amp;$D7&amp;");INSERT INTO FareCapStages (FareCapId,RouteId,Stage2,Stage1) VALUES ("&amp;$B$5&amp;","&amp;$B$3&amp;","&amp;E$2&amp;","&amp;$D7&amp;");", "")&amp;IF(ISNUMBER(SEARCH("Bradford",E39)), "INSERT INTO FareCapStages (FareCapId,RouteId,Stage1,Stage2) VALUES ("&amp;$B$6&amp;","&amp;$B$3&amp;","&amp;E$2&amp;","&amp;$D7&amp;");INSERT INTO FareCapStages (FareCapId,RouteId,Stage2,Stage1) VALUES ("&amp;$B$6&amp;","&amp;$B$3&amp;","&amp;E$2&amp;","&amp;$D7&amp;")", "")</f>
        <v>INSERT INTO FareCapStages (FareCapId,RouteId,Stage1,Stage2) VALUES (1,11,27,42);INSERT INTO FareCapStages (FareCapId,RouteId,Stage2,Stage1) VALUES (1,11,27,42);INSERT INTO FareCapStages (FareCapId,RouteId,Stage1,Stage2) VALUES (2,11,27,42);INSERT INTO FareCapStages (FareCapId,RouteId,Stage2,Stage1) VALUES (2,11,27,42);</v>
      </c>
      <c r="F71" s="9" t="str">
        <f t="shared" si="21"/>
        <v>INSERT INTO FareCapStages (FareCapId,RouteId,Stage1,Stage2) VALUES (1,11,46,42);INSERT INTO FareCapStages (FareCapId,RouteId,Stage2,Stage1) VALUES (1,11,46,42);INSERT INTO FareCapStages (FareCapId,RouteId,Stage1,Stage2) VALUES (2,11,46,42);INSERT INTO FareCapStages (FareCapId,RouteId,Stage2,Stage1) VALUES (2,11,46,42);</v>
      </c>
      <c r="G71" s="9" t="str">
        <f t="shared" si="21"/>
        <v>INSERT INTO FareCapStages (FareCapId,RouteId,Stage1,Stage2) VALUES (1,11,44,42);INSERT INTO FareCapStages (FareCapId,RouteId,Stage2,Stage1) VALUES (1,11,44,42);INSERT INTO FareCapStages (FareCapId,RouteId,Stage1,Stage2) VALUES (2,11,44,42);INSERT INTO FareCapStages (FareCapId,RouteId,Stage2,Stage1) VALUES (2,11,44,42);</v>
      </c>
      <c r="H71" s="9" t="str">
        <f t="shared" si="21"/>
        <v>INSERT INTO FareCapStages (FareCapId,RouteId,Stage1,Stage2) VALUES (1,11,43,42);INSERT INTO FareCapStages (FareCapId,RouteId,Stage2,Stage1) VALUES (1,11,43,42);INSERT INTO FareCapStages (FareCapId,RouteId,Stage1,Stage2) VALUES (2,11,43,42);INSERT INTO FareCapStages (FareCapId,RouteId,Stage2,Stage1) VALUES (2,11,43,42);</v>
      </c>
      <c r="I71" s="9" t="str">
        <f t="shared" si="21"/>
        <v>INSERT INTO FareCapStages (FareCapId,RouteId,Stage1,Stage2) VALUES (1,11,42,42);INSERT INTO FareCapStages (FareCapId,RouteId,Stage2,Stage1) VALUES (1,11,42,42);INSERT INTO FareCapStages (FareCapId,RouteId,Stage1,Stage2) VALUES (2,11,42,42);INSERT INTO FareCapStages (FareCapId,RouteId,Stage2,Stage1) VALUES (2,11,42,42);</v>
      </c>
      <c r="J71" s="9" t="str">
        <f t="shared" si="21"/>
        <v/>
      </c>
      <c r="K71" s="9" t="str">
        <f t="shared" si="21"/>
        <v/>
      </c>
      <c r="L71" s="9" t="str">
        <f t="shared" si="21"/>
        <v/>
      </c>
      <c r="M71" s="9" t="str">
        <f t="shared" si="21"/>
        <v/>
      </c>
      <c r="N71" s="9" t="str">
        <f t="shared" si="21"/>
        <v/>
      </c>
      <c r="O71" s="9" t="str">
        <f t="shared" si="21"/>
        <v/>
      </c>
      <c r="P71" s="9" t="str">
        <f t="shared" si="21"/>
        <v/>
      </c>
      <c r="Q71" s="9" t="str">
        <f t="shared" si="21"/>
        <v/>
      </c>
      <c r="R71" s="9" t="str">
        <f t="shared" si="21"/>
        <v/>
      </c>
      <c r="S71" s="9" t="str">
        <f t="shared" si="21"/>
        <v/>
      </c>
    </row>
    <row r="72" spans="4:19" x14ac:dyDescent="0.25">
      <c r="D72" s="9">
        <v>41</v>
      </c>
      <c r="E72" s="9" t="str">
        <f t="shared" ref="E72:S72" si="22">IF($D8=-1,"",IF(ISBLANK(E8),"","INSERT INTO FareCapStages (FareCapId,RouteId,Stage1,Stage2) VALUES ("&amp;$B$4&amp;","&amp;$B$3&amp;","&amp;E$2&amp;","&amp;$D8&amp;");INSERT INTO FareCapStages (FareCapId,RouteId,Stage2,Stage1) VALUES ("&amp;$B$4&amp;","&amp;$B$3&amp;","&amp;E$2&amp;","&amp;$D8&amp;");"))&amp;IF(ISNUMBER(SEARCH("KZone",E40)), "INSERT INTO FareCapStages (FareCapId,RouteId,Stage1,Stage2) VALUES ("&amp;$B$5&amp;","&amp;$B$3&amp;","&amp;E$2&amp;","&amp;$D8&amp;");INSERT INTO FareCapStages (FareCapId,RouteId,Stage2,Stage1) VALUES ("&amp;$B$5&amp;","&amp;$B$3&amp;","&amp;E$2&amp;","&amp;$D8&amp;");", "")&amp;IF(ISNUMBER(SEARCH("Bradford",E40)), "INSERT INTO FareCapStages (FareCapId,RouteId,Stage1,Stage2) VALUES ("&amp;$B$6&amp;","&amp;$B$3&amp;","&amp;E$2&amp;","&amp;$D8&amp;");INSERT INTO FareCapStages (FareCapId,RouteId,Stage2,Stage1) VALUES ("&amp;$B$6&amp;","&amp;$B$3&amp;","&amp;E$2&amp;","&amp;$D8&amp;")", "")</f>
        <v>INSERT INTO FareCapStages (FareCapId,RouteId,Stage1,Stage2) VALUES (1,11,27,41);INSERT INTO FareCapStages (FareCapId,RouteId,Stage2,Stage1) VALUES (1,11,27,41);INSERT INTO FareCapStages (FareCapId,RouteId,Stage1,Stage2) VALUES (2,11,27,41);INSERT INTO FareCapStages (FareCapId,RouteId,Stage2,Stage1) VALUES (2,11,27,41);</v>
      </c>
      <c r="F72" s="9" t="str">
        <f t="shared" si="22"/>
        <v>INSERT INTO FareCapStages (FareCapId,RouteId,Stage1,Stage2) VALUES (1,11,46,41);INSERT INTO FareCapStages (FareCapId,RouteId,Stage2,Stage1) VALUES (1,11,46,41);INSERT INTO FareCapStages (FareCapId,RouteId,Stage1,Stage2) VALUES (2,11,46,41);INSERT INTO FareCapStages (FareCapId,RouteId,Stage2,Stage1) VALUES (2,11,46,41);</v>
      </c>
      <c r="G72" s="9" t="str">
        <f t="shared" si="22"/>
        <v>INSERT INTO FareCapStages (FareCapId,RouteId,Stage1,Stage2) VALUES (1,11,44,41);INSERT INTO FareCapStages (FareCapId,RouteId,Stage2,Stage1) VALUES (1,11,44,41);INSERT INTO FareCapStages (FareCapId,RouteId,Stage1,Stage2) VALUES (2,11,44,41);INSERT INTO FareCapStages (FareCapId,RouteId,Stage2,Stage1) VALUES (2,11,44,41);</v>
      </c>
      <c r="H72" s="9" t="str">
        <f t="shared" si="22"/>
        <v>INSERT INTO FareCapStages (FareCapId,RouteId,Stage1,Stage2) VALUES (1,11,43,41);INSERT INTO FareCapStages (FareCapId,RouteId,Stage2,Stage1) VALUES (1,11,43,41);INSERT INTO FareCapStages (FareCapId,RouteId,Stage1,Stage2) VALUES (2,11,43,41);INSERT INTO FareCapStages (FareCapId,RouteId,Stage2,Stage1) VALUES (2,11,43,41);</v>
      </c>
      <c r="I72" s="9" t="str">
        <f t="shared" si="22"/>
        <v>INSERT INTO FareCapStages (FareCapId,RouteId,Stage1,Stage2) VALUES (1,11,42,41);INSERT INTO FareCapStages (FareCapId,RouteId,Stage2,Stage1) VALUES (1,11,42,41);INSERT INTO FareCapStages (FareCapId,RouteId,Stage1,Stage2) VALUES (2,11,42,41);INSERT INTO FareCapStages (FareCapId,RouteId,Stage2,Stage1) VALUES (2,11,42,41);</v>
      </c>
      <c r="J72" s="9" t="str">
        <f t="shared" si="22"/>
        <v>INSERT INTO FareCapStages (FareCapId,RouteId,Stage1,Stage2) VALUES (1,11,41,41);INSERT INTO FareCapStages (FareCapId,RouteId,Stage2,Stage1) VALUES (1,11,41,41);INSERT INTO FareCapStages (FareCapId,RouteId,Stage1,Stage2) VALUES (2,11,41,41);INSERT INTO FareCapStages (FareCapId,RouteId,Stage2,Stage1) VALUES (2,11,41,41);</v>
      </c>
      <c r="K72" s="9" t="str">
        <f t="shared" si="22"/>
        <v/>
      </c>
      <c r="L72" s="9" t="str">
        <f t="shared" si="22"/>
        <v/>
      </c>
      <c r="M72" s="9" t="str">
        <f t="shared" si="22"/>
        <v/>
      </c>
      <c r="N72" s="9" t="str">
        <f t="shared" si="22"/>
        <v/>
      </c>
      <c r="O72" s="9" t="str">
        <f t="shared" si="22"/>
        <v/>
      </c>
      <c r="P72" s="9" t="str">
        <f t="shared" si="22"/>
        <v/>
      </c>
      <c r="Q72" s="9" t="str">
        <f t="shared" si="22"/>
        <v/>
      </c>
      <c r="R72" s="9" t="str">
        <f t="shared" si="22"/>
        <v/>
      </c>
      <c r="S72" s="9" t="str">
        <f t="shared" si="22"/>
        <v/>
      </c>
    </row>
    <row r="73" spans="4:19" x14ac:dyDescent="0.25">
      <c r="D73" s="9">
        <v>40</v>
      </c>
      <c r="E73" s="9" t="str">
        <f t="shared" ref="E73:S73" si="23">IF($D9=-1,"",IF(ISBLANK(E9),"","INSERT INTO FareCapStages (FareCapId,RouteId,Stage1,Stage2) VALUES ("&amp;$B$4&amp;","&amp;$B$3&amp;","&amp;E$2&amp;","&amp;$D9&amp;");INSERT INTO FareCapStages (FareCapId,RouteId,Stage2,Stage1) VALUES ("&amp;$B$4&amp;","&amp;$B$3&amp;","&amp;E$2&amp;","&amp;$D9&amp;");"))&amp;IF(ISNUMBER(SEARCH("KZone",E41)), "INSERT INTO FareCapStages (FareCapId,RouteId,Stage1,Stage2) VALUES ("&amp;$B$5&amp;","&amp;$B$3&amp;","&amp;E$2&amp;","&amp;$D9&amp;");INSERT INTO FareCapStages (FareCapId,RouteId,Stage2,Stage1) VALUES ("&amp;$B$5&amp;","&amp;$B$3&amp;","&amp;E$2&amp;","&amp;$D9&amp;");", "")&amp;IF(ISNUMBER(SEARCH("Bradford",E41)), "INSERT INTO FareCapStages (FareCapId,RouteId,Stage1,Stage2) VALUES ("&amp;$B$6&amp;","&amp;$B$3&amp;","&amp;E$2&amp;","&amp;$D9&amp;");INSERT INTO FareCapStages (FareCapId,RouteId,Stage2,Stage1) VALUES ("&amp;$B$6&amp;","&amp;$B$3&amp;","&amp;E$2&amp;","&amp;$D9&amp;")", "")</f>
        <v>INSERT INTO FareCapStages (FareCapId,RouteId,Stage1,Stage2) VALUES (1,11,27,40);INSERT INTO FareCapStages (FareCapId,RouteId,Stage2,Stage1) VALUES (1,11,27,40);</v>
      </c>
      <c r="F73" s="9" t="str">
        <f t="shared" si="23"/>
        <v>INSERT INTO FareCapStages (FareCapId,RouteId,Stage1,Stage2) VALUES (1,11,46,40);INSERT INTO FareCapStages (FareCapId,RouteId,Stage2,Stage1) VALUES (1,11,46,40);</v>
      </c>
      <c r="G73" s="9" t="str">
        <f t="shared" si="23"/>
        <v>INSERT INTO FareCapStages (FareCapId,RouteId,Stage1,Stage2) VALUES (1,11,44,40);INSERT INTO FareCapStages (FareCapId,RouteId,Stage2,Stage1) VALUES (1,11,44,40);</v>
      </c>
      <c r="H73" s="9" t="str">
        <f t="shared" si="23"/>
        <v>INSERT INTO FareCapStages (FareCapId,RouteId,Stage1,Stage2) VALUES (1,11,43,40);INSERT INTO FareCapStages (FareCapId,RouteId,Stage2,Stage1) VALUES (1,11,43,40);</v>
      </c>
      <c r="I73" s="9" t="str">
        <f t="shared" si="23"/>
        <v>INSERT INTO FareCapStages (FareCapId,RouteId,Stage1,Stage2) VALUES (1,11,42,40);INSERT INTO FareCapStages (FareCapId,RouteId,Stage2,Stage1) VALUES (1,11,42,40);</v>
      </c>
      <c r="J73" s="9" t="str">
        <f t="shared" si="23"/>
        <v>INSERT INTO FareCapStages (FareCapId,RouteId,Stage1,Stage2) VALUES (1,11,41,40);INSERT INTO FareCapStages (FareCapId,RouteId,Stage2,Stage1) VALUES (1,11,41,40);</v>
      </c>
      <c r="K73" s="9" t="str">
        <f t="shared" si="23"/>
        <v>INSERT INTO FareCapStages (FareCapId,RouteId,Stage1,Stage2) VALUES (1,11,40,40);INSERT INTO FareCapStages (FareCapId,RouteId,Stage2,Stage1) VALUES (1,11,40,40);</v>
      </c>
      <c r="L73" s="9" t="str">
        <f t="shared" si="23"/>
        <v/>
      </c>
      <c r="M73" s="9" t="str">
        <f t="shared" si="23"/>
        <v/>
      </c>
      <c r="N73" s="9" t="str">
        <f t="shared" si="23"/>
        <v/>
      </c>
      <c r="O73" s="9" t="str">
        <f t="shared" si="23"/>
        <v/>
      </c>
      <c r="P73" s="9" t="str">
        <f t="shared" si="23"/>
        <v/>
      </c>
      <c r="Q73" s="9" t="str">
        <f t="shared" si="23"/>
        <v/>
      </c>
      <c r="R73" s="9" t="str">
        <f t="shared" si="23"/>
        <v/>
      </c>
      <c r="S73" s="9" t="str">
        <f t="shared" si="23"/>
        <v/>
      </c>
    </row>
    <row r="74" spans="4:19" x14ac:dyDescent="0.25">
      <c r="D74" s="9">
        <v>39</v>
      </c>
      <c r="E74" s="9" t="str">
        <f t="shared" ref="E74:S74" si="24">IF($D10=-1,"",IF(ISBLANK(E10),"","INSERT INTO FareCapStages (FareCapId,RouteId,Stage1,Stage2) VALUES ("&amp;$B$4&amp;","&amp;$B$3&amp;","&amp;E$2&amp;","&amp;$D10&amp;");INSERT INTO FareCapStages (FareCapId,RouteId,Stage2,Stage1) VALUES ("&amp;$B$4&amp;","&amp;$B$3&amp;","&amp;E$2&amp;","&amp;$D10&amp;");"))&amp;IF(ISNUMBER(SEARCH("KZone",E42)), "INSERT INTO FareCapStages (FareCapId,RouteId,Stage1,Stage2) VALUES ("&amp;$B$5&amp;","&amp;$B$3&amp;","&amp;E$2&amp;","&amp;$D10&amp;");INSERT INTO FareCapStages (FareCapId,RouteId,Stage2,Stage1) VALUES ("&amp;$B$5&amp;","&amp;$B$3&amp;","&amp;E$2&amp;","&amp;$D10&amp;");", "")&amp;IF(ISNUMBER(SEARCH("Bradford",E42)), "INSERT INTO FareCapStages (FareCapId,RouteId,Stage1,Stage2) VALUES ("&amp;$B$6&amp;","&amp;$B$3&amp;","&amp;E$2&amp;","&amp;$D10&amp;");INSERT INTO FareCapStages (FareCapId,RouteId,Stage2,Stage1) VALUES ("&amp;$B$6&amp;","&amp;$B$3&amp;","&amp;E$2&amp;","&amp;$D10&amp;")", "")</f>
        <v>INSERT INTO FareCapStages (FareCapId,RouteId,Stage1,Stage2) VALUES (1,11,27,39);INSERT INTO FareCapStages (FareCapId,RouteId,Stage2,Stage1) VALUES (1,11,27,39);</v>
      </c>
      <c r="F74" s="9" t="str">
        <f t="shared" si="24"/>
        <v>INSERT INTO FareCapStages (FareCapId,RouteId,Stage1,Stage2) VALUES (1,11,46,39);INSERT INTO FareCapStages (FareCapId,RouteId,Stage2,Stage1) VALUES (1,11,46,39);</v>
      </c>
      <c r="G74" s="9" t="str">
        <f t="shared" si="24"/>
        <v>INSERT INTO FareCapStages (FareCapId,RouteId,Stage1,Stage2) VALUES (1,11,44,39);INSERT INTO FareCapStages (FareCapId,RouteId,Stage2,Stage1) VALUES (1,11,44,39);</v>
      </c>
      <c r="H74" s="9" t="str">
        <f t="shared" si="24"/>
        <v>INSERT INTO FareCapStages (FareCapId,RouteId,Stage1,Stage2) VALUES (1,11,43,39);INSERT INTO FareCapStages (FareCapId,RouteId,Stage2,Stage1) VALUES (1,11,43,39);</v>
      </c>
      <c r="I74" s="9" t="str">
        <f t="shared" si="24"/>
        <v>INSERT INTO FareCapStages (FareCapId,RouteId,Stage1,Stage2) VALUES (1,11,42,39);INSERT INTO FareCapStages (FareCapId,RouteId,Stage2,Stage1) VALUES (1,11,42,39);</v>
      </c>
      <c r="J74" s="9" t="str">
        <f t="shared" si="24"/>
        <v>INSERT INTO FareCapStages (FareCapId,RouteId,Stage1,Stage2) VALUES (1,11,41,39);INSERT INTO FareCapStages (FareCapId,RouteId,Stage2,Stage1) VALUES (1,11,41,39);</v>
      </c>
      <c r="K74" s="9" t="str">
        <f t="shared" si="24"/>
        <v>INSERT INTO FareCapStages (FareCapId,RouteId,Stage1,Stage2) VALUES (1,11,40,39);INSERT INTO FareCapStages (FareCapId,RouteId,Stage2,Stage1) VALUES (1,11,40,39);</v>
      </c>
      <c r="L74" s="9" t="str">
        <f t="shared" si="24"/>
        <v>INSERT INTO FareCapStages (FareCapId,RouteId,Stage1,Stage2) VALUES (1,11,39,39);INSERT INTO FareCapStages (FareCapId,RouteId,Stage2,Stage1) VALUES (1,11,39,39);</v>
      </c>
      <c r="M74" s="9" t="str">
        <f t="shared" si="24"/>
        <v/>
      </c>
      <c r="N74" s="9" t="str">
        <f t="shared" si="24"/>
        <v/>
      </c>
      <c r="O74" s="9" t="str">
        <f t="shared" si="24"/>
        <v/>
      </c>
      <c r="P74" s="9" t="str">
        <f t="shared" si="24"/>
        <v/>
      </c>
      <c r="Q74" s="9" t="str">
        <f t="shared" si="24"/>
        <v/>
      </c>
      <c r="R74" s="9" t="str">
        <f t="shared" si="24"/>
        <v/>
      </c>
      <c r="S74" s="9" t="str">
        <f t="shared" si="24"/>
        <v/>
      </c>
    </row>
    <row r="75" spans="4:19" x14ac:dyDescent="0.25">
      <c r="D75" s="9">
        <v>38</v>
      </c>
      <c r="E75" s="9" t="str">
        <f t="shared" ref="E75:S75" si="25">IF($D11=-1,"",IF(ISBLANK(E11),"","INSERT INTO FareCapStages (FareCapId,RouteId,Stage1,Stage2) VALUES ("&amp;$B$4&amp;","&amp;$B$3&amp;","&amp;E$2&amp;","&amp;$D11&amp;");INSERT INTO FareCapStages (FareCapId,RouteId,Stage2,Stage1) VALUES ("&amp;$B$4&amp;","&amp;$B$3&amp;","&amp;E$2&amp;","&amp;$D11&amp;");"))&amp;IF(ISNUMBER(SEARCH("KZone",E43)), "INSERT INTO FareCapStages (FareCapId,RouteId,Stage1,Stage2) VALUES ("&amp;$B$5&amp;","&amp;$B$3&amp;","&amp;E$2&amp;","&amp;$D11&amp;");INSERT INTO FareCapStages (FareCapId,RouteId,Stage2,Stage1) VALUES ("&amp;$B$5&amp;","&amp;$B$3&amp;","&amp;E$2&amp;","&amp;$D11&amp;");", "")&amp;IF(ISNUMBER(SEARCH("Bradford",E43)), "INSERT INTO FareCapStages (FareCapId,RouteId,Stage1,Stage2) VALUES ("&amp;$B$6&amp;","&amp;$B$3&amp;","&amp;E$2&amp;","&amp;$D11&amp;");INSERT INTO FareCapStages (FareCapId,RouteId,Stage2,Stage1) VALUES ("&amp;$B$6&amp;","&amp;$B$3&amp;","&amp;E$2&amp;","&amp;$D11&amp;")", "")</f>
        <v>INSERT INTO FareCapStages (FareCapId,RouteId,Stage1,Stage2) VALUES (1,11,27,38);INSERT INTO FareCapStages (FareCapId,RouteId,Stage2,Stage1) VALUES (1,11,27,38);</v>
      </c>
      <c r="F75" s="9" t="str">
        <f t="shared" si="25"/>
        <v>INSERT INTO FareCapStages (FareCapId,RouteId,Stage1,Stage2) VALUES (1,11,46,38);INSERT INTO FareCapStages (FareCapId,RouteId,Stage2,Stage1) VALUES (1,11,46,38);</v>
      </c>
      <c r="G75" s="9" t="str">
        <f t="shared" si="25"/>
        <v>INSERT INTO FareCapStages (FareCapId,RouteId,Stage1,Stage2) VALUES (1,11,44,38);INSERT INTO FareCapStages (FareCapId,RouteId,Stage2,Stage1) VALUES (1,11,44,38);</v>
      </c>
      <c r="H75" s="9" t="str">
        <f t="shared" si="25"/>
        <v>INSERT INTO FareCapStages (FareCapId,RouteId,Stage1,Stage2) VALUES (1,11,43,38);INSERT INTO FareCapStages (FareCapId,RouteId,Stage2,Stage1) VALUES (1,11,43,38);</v>
      </c>
      <c r="I75" s="9" t="str">
        <f t="shared" si="25"/>
        <v>INSERT INTO FareCapStages (FareCapId,RouteId,Stage1,Stage2) VALUES (1,11,42,38);INSERT INTO FareCapStages (FareCapId,RouteId,Stage2,Stage1) VALUES (1,11,42,38);</v>
      </c>
      <c r="J75" s="9" t="str">
        <f t="shared" si="25"/>
        <v>INSERT INTO FareCapStages (FareCapId,RouteId,Stage1,Stage2) VALUES (1,11,41,38);INSERT INTO FareCapStages (FareCapId,RouteId,Stage2,Stage1) VALUES (1,11,41,38);</v>
      </c>
      <c r="K75" s="9" t="str">
        <f t="shared" si="25"/>
        <v>INSERT INTO FareCapStages (FareCapId,RouteId,Stage1,Stage2) VALUES (1,11,40,38);INSERT INTO FareCapStages (FareCapId,RouteId,Stage2,Stage1) VALUES (1,11,40,38);</v>
      </c>
      <c r="L75" s="9" t="str">
        <f t="shared" si="25"/>
        <v>INSERT INTO FareCapStages (FareCapId,RouteId,Stage1,Stage2) VALUES (1,11,39,38);INSERT INTO FareCapStages (FareCapId,RouteId,Stage2,Stage1) VALUES (1,11,39,38);</v>
      </c>
      <c r="M75" s="9" t="str">
        <f t="shared" si="25"/>
        <v>INSERT INTO FareCapStages (FareCapId,RouteId,Stage1,Stage2) VALUES (1,11,38,38);INSERT INTO FareCapStages (FareCapId,RouteId,Stage2,Stage1) VALUES (1,11,38,38);</v>
      </c>
      <c r="N75" s="9" t="str">
        <f t="shared" si="25"/>
        <v/>
      </c>
      <c r="O75" s="9" t="str">
        <f t="shared" si="25"/>
        <v/>
      </c>
      <c r="P75" s="9" t="str">
        <f t="shared" si="25"/>
        <v/>
      </c>
      <c r="Q75" s="9" t="str">
        <f t="shared" si="25"/>
        <v/>
      </c>
      <c r="R75" s="9" t="str">
        <f t="shared" si="25"/>
        <v/>
      </c>
      <c r="S75" s="9" t="str">
        <f t="shared" si="25"/>
        <v/>
      </c>
    </row>
    <row r="76" spans="4:19" x14ac:dyDescent="0.25">
      <c r="D76" s="9">
        <v>37</v>
      </c>
      <c r="E76" s="9" t="str">
        <f t="shared" ref="E76:S76" si="26">IF($D12=-1,"",IF(ISBLANK(E12),"","INSERT INTO FareCapStages (FareCapId,RouteId,Stage1,Stage2) VALUES ("&amp;$B$4&amp;","&amp;$B$3&amp;","&amp;E$2&amp;","&amp;$D12&amp;");INSERT INTO FareCapStages (FareCapId,RouteId,Stage2,Stage1) VALUES ("&amp;$B$4&amp;","&amp;$B$3&amp;","&amp;E$2&amp;","&amp;$D12&amp;");"))&amp;IF(ISNUMBER(SEARCH("KZone",E44)), "INSERT INTO FareCapStages (FareCapId,RouteId,Stage1,Stage2) VALUES ("&amp;$B$5&amp;","&amp;$B$3&amp;","&amp;E$2&amp;","&amp;$D12&amp;");INSERT INTO FareCapStages (FareCapId,RouteId,Stage2,Stage1) VALUES ("&amp;$B$5&amp;","&amp;$B$3&amp;","&amp;E$2&amp;","&amp;$D12&amp;");", "")&amp;IF(ISNUMBER(SEARCH("Bradford",E44)), "INSERT INTO FareCapStages (FareCapId,RouteId,Stage1,Stage2) VALUES ("&amp;$B$6&amp;","&amp;$B$3&amp;","&amp;E$2&amp;","&amp;$D12&amp;");INSERT INTO FareCapStages (FareCapId,RouteId,Stage2,Stage1) VALUES ("&amp;$B$6&amp;","&amp;$B$3&amp;","&amp;E$2&amp;","&amp;$D12&amp;")", "")</f>
        <v>INSERT INTO FareCapStages (FareCapId,RouteId,Stage1,Stage2) VALUES (1,11,27,37);INSERT INTO FareCapStages (FareCapId,RouteId,Stage2,Stage1) VALUES (1,11,27,37);</v>
      </c>
      <c r="F76" s="9" t="str">
        <f t="shared" si="26"/>
        <v>INSERT INTO FareCapStages (FareCapId,RouteId,Stage1,Stage2) VALUES (1,11,46,37);INSERT INTO FareCapStages (FareCapId,RouteId,Stage2,Stage1) VALUES (1,11,46,37);</v>
      </c>
      <c r="G76" s="9" t="str">
        <f t="shared" si="26"/>
        <v>INSERT INTO FareCapStages (FareCapId,RouteId,Stage1,Stage2) VALUES (1,11,44,37);INSERT INTO FareCapStages (FareCapId,RouteId,Stage2,Stage1) VALUES (1,11,44,37);</v>
      </c>
      <c r="H76" s="9" t="str">
        <f t="shared" si="26"/>
        <v>INSERT INTO FareCapStages (FareCapId,RouteId,Stage1,Stage2) VALUES (1,11,43,37);INSERT INTO FareCapStages (FareCapId,RouteId,Stage2,Stage1) VALUES (1,11,43,37);</v>
      </c>
      <c r="I76" s="9" t="str">
        <f t="shared" si="26"/>
        <v>INSERT INTO FareCapStages (FareCapId,RouteId,Stage1,Stage2) VALUES (1,11,42,37);INSERT INTO FareCapStages (FareCapId,RouteId,Stage2,Stage1) VALUES (1,11,42,37);</v>
      </c>
      <c r="J76" s="9" t="str">
        <f t="shared" si="26"/>
        <v>INSERT INTO FareCapStages (FareCapId,RouteId,Stage1,Stage2) VALUES (1,11,41,37);INSERT INTO FareCapStages (FareCapId,RouteId,Stage2,Stage1) VALUES (1,11,41,37);</v>
      </c>
      <c r="K76" s="9" t="str">
        <f t="shared" si="26"/>
        <v>INSERT INTO FareCapStages (FareCapId,RouteId,Stage1,Stage2) VALUES (1,11,40,37);INSERT INTO FareCapStages (FareCapId,RouteId,Stage2,Stage1) VALUES (1,11,40,37);</v>
      </c>
      <c r="L76" s="9" t="str">
        <f t="shared" si="26"/>
        <v>INSERT INTO FareCapStages (FareCapId,RouteId,Stage1,Stage2) VALUES (1,11,39,37);INSERT INTO FareCapStages (FareCapId,RouteId,Stage2,Stage1) VALUES (1,11,39,37);</v>
      </c>
      <c r="M76" s="9" t="str">
        <f t="shared" si="26"/>
        <v>INSERT INTO FareCapStages (FareCapId,RouteId,Stage1,Stage2) VALUES (1,11,38,37);INSERT INTO FareCapStages (FareCapId,RouteId,Stage2,Stage1) VALUES (1,11,38,37);</v>
      </c>
      <c r="N76" s="9" t="str">
        <f t="shared" si="26"/>
        <v>INSERT INTO FareCapStages (FareCapId,RouteId,Stage1,Stage2) VALUES (1,11,37,37);INSERT INTO FareCapStages (FareCapId,RouteId,Stage2,Stage1) VALUES (1,11,37,37);</v>
      </c>
      <c r="O76" s="9" t="str">
        <f t="shared" si="26"/>
        <v/>
      </c>
      <c r="P76" s="9" t="str">
        <f t="shared" si="26"/>
        <v/>
      </c>
      <c r="Q76" s="9" t="str">
        <f t="shared" si="26"/>
        <v/>
      </c>
      <c r="R76" s="9" t="str">
        <f t="shared" si="26"/>
        <v/>
      </c>
      <c r="S76" s="9" t="str">
        <f t="shared" si="26"/>
        <v/>
      </c>
    </row>
    <row r="77" spans="4:19" x14ac:dyDescent="0.25">
      <c r="D77" s="9">
        <v>36</v>
      </c>
      <c r="E77" s="9" t="str">
        <f t="shared" ref="E77:S77" si="27">IF($D13=-1,"",IF(ISBLANK(E13),"","INSERT INTO FareCapStages (FareCapId,RouteId,Stage1,Stage2) VALUES ("&amp;$B$4&amp;","&amp;$B$3&amp;","&amp;E$2&amp;","&amp;$D13&amp;");INSERT INTO FareCapStages (FareCapId,RouteId,Stage2,Stage1) VALUES ("&amp;$B$4&amp;","&amp;$B$3&amp;","&amp;E$2&amp;","&amp;$D13&amp;");"))&amp;IF(ISNUMBER(SEARCH("KZone",E45)), "INSERT INTO FareCapStages (FareCapId,RouteId,Stage1,Stage2) VALUES ("&amp;$B$5&amp;","&amp;$B$3&amp;","&amp;E$2&amp;","&amp;$D13&amp;");INSERT INTO FareCapStages (FareCapId,RouteId,Stage2,Stage1) VALUES ("&amp;$B$5&amp;","&amp;$B$3&amp;","&amp;E$2&amp;","&amp;$D13&amp;");", "")&amp;IF(ISNUMBER(SEARCH("Bradford",E45)), "INSERT INTO FareCapStages (FareCapId,RouteId,Stage1,Stage2) VALUES ("&amp;$B$6&amp;","&amp;$B$3&amp;","&amp;E$2&amp;","&amp;$D13&amp;");INSERT INTO FareCapStages (FareCapId,RouteId,Stage2,Stage1) VALUES ("&amp;$B$6&amp;","&amp;$B$3&amp;","&amp;E$2&amp;","&amp;$D13&amp;")", "")</f>
        <v>INSERT INTO FareCapStages (FareCapId,RouteId,Stage1,Stage2) VALUES (1,11,27,36);INSERT INTO FareCapStages (FareCapId,RouteId,Stage2,Stage1) VALUES (1,11,27,36);</v>
      </c>
      <c r="F77" s="9" t="str">
        <f t="shared" si="27"/>
        <v>INSERT INTO FareCapStages (FareCapId,RouteId,Stage1,Stage2) VALUES (1,11,46,36);INSERT INTO FareCapStages (FareCapId,RouteId,Stage2,Stage1) VALUES (1,11,46,36);</v>
      </c>
      <c r="G77" s="9" t="str">
        <f t="shared" si="27"/>
        <v>INSERT INTO FareCapStages (FareCapId,RouteId,Stage1,Stage2) VALUES (1,11,44,36);INSERT INTO FareCapStages (FareCapId,RouteId,Stage2,Stage1) VALUES (1,11,44,36);</v>
      </c>
      <c r="H77" s="9" t="str">
        <f t="shared" si="27"/>
        <v>INSERT INTO FareCapStages (FareCapId,RouteId,Stage1,Stage2) VALUES (1,11,43,36);INSERT INTO FareCapStages (FareCapId,RouteId,Stage2,Stage1) VALUES (1,11,43,36);</v>
      </c>
      <c r="I77" s="9" t="str">
        <f t="shared" si="27"/>
        <v>INSERT INTO FareCapStages (FareCapId,RouteId,Stage1,Stage2) VALUES (1,11,42,36);INSERT INTO FareCapStages (FareCapId,RouteId,Stage2,Stage1) VALUES (1,11,42,36);</v>
      </c>
      <c r="J77" s="9" t="str">
        <f t="shared" si="27"/>
        <v>INSERT INTO FareCapStages (FareCapId,RouteId,Stage1,Stage2) VALUES (1,11,41,36);INSERT INTO FareCapStages (FareCapId,RouteId,Stage2,Stage1) VALUES (1,11,41,36);</v>
      </c>
      <c r="K77" s="9" t="str">
        <f t="shared" si="27"/>
        <v>INSERT INTO FareCapStages (FareCapId,RouteId,Stage1,Stage2) VALUES (1,11,40,36);INSERT INTO FareCapStages (FareCapId,RouteId,Stage2,Stage1) VALUES (1,11,40,36);</v>
      </c>
      <c r="L77" s="9" t="str">
        <f t="shared" si="27"/>
        <v>INSERT INTO FareCapStages (FareCapId,RouteId,Stage1,Stage2) VALUES (1,11,39,36);INSERT INTO FareCapStages (FareCapId,RouteId,Stage2,Stage1) VALUES (1,11,39,36);</v>
      </c>
      <c r="M77" s="9" t="str">
        <f t="shared" si="27"/>
        <v>INSERT INTO FareCapStages (FareCapId,RouteId,Stage1,Stage2) VALUES (1,11,38,36);INSERT INTO FareCapStages (FareCapId,RouteId,Stage2,Stage1) VALUES (1,11,38,36);</v>
      </c>
      <c r="N77" s="9" t="str">
        <f t="shared" si="27"/>
        <v>INSERT INTO FareCapStages (FareCapId,RouteId,Stage1,Stage2) VALUES (1,11,37,36);INSERT INTO FareCapStages (FareCapId,RouteId,Stage2,Stage1) VALUES (1,11,37,36);</v>
      </c>
      <c r="O77" s="9" t="str">
        <f t="shared" si="27"/>
        <v>INSERT INTO FareCapStages (FareCapId,RouteId,Stage1,Stage2) VALUES (1,11,36,36);INSERT INTO FareCapStages (FareCapId,RouteId,Stage2,Stage1) VALUES (1,11,36,36);</v>
      </c>
      <c r="P77" s="9" t="str">
        <f t="shared" si="27"/>
        <v/>
      </c>
      <c r="Q77" s="9" t="str">
        <f t="shared" si="27"/>
        <v/>
      </c>
      <c r="R77" s="9" t="str">
        <f t="shared" si="27"/>
        <v/>
      </c>
      <c r="S77" s="9" t="str">
        <f t="shared" si="27"/>
        <v/>
      </c>
    </row>
    <row r="78" spans="4:19" x14ac:dyDescent="0.25">
      <c r="D78" s="9">
        <v>35</v>
      </c>
      <c r="E78" s="9" t="str">
        <f t="shared" ref="E78:S78" si="28">IF($D14=-1,"",IF(ISBLANK(E14),"","INSERT INTO FareCapStages (FareCapId,RouteId,Stage1,Stage2) VALUES ("&amp;$B$4&amp;","&amp;$B$3&amp;","&amp;E$2&amp;","&amp;$D14&amp;");INSERT INTO FareCapStages (FareCapId,RouteId,Stage2,Stage1) VALUES ("&amp;$B$4&amp;","&amp;$B$3&amp;","&amp;E$2&amp;","&amp;$D14&amp;");"))&amp;IF(ISNUMBER(SEARCH("KZone",E46)), "INSERT INTO FareCapStages (FareCapId,RouteId,Stage1,Stage2) VALUES ("&amp;$B$5&amp;","&amp;$B$3&amp;","&amp;E$2&amp;","&amp;$D14&amp;");INSERT INTO FareCapStages (FareCapId,RouteId,Stage2,Stage1) VALUES ("&amp;$B$5&amp;","&amp;$B$3&amp;","&amp;E$2&amp;","&amp;$D14&amp;");", "")&amp;IF(ISNUMBER(SEARCH("Bradford",E46)), "INSERT INTO FareCapStages (FareCapId,RouteId,Stage1,Stage2) VALUES ("&amp;$B$6&amp;","&amp;$B$3&amp;","&amp;E$2&amp;","&amp;$D14&amp;");INSERT INTO FareCapStages (FareCapId,RouteId,Stage2,Stage1) VALUES ("&amp;$B$6&amp;","&amp;$B$3&amp;","&amp;E$2&amp;","&amp;$D14&amp;")", "")</f>
        <v>INSERT INTO FareCapStages (FareCapId,RouteId,Stage1,Stage2) VALUES (1,11,27,35);INSERT INTO FareCapStages (FareCapId,RouteId,Stage2,Stage1) VALUES (1,11,27,35);</v>
      </c>
      <c r="F78" s="9" t="str">
        <f t="shared" si="28"/>
        <v>INSERT INTO FareCapStages (FareCapId,RouteId,Stage1,Stage2) VALUES (1,11,46,35);INSERT INTO FareCapStages (FareCapId,RouteId,Stage2,Stage1) VALUES (1,11,46,35);</v>
      </c>
      <c r="G78" s="9" t="str">
        <f t="shared" si="28"/>
        <v>INSERT INTO FareCapStages (FareCapId,RouteId,Stage1,Stage2) VALUES (1,11,44,35);INSERT INTO FareCapStages (FareCapId,RouteId,Stage2,Stage1) VALUES (1,11,44,35);</v>
      </c>
      <c r="H78" s="9" t="str">
        <f t="shared" si="28"/>
        <v>INSERT INTO FareCapStages (FareCapId,RouteId,Stage1,Stage2) VALUES (1,11,43,35);INSERT INTO FareCapStages (FareCapId,RouteId,Stage2,Stage1) VALUES (1,11,43,35);</v>
      </c>
      <c r="I78" s="9" t="str">
        <f t="shared" si="28"/>
        <v>INSERT INTO FareCapStages (FareCapId,RouteId,Stage1,Stage2) VALUES (1,11,42,35);INSERT INTO FareCapStages (FareCapId,RouteId,Stage2,Stage1) VALUES (1,11,42,35);</v>
      </c>
      <c r="J78" s="9" t="str">
        <f t="shared" si="28"/>
        <v>INSERT INTO FareCapStages (FareCapId,RouteId,Stage1,Stage2) VALUES (1,11,41,35);INSERT INTO FareCapStages (FareCapId,RouteId,Stage2,Stage1) VALUES (1,11,41,35);</v>
      </c>
      <c r="K78" s="9" t="str">
        <f t="shared" si="28"/>
        <v>INSERT INTO FareCapStages (FareCapId,RouteId,Stage1,Stage2) VALUES (1,11,40,35);INSERT INTO FareCapStages (FareCapId,RouteId,Stage2,Stage1) VALUES (1,11,40,35);</v>
      </c>
      <c r="L78" s="9" t="str">
        <f t="shared" si="28"/>
        <v>INSERT INTO FareCapStages (FareCapId,RouteId,Stage1,Stage2) VALUES (1,11,39,35);INSERT INTO FareCapStages (FareCapId,RouteId,Stage2,Stage1) VALUES (1,11,39,35);</v>
      </c>
      <c r="M78" s="9" t="str">
        <f t="shared" si="28"/>
        <v>INSERT INTO FareCapStages (FareCapId,RouteId,Stage1,Stage2) VALUES (1,11,38,35);INSERT INTO FareCapStages (FareCapId,RouteId,Stage2,Stage1) VALUES (1,11,38,35);</v>
      </c>
      <c r="N78" s="9" t="str">
        <f t="shared" si="28"/>
        <v>INSERT INTO FareCapStages (FareCapId,RouteId,Stage1,Stage2) VALUES (1,11,37,35);INSERT INTO FareCapStages (FareCapId,RouteId,Stage2,Stage1) VALUES (1,11,37,35);</v>
      </c>
      <c r="O78" s="9" t="str">
        <f t="shared" si="28"/>
        <v>INSERT INTO FareCapStages (FareCapId,RouteId,Stage1,Stage2) VALUES (1,11,36,35);INSERT INTO FareCapStages (FareCapId,RouteId,Stage2,Stage1) VALUES (1,11,36,35);</v>
      </c>
      <c r="P78" s="9" t="str">
        <f t="shared" si="28"/>
        <v>INSERT INTO FareCapStages (FareCapId,RouteId,Stage1,Stage2) VALUES (1,11,25,35);INSERT INTO FareCapStages (FareCapId,RouteId,Stage2,Stage1) VALUES (1,11,25,35);</v>
      </c>
      <c r="Q78" s="9" t="str">
        <f t="shared" si="28"/>
        <v/>
      </c>
      <c r="R78" s="9" t="str">
        <f t="shared" si="28"/>
        <v/>
      </c>
      <c r="S78" s="9" t="str">
        <f t="shared" si="28"/>
        <v/>
      </c>
    </row>
    <row r="79" spans="4:19" x14ac:dyDescent="0.25">
      <c r="D79" s="9">
        <v>33</v>
      </c>
      <c r="E79" s="9" t="str">
        <f t="shared" ref="E79:S79" si="29">IF($D15=-1,"",IF(ISBLANK(E15),"","INSERT INTO FareCapStages (FareCapId,RouteId,Stage1,Stage2) VALUES ("&amp;$B$4&amp;","&amp;$B$3&amp;","&amp;E$2&amp;","&amp;$D15&amp;");INSERT INTO FareCapStages (FareCapId,RouteId,Stage2,Stage1) VALUES ("&amp;$B$4&amp;","&amp;$B$3&amp;","&amp;E$2&amp;","&amp;$D15&amp;");"))&amp;IF(ISNUMBER(SEARCH("KZone",E47)), "INSERT INTO FareCapStages (FareCapId,RouteId,Stage1,Stage2) VALUES ("&amp;$B$5&amp;","&amp;$B$3&amp;","&amp;E$2&amp;","&amp;$D15&amp;");INSERT INTO FareCapStages (FareCapId,RouteId,Stage2,Stage1) VALUES ("&amp;$B$5&amp;","&amp;$B$3&amp;","&amp;E$2&amp;","&amp;$D15&amp;");", "")&amp;IF(ISNUMBER(SEARCH("Bradford",E47)), "INSERT INTO FareCapStages (FareCapId,RouteId,Stage1,Stage2) VALUES ("&amp;$B$6&amp;","&amp;$B$3&amp;","&amp;E$2&amp;","&amp;$D15&amp;");INSERT INTO FareCapStages (FareCapId,RouteId,Stage2,Stage1) VALUES ("&amp;$B$6&amp;","&amp;$B$3&amp;","&amp;E$2&amp;","&amp;$D15&amp;")", "")</f>
        <v>INSERT INTO FareCapStages (FareCapId,RouteId,Stage1,Stage2) VALUES (1,11,27,33);INSERT INTO FareCapStages (FareCapId,RouteId,Stage2,Stage1) VALUES (1,11,27,33);</v>
      </c>
      <c r="F79" s="9" t="str">
        <f t="shared" si="29"/>
        <v>INSERT INTO FareCapStages (FareCapId,RouteId,Stage1,Stage2) VALUES (1,11,46,33);INSERT INTO FareCapStages (FareCapId,RouteId,Stage2,Stage1) VALUES (1,11,46,33);</v>
      </c>
      <c r="G79" s="9" t="str">
        <f t="shared" si="29"/>
        <v>INSERT INTO FareCapStages (FareCapId,RouteId,Stage1,Stage2) VALUES (1,11,44,33);INSERT INTO FareCapStages (FareCapId,RouteId,Stage2,Stage1) VALUES (1,11,44,33);</v>
      </c>
      <c r="H79" s="9" t="str">
        <f t="shared" si="29"/>
        <v>INSERT INTO FareCapStages (FareCapId,RouteId,Stage1,Stage2) VALUES (1,11,43,33);INSERT INTO FareCapStages (FareCapId,RouteId,Stage2,Stage1) VALUES (1,11,43,33);</v>
      </c>
      <c r="I79" s="9" t="str">
        <f t="shared" si="29"/>
        <v>INSERT INTO FareCapStages (FareCapId,RouteId,Stage1,Stage2) VALUES (1,11,42,33);INSERT INTO FareCapStages (FareCapId,RouteId,Stage2,Stage1) VALUES (1,11,42,33);</v>
      </c>
      <c r="J79" s="9" t="str">
        <f t="shared" si="29"/>
        <v>INSERT INTO FareCapStages (FareCapId,RouteId,Stage1,Stage2) VALUES (1,11,41,33);INSERT INTO FareCapStages (FareCapId,RouteId,Stage2,Stage1) VALUES (1,11,41,33);</v>
      </c>
      <c r="K79" s="9" t="str">
        <f t="shared" si="29"/>
        <v>INSERT INTO FareCapStages (FareCapId,RouteId,Stage1,Stage2) VALUES (1,11,40,33);INSERT INTO FareCapStages (FareCapId,RouteId,Stage2,Stage1) VALUES (1,11,40,33);</v>
      </c>
      <c r="L79" s="9" t="str">
        <f t="shared" si="29"/>
        <v>INSERT INTO FareCapStages (FareCapId,RouteId,Stage1,Stage2) VALUES (1,11,39,33);INSERT INTO FareCapStages (FareCapId,RouteId,Stage2,Stage1) VALUES (1,11,39,33);</v>
      </c>
      <c r="M79" s="9" t="str">
        <f t="shared" si="29"/>
        <v>INSERT INTO FareCapStages (FareCapId,RouteId,Stage1,Stage2) VALUES (1,11,38,33);INSERT INTO FareCapStages (FareCapId,RouteId,Stage2,Stage1) VALUES (1,11,38,33);</v>
      </c>
      <c r="N79" s="9" t="str">
        <f t="shared" si="29"/>
        <v>INSERT INTO FareCapStages (FareCapId,RouteId,Stage1,Stage2) VALUES (1,11,37,33);INSERT INTO FareCapStages (FareCapId,RouteId,Stage2,Stage1) VALUES (1,11,37,33);</v>
      </c>
      <c r="O79" s="9" t="str">
        <f t="shared" si="29"/>
        <v>INSERT INTO FareCapStages (FareCapId,RouteId,Stage1,Stage2) VALUES (1,11,36,33);INSERT INTO FareCapStages (FareCapId,RouteId,Stage2,Stage1) VALUES (1,11,36,33);</v>
      </c>
      <c r="P79" s="9" t="str">
        <f t="shared" si="29"/>
        <v>INSERT INTO FareCapStages (FareCapId,RouteId,Stage1,Stage2) VALUES (1,11,25,33);INSERT INTO FareCapStages (FareCapId,RouteId,Stage2,Stage1) VALUES (1,11,25,33);</v>
      </c>
      <c r="Q79" s="9" t="str">
        <f t="shared" si="29"/>
        <v>INSERT INTO FareCapStages (FareCapId,RouteId,Stage1,Stage2) VALUES (1,11,33,33);INSERT INTO FareCapStages (FareCapId,RouteId,Stage2,Stage1) VALUES (1,11,33,33);</v>
      </c>
      <c r="R79" s="9" t="str">
        <f t="shared" si="29"/>
        <v/>
      </c>
      <c r="S79" s="9" t="str">
        <f t="shared" si="29"/>
        <v/>
      </c>
    </row>
    <row r="80" spans="4:19" x14ac:dyDescent="0.25">
      <c r="D80" s="9">
        <v>32</v>
      </c>
      <c r="E80" s="9" t="str">
        <f t="shared" ref="E80:S80" si="30">IF($D16=-1,"",IF(ISBLANK(E16),"","INSERT INTO FareCapStages (FareCapId,RouteId,Stage1,Stage2) VALUES ("&amp;$B$4&amp;","&amp;$B$3&amp;","&amp;E$2&amp;","&amp;$D16&amp;");INSERT INTO FareCapStages (FareCapId,RouteId,Stage2,Stage1) VALUES ("&amp;$B$4&amp;","&amp;$B$3&amp;","&amp;E$2&amp;","&amp;$D16&amp;");"))&amp;IF(ISNUMBER(SEARCH("KZone",E48)), "INSERT INTO FareCapStages (FareCapId,RouteId,Stage1,Stage2) VALUES ("&amp;$B$5&amp;","&amp;$B$3&amp;","&amp;E$2&amp;","&amp;$D16&amp;");INSERT INTO FareCapStages (FareCapId,RouteId,Stage2,Stage1) VALUES ("&amp;$B$5&amp;","&amp;$B$3&amp;","&amp;E$2&amp;","&amp;$D16&amp;");", "")&amp;IF(ISNUMBER(SEARCH("Bradford",E48)), "INSERT INTO FareCapStages (FareCapId,RouteId,Stage1,Stage2) VALUES ("&amp;$B$6&amp;","&amp;$B$3&amp;","&amp;E$2&amp;","&amp;$D16&amp;");INSERT INTO FareCapStages (FareCapId,RouteId,Stage2,Stage1) VALUES ("&amp;$B$6&amp;","&amp;$B$3&amp;","&amp;E$2&amp;","&amp;$D16&amp;")", "")</f>
        <v>INSERT INTO FareCapStages (FareCapId,RouteId,Stage1,Stage2) VALUES (1,11,27,32);INSERT INTO FareCapStages (FareCapId,RouteId,Stage2,Stage1) VALUES (1,11,27,32);</v>
      </c>
      <c r="F80" s="9" t="str">
        <f t="shared" si="30"/>
        <v>INSERT INTO FareCapStages (FareCapId,RouteId,Stage1,Stage2) VALUES (1,11,46,32);INSERT INTO FareCapStages (FareCapId,RouteId,Stage2,Stage1) VALUES (1,11,46,32);</v>
      </c>
      <c r="G80" s="9" t="str">
        <f t="shared" si="30"/>
        <v>INSERT INTO FareCapStages (FareCapId,RouteId,Stage1,Stage2) VALUES (1,11,44,32);INSERT INTO FareCapStages (FareCapId,RouteId,Stage2,Stage1) VALUES (1,11,44,32);</v>
      </c>
      <c r="H80" s="9" t="str">
        <f t="shared" si="30"/>
        <v>INSERT INTO FareCapStages (FareCapId,RouteId,Stage1,Stage2) VALUES (1,11,43,32);INSERT INTO FareCapStages (FareCapId,RouteId,Stage2,Stage1) VALUES (1,11,43,32);</v>
      </c>
      <c r="I80" s="9" t="str">
        <f t="shared" si="30"/>
        <v>INSERT INTO FareCapStages (FareCapId,RouteId,Stage1,Stage2) VALUES (1,11,42,32);INSERT INTO FareCapStages (FareCapId,RouteId,Stage2,Stage1) VALUES (1,11,42,32);</v>
      </c>
      <c r="J80" s="9" t="str">
        <f t="shared" si="30"/>
        <v>INSERT INTO FareCapStages (FareCapId,RouteId,Stage1,Stage2) VALUES (1,11,41,32);INSERT INTO FareCapStages (FareCapId,RouteId,Stage2,Stage1) VALUES (1,11,41,32);</v>
      </c>
      <c r="K80" s="9" t="str">
        <f t="shared" si="30"/>
        <v>INSERT INTO FareCapStages (FareCapId,RouteId,Stage1,Stage2) VALUES (1,11,40,32);INSERT INTO FareCapStages (FareCapId,RouteId,Stage2,Stage1) VALUES (1,11,40,32);</v>
      </c>
      <c r="L80" s="9" t="str">
        <f t="shared" si="30"/>
        <v>INSERT INTO FareCapStages (FareCapId,RouteId,Stage1,Stage2) VALUES (1,11,39,32);INSERT INTO FareCapStages (FareCapId,RouteId,Stage2,Stage1) VALUES (1,11,39,32);</v>
      </c>
      <c r="M80" s="9" t="str">
        <f t="shared" si="30"/>
        <v>INSERT INTO FareCapStages (FareCapId,RouteId,Stage1,Stage2) VALUES (1,11,38,32);INSERT INTO FareCapStages (FareCapId,RouteId,Stage2,Stage1) VALUES (1,11,38,32);</v>
      </c>
      <c r="N80" s="9" t="str">
        <f t="shared" si="30"/>
        <v>INSERT INTO FareCapStages (FareCapId,RouteId,Stage1,Stage2) VALUES (1,11,37,32);INSERT INTO FareCapStages (FareCapId,RouteId,Stage2,Stage1) VALUES (1,11,37,32);</v>
      </c>
      <c r="O80" s="9" t="str">
        <f t="shared" si="30"/>
        <v>INSERT INTO FareCapStages (FareCapId,RouteId,Stage1,Stage2) VALUES (1,11,36,32);INSERT INTO FareCapStages (FareCapId,RouteId,Stage2,Stage1) VALUES (1,11,36,32);</v>
      </c>
      <c r="P80" s="9" t="str">
        <f t="shared" si="30"/>
        <v>INSERT INTO FareCapStages (FareCapId,RouteId,Stage1,Stage2) VALUES (1,11,25,32);INSERT INTO FareCapStages (FareCapId,RouteId,Stage2,Stage1) VALUES (1,11,25,32);</v>
      </c>
      <c r="Q80" s="9" t="str">
        <f t="shared" si="30"/>
        <v>INSERT INTO FareCapStages (FareCapId,RouteId,Stage1,Stage2) VALUES (1,11,33,32);INSERT INTO FareCapStages (FareCapId,RouteId,Stage2,Stage1) VALUES (1,11,33,32);</v>
      </c>
      <c r="R80" s="9" t="str">
        <f t="shared" si="30"/>
        <v>INSERT INTO FareCapStages (FareCapId,RouteId,Stage1,Stage2) VALUES (1,11,32,32);INSERT INTO FareCapStages (FareCapId,RouteId,Stage2,Stage1) VALUES (1,11,32,32);</v>
      </c>
      <c r="S80" s="9" t="str">
        <f t="shared" si="30"/>
        <v/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65"/>
  <sheetViews>
    <sheetView workbookViewId="0">
      <selection activeCell="N2" sqref="N2:N65"/>
    </sheetView>
  </sheetViews>
  <sheetFormatPr defaultRowHeight="15" x14ac:dyDescent="0.25"/>
  <cols>
    <col min="5" max="5" width="19.85546875" bestFit="1" customWidth="1"/>
    <col min="6" max="6" width="9.140625" style="5"/>
    <col min="7" max="7" width="14.28515625" bestFit="1" customWidth="1"/>
    <col min="8" max="8" width="2.85546875" style="9" bestFit="1" customWidth="1"/>
    <col min="9" max="9" width="14.42578125" bestFit="1" customWidth="1"/>
    <col min="10" max="10" width="2.85546875" bestFit="1" customWidth="1"/>
    <col min="11" max="11" width="2.85546875" style="9" customWidth="1"/>
  </cols>
  <sheetData>
    <row r="1" spans="1:15" s="1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6" t="s">
        <v>305</v>
      </c>
      <c r="G1" s="1" t="s">
        <v>306</v>
      </c>
      <c r="I1" s="1" t="s">
        <v>307</v>
      </c>
      <c r="K1" s="1" t="s">
        <v>371</v>
      </c>
      <c r="M1" s="1" t="s">
        <v>309</v>
      </c>
      <c r="N1" s="5" t="str">
        <f>INDEX(Routes!A2:B19,MATCH(O1,Routes!A2:A19,0),2)</f>
        <v>12</v>
      </c>
      <c r="O1" s="5" t="s">
        <v>331</v>
      </c>
    </row>
    <row r="2" spans="1:15" s="9" customFormat="1" x14ac:dyDescent="0.25">
      <c r="A2" s="9">
        <v>1</v>
      </c>
      <c r="B2" s="9">
        <v>1</v>
      </c>
      <c r="C2" s="4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5">
        <v>27</v>
      </c>
      <c r="G2" s="5">
        <v>27</v>
      </c>
      <c r="H2" s="5">
        <v>1</v>
      </c>
      <c r="I2" s="5">
        <v>27</v>
      </c>
      <c r="J2" s="5">
        <v>1</v>
      </c>
      <c r="K2" s="5">
        <v>0</v>
      </c>
      <c r="N2" s="9" t="str">
        <f>"INSERT INTO RouteStops (RouteId,Variation,Sequence,NaptanId,BoardingStage,BoardingstageSequence,AlightingStage,AlightingStageSequence,IsBoundary) VALUES ("&amp;$N$1&amp;","&amp;B2&amp;","&amp;A2&amp;","&amp;D2&amp;","&amp;G2&amp;","&amp;H2&amp;","&amp;I2&amp;","&amp;J2&amp;","&amp;K2&amp;")"</f>
        <v>INSERT INTO RouteStops (RouteId,Variation,Sequence,NaptanId,BoardingStage,BoardingstageSequence,AlightingStage,AlightingStageSequence,IsBoundary) VALUES (12,1,1,51,27,1,27,1,0)</v>
      </c>
    </row>
    <row r="3" spans="1:15" x14ac:dyDescent="0.25">
      <c r="A3" s="9">
        <v>2</v>
      </c>
      <c r="B3" s="9">
        <v>1</v>
      </c>
      <c r="C3" s="9">
        <v>45021200</v>
      </c>
      <c r="D3" s="9">
        <f>INDEX(Naptans!$A:$C,MATCH(C3,Naptans!$A:$A,0),2)</f>
        <v>243</v>
      </c>
      <c r="E3" s="9" t="str">
        <f>INDEX(Naptans!$A:$C,MATCH(C3,Naptans!$A:$A,0),3)</f>
        <v xml:space="preserve"> Church Street</v>
      </c>
      <c r="G3" s="5">
        <v>27</v>
      </c>
      <c r="H3" s="5">
        <v>1</v>
      </c>
      <c r="I3" s="5">
        <v>46</v>
      </c>
      <c r="J3" s="5">
        <v>2</v>
      </c>
      <c r="K3" s="5">
        <v>0</v>
      </c>
      <c r="N3" s="9" t="str">
        <f t="shared" ref="N3:N64" si="0">"INSERT INTO RouteStops (RouteId,Variation,Sequence,NaptanId,BoardingStage,BoardingstageSequence,AlightingStage,AlightingStageSequence,IsBoundary) VALUES ("&amp;$N$1&amp;","&amp;B3&amp;","&amp;A3&amp;","&amp;D3&amp;","&amp;G3&amp;","&amp;H3&amp;","&amp;I3&amp;","&amp;J3&amp;","&amp;K3&amp;")"</f>
        <v>INSERT INTO RouteStops (RouteId,Variation,Sequence,NaptanId,BoardingStage,BoardingstageSequence,AlightingStage,AlightingStageSequence,IsBoundary) VALUES (12,1,2,243,27,1,46,2,0)</v>
      </c>
    </row>
    <row r="4" spans="1:15" x14ac:dyDescent="0.25">
      <c r="A4" s="9">
        <v>3</v>
      </c>
      <c r="B4" s="9">
        <v>1</v>
      </c>
      <c r="C4" s="9">
        <v>45019903</v>
      </c>
      <c r="D4" s="9">
        <f>INDEX(Naptans!$A:$C,MATCH(C4,Naptans!$A:$A,0),2)</f>
        <v>136</v>
      </c>
      <c r="E4" s="9" t="str">
        <f>INDEX(Naptans!$A:$C,MATCH(C4,Naptans!$A:$A,0),3)</f>
        <v xml:space="preserve"> Goulbourne Street</v>
      </c>
      <c r="F4" s="5">
        <v>46</v>
      </c>
      <c r="G4" s="5">
        <v>46</v>
      </c>
      <c r="H4" s="5">
        <v>2</v>
      </c>
      <c r="I4" s="5">
        <v>46</v>
      </c>
      <c r="J4" s="5">
        <v>2</v>
      </c>
      <c r="K4" s="5">
        <v>0</v>
      </c>
      <c r="N4" s="9" t="str">
        <f t="shared" si="0"/>
        <v>INSERT INTO RouteStops (RouteId,Variation,Sequence,NaptanId,BoardingStage,BoardingstageSequence,AlightingStage,AlightingStageSequence,IsBoundary) VALUES (12,1,3,136,46,2,46,2,0)</v>
      </c>
    </row>
    <row r="5" spans="1:15" x14ac:dyDescent="0.25">
      <c r="A5" s="9">
        <v>4</v>
      </c>
      <c r="B5" s="9">
        <v>1</v>
      </c>
      <c r="C5" s="9">
        <v>45019904</v>
      </c>
      <c r="D5" s="9">
        <f>INDEX(Naptans!$A:$C,MATCH(C5,Naptans!$A:$A,0),2)</f>
        <v>137</v>
      </c>
      <c r="E5" s="9" t="str">
        <f>INDEX(Naptans!$A:$C,MATCH(C5,Naptans!$A:$A,0),3)</f>
        <v xml:space="preserve"> King Street</v>
      </c>
      <c r="G5" s="5">
        <v>46</v>
      </c>
      <c r="H5" s="5">
        <v>2</v>
      </c>
      <c r="I5" s="5">
        <v>44</v>
      </c>
      <c r="J5" s="5">
        <v>3</v>
      </c>
      <c r="K5" s="5">
        <v>0</v>
      </c>
      <c r="N5" s="9" t="str">
        <f t="shared" si="0"/>
        <v>INSERT INTO RouteStops (RouteId,Variation,Sequence,NaptanId,BoardingStage,BoardingstageSequence,AlightingStage,AlightingStageSequence,IsBoundary) VALUES (12,1,4,137,46,2,44,3,0)</v>
      </c>
    </row>
    <row r="6" spans="1:15" x14ac:dyDescent="0.25">
      <c r="A6" s="9">
        <v>5</v>
      </c>
      <c r="B6" s="9">
        <v>1</v>
      </c>
      <c r="C6" s="9">
        <v>45019906</v>
      </c>
      <c r="D6" s="9">
        <f>INDEX(Naptans!$A:$C,MATCH(C6,Naptans!$A:$A,0),2)</f>
        <v>244</v>
      </c>
      <c r="E6" s="9" t="str">
        <f>INDEX(Naptans!$A:$C,MATCH(C6,Naptans!$A:$A,0),3)</f>
        <v xml:space="preserve"> Woodhouse Road</v>
      </c>
      <c r="F6" s="5">
        <v>44</v>
      </c>
      <c r="G6" s="5">
        <v>44</v>
      </c>
      <c r="H6" s="5">
        <v>3</v>
      </c>
      <c r="I6" s="5">
        <v>44</v>
      </c>
      <c r="J6" s="5">
        <v>3</v>
      </c>
      <c r="K6" s="5">
        <v>0</v>
      </c>
      <c r="N6" s="9" t="str">
        <f t="shared" si="0"/>
        <v>INSERT INTO RouteStops (RouteId,Variation,Sequence,NaptanId,BoardingStage,BoardingstageSequence,AlightingStage,AlightingStageSequence,IsBoundary) VALUES (12,1,5,244,44,3,44,3,0)</v>
      </c>
    </row>
    <row r="7" spans="1:15" x14ac:dyDescent="0.25">
      <c r="A7" s="9">
        <v>6</v>
      </c>
      <c r="B7" s="9">
        <v>1</v>
      </c>
      <c r="C7" s="9">
        <v>45019908</v>
      </c>
      <c r="D7" s="9">
        <f>INDEX(Naptans!$A:$C,MATCH(C7,Naptans!$A:$A,0),2)</f>
        <v>245</v>
      </c>
      <c r="E7" s="9" t="str">
        <f>INDEX(Naptans!$A:$C,MATCH(C7,Naptans!$A:$A,0),3)</f>
        <v xml:space="preserve"> Acorn Street</v>
      </c>
      <c r="G7" s="5">
        <v>44</v>
      </c>
      <c r="H7" s="5">
        <v>3</v>
      </c>
      <c r="I7" s="5">
        <v>43</v>
      </c>
      <c r="J7" s="5">
        <v>4</v>
      </c>
      <c r="K7" s="5">
        <v>0</v>
      </c>
      <c r="N7" s="9" t="str">
        <f t="shared" si="0"/>
        <v>INSERT INTO RouteStops (RouteId,Variation,Sequence,NaptanId,BoardingStage,BoardingstageSequence,AlightingStage,AlightingStageSequence,IsBoundary) VALUES (12,1,6,245,44,3,43,4,0)</v>
      </c>
    </row>
    <row r="8" spans="1:15" x14ac:dyDescent="0.25">
      <c r="A8" s="9">
        <v>7</v>
      </c>
      <c r="B8" s="9">
        <v>1</v>
      </c>
      <c r="C8" s="9">
        <v>45019911</v>
      </c>
      <c r="D8" s="9">
        <f>INDEX(Naptans!$A:$C,MATCH(C8,Naptans!$A:$A,0),2)</f>
        <v>233</v>
      </c>
      <c r="E8" s="9" t="str">
        <f>INDEX(Naptans!$A:$C,MATCH(C8,Naptans!$A:$A,0),3)</f>
        <v xml:space="preserve"> Ingrow Lane</v>
      </c>
      <c r="F8" s="5">
        <v>43</v>
      </c>
      <c r="G8" s="5">
        <v>43</v>
      </c>
      <c r="H8" s="5">
        <v>4</v>
      </c>
      <c r="I8" s="5">
        <v>43</v>
      </c>
      <c r="J8" s="5">
        <v>4</v>
      </c>
      <c r="K8" s="5">
        <v>0</v>
      </c>
      <c r="N8" s="9" t="str">
        <f t="shared" si="0"/>
        <v>INSERT INTO RouteStops (RouteId,Variation,Sequence,NaptanId,BoardingStage,BoardingstageSequence,AlightingStage,AlightingStageSequence,IsBoundary) VALUES (12,1,7,233,43,4,43,4,0)</v>
      </c>
    </row>
    <row r="9" spans="1:15" x14ac:dyDescent="0.25">
      <c r="A9" s="9">
        <v>8</v>
      </c>
      <c r="B9" s="9">
        <v>1</v>
      </c>
      <c r="C9" s="9">
        <v>45019913</v>
      </c>
      <c r="D9" s="9">
        <f>INDEX(Naptans!$A:$C,MATCH(C9,Naptans!$A:$A,0),2)</f>
        <v>246</v>
      </c>
      <c r="E9" s="9" t="str">
        <f>INDEX(Naptans!$A:$C,MATCH(C9,Naptans!$A:$A,0),3)</f>
        <v xml:space="preserve"> Ash Grove</v>
      </c>
      <c r="G9" s="5">
        <v>43</v>
      </c>
      <c r="H9" s="5">
        <v>4</v>
      </c>
      <c r="I9" s="5">
        <v>42</v>
      </c>
      <c r="J9" s="5">
        <v>5</v>
      </c>
      <c r="K9" s="5">
        <v>0</v>
      </c>
      <c r="N9" s="9" t="str">
        <f t="shared" si="0"/>
        <v>INSERT INTO RouteStops (RouteId,Variation,Sequence,NaptanId,BoardingStage,BoardingstageSequence,AlightingStage,AlightingStageSequence,IsBoundary) VALUES (12,1,8,246,43,4,42,5,0)</v>
      </c>
    </row>
    <row r="10" spans="1:15" x14ac:dyDescent="0.25">
      <c r="A10" s="9">
        <v>9</v>
      </c>
      <c r="B10" s="9">
        <v>1</v>
      </c>
      <c r="C10" s="9">
        <v>45019915</v>
      </c>
      <c r="D10" s="9">
        <f>INDEX(Naptans!$A:$C,MATCH(C10,Naptans!$A:$A,0),2)</f>
        <v>247</v>
      </c>
      <c r="E10" s="9" t="str">
        <f>INDEX(Naptans!$A:$C,MATCH(C10,Naptans!$A:$A,0),3)</f>
        <v xml:space="preserve"> Wesley Place</v>
      </c>
      <c r="F10" s="5">
        <v>42</v>
      </c>
      <c r="G10" s="5">
        <v>42</v>
      </c>
      <c r="H10" s="5">
        <v>5</v>
      </c>
      <c r="I10" s="5">
        <v>42</v>
      </c>
      <c r="J10" s="5">
        <v>5</v>
      </c>
      <c r="K10" s="5">
        <v>0</v>
      </c>
      <c r="N10" s="9" t="str">
        <f t="shared" si="0"/>
        <v>INSERT INTO RouteStops (RouteId,Variation,Sequence,NaptanId,BoardingStage,BoardingstageSequence,AlightingStage,AlightingStageSequence,IsBoundary) VALUES (12,1,9,247,42,5,42,5,0)</v>
      </c>
    </row>
    <row r="11" spans="1:15" x14ac:dyDescent="0.25">
      <c r="A11" s="9">
        <v>10</v>
      </c>
      <c r="B11" s="9">
        <v>1</v>
      </c>
      <c r="C11" s="9">
        <v>45019917</v>
      </c>
      <c r="D11" s="9">
        <f>INDEX(Naptans!$A:$C,MATCH(C11,Naptans!$A:$A,0),2)</f>
        <v>248</v>
      </c>
      <c r="E11" s="9" t="str">
        <f>INDEX(Naptans!$A:$C,MATCH(C11,Naptans!$A:$A,0),3)</f>
        <v xml:space="preserve"> Dorothy Street</v>
      </c>
      <c r="G11" s="5">
        <v>42</v>
      </c>
      <c r="H11" s="5">
        <v>5</v>
      </c>
      <c r="I11" s="5">
        <v>41</v>
      </c>
      <c r="J11" s="5">
        <v>6</v>
      </c>
      <c r="K11" s="5">
        <v>0</v>
      </c>
      <c r="N11" s="9" t="str">
        <f t="shared" si="0"/>
        <v>INSERT INTO RouteStops (RouteId,Variation,Sequence,NaptanId,BoardingStage,BoardingstageSequence,AlightingStage,AlightingStageSequence,IsBoundary) VALUES (12,1,10,248,42,5,41,6,0)</v>
      </c>
    </row>
    <row r="12" spans="1:15" x14ac:dyDescent="0.25">
      <c r="A12" s="9">
        <v>11</v>
      </c>
      <c r="B12" s="9">
        <v>1</v>
      </c>
      <c r="C12" s="9">
        <v>45019918</v>
      </c>
      <c r="D12" s="9">
        <f>INDEX(Naptans!$A:$C,MATCH(C12,Naptans!$A:$A,0),2)</f>
        <v>249</v>
      </c>
      <c r="E12" s="9" t="str">
        <f>INDEX(Naptans!$A:$C,MATCH(C12,Naptans!$A:$A,0),3)</f>
        <v xml:space="preserve"> Hermit Hole</v>
      </c>
      <c r="G12" s="5">
        <v>42</v>
      </c>
      <c r="H12" s="5">
        <v>5</v>
      </c>
      <c r="I12" s="5">
        <v>41</v>
      </c>
      <c r="J12" s="5">
        <v>6</v>
      </c>
      <c r="K12" s="5">
        <v>0</v>
      </c>
      <c r="N12" s="9" t="str">
        <f t="shared" si="0"/>
        <v>INSERT INTO RouteStops (RouteId,Variation,Sequence,NaptanId,BoardingStage,BoardingstageSequence,AlightingStage,AlightingStageSequence,IsBoundary) VALUES (12,1,11,249,42,5,41,6,0)</v>
      </c>
    </row>
    <row r="13" spans="1:15" x14ac:dyDescent="0.25">
      <c r="A13" s="9">
        <v>12</v>
      </c>
      <c r="B13" s="9">
        <v>1</v>
      </c>
      <c r="C13" s="9">
        <v>45019920</v>
      </c>
      <c r="D13" s="9">
        <f>INDEX(Naptans!$A:$C,MATCH(C13,Naptans!$A:$A,0),2)</f>
        <v>250</v>
      </c>
      <c r="E13" s="9" t="str">
        <f>INDEX(Naptans!$A:$C,MATCH(C13,Naptans!$A:$A,0),3)</f>
        <v xml:space="preserve"> The Whins</v>
      </c>
      <c r="F13" s="5">
        <v>41</v>
      </c>
      <c r="G13" s="5">
        <v>41</v>
      </c>
      <c r="H13" s="5">
        <v>6</v>
      </c>
      <c r="I13" s="5">
        <v>41</v>
      </c>
      <c r="J13" s="5">
        <v>6</v>
      </c>
      <c r="K13" s="5">
        <v>0</v>
      </c>
      <c r="N13" s="9" t="str">
        <f t="shared" si="0"/>
        <v>INSERT INTO RouteStops (RouteId,Variation,Sequence,NaptanId,BoardingStage,BoardingstageSequence,AlightingStage,AlightingStageSequence,IsBoundary) VALUES (12,1,12,250,41,6,41,6,0)</v>
      </c>
    </row>
    <row r="14" spans="1:15" x14ac:dyDescent="0.25">
      <c r="A14" s="9">
        <v>13</v>
      </c>
      <c r="B14" s="9">
        <v>1</v>
      </c>
      <c r="C14" s="9">
        <v>45019922</v>
      </c>
      <c r="D14" s="9">
        <f>INDEX(Naptans!$A:$C,MATCH(C14,Naptans!$A:$A,0),2)</f>
        <v>251</v>
      </c>
      <c r="E14" s="9" t="str">
        <f>INDEX(Naptans!$A:$C,MATCH(C14,Naptans!$A:$A,0),3)</f>
        <v xml:space="preserve"> Halifax Road</v>
      </c>
      <c r="G14" s="5">
        <v>41</v>
      </c>
      <c r="H14" s="5">
        <v>6</v>
      </c>
      <c r="I14" s="5">
        <v>40</v>
      </c>
      <c r="J14" s="5">
        <v>7</v>
      </c>
      <c r="K14" s="5">
        <v>0</v>
      </c>
      <c r="N14" s="9" t="str">
        <f t="shared" si="0"/>
        <v>INSERT INTO RouteStops (RouteId,Variation,Sequence,NaptanId,BoardingStage,BoardingstageSequence,AlightingStage,AlightingStageSequence,IsBoundary) VALUES (12,1,13,251,41,6,40,7,0)</v>
      </c>
    </row>
    <row r="15" spans="1:15" x14ac:dyDescent="0.25">
      <c r="A15" s="9">
        <v>14</v>
      </c>
      <c r="B15" s="9">
        <v>1</v>
      </c>
      <c r="C15" s="9">
        <v>45019924</v>
      </c>
      <c r="D15" s="9">
        <f>INDEX(Naptans!$A:$C,MATCH(C15,Naptans!$A:$A,0),2)</f>
        <v>252</v>
      </c>
      <c r="E15" s="9" t="str">
        <f>INDEX(Naptans!$A:$C,MATCH(C15,Naptans!$A:$A,0),3)</f>
        <v xml:space="preserve"> Lingfield Drive</v>
      </c>
      <c r="G15" s="5">
        <v>41</v>
      </c>
      <c r="H15" s="5">
        <v>6</v>
      </c>
      <c r="I15" s="5">
        <v>40</v>
      </c>
      <c r="J15" s="5">
        <v>7</v>
      </c>
      <c r="K15" s="5">
        <v>0</v>
      </c>
      <c r="N15" s="9" t="str">
        <f t="shared" si="0"/>
        <v>INSERT INTO RouteStops (RouteId,Variation,Sequence,NaptanId,BoardingStage,BoardingstageSequence,AlightingStage,AlightingStageSequence,IsBoundary) VALUES (12,1,14,252,41,6,40,7,0)</v>
      </c>
    </row>
    <row r="16" spans="1:15" x14ac:dyDescent="0.25">
      <c r="A16" s="9">
        <v>15</v>
      </c>
      <c r="B16" s="9">
        <v>1</v>
      </c>
      <c r="C16" s="9">
        <v>45019925</v>
      </c>
      <c r="D16" s="9">
        <f>INDEX(Naptans!$A:$C,MATCH(C16,Naptans!$A:$A,0),2)</f>
        <v>253</v>
      </c>
      <c r="E16" s="9" t="str">
        <f>INDEX(Naptans!$A:$C,MATCH(C16,Naptans!$A:$A,0),3)</f>
        <v xml:space="preserve"> Vernon Street</v>
      </c>
      <c r="F16" s="5">
        <v>40</v>
      </c>
      <c r="G16" s="5">
        <v>40</v>
      </c>
      <c r="H16" s="5">
        <v>7</v>
      </c>
      <c r="I16" s="5">
        <v>40</v>
      </c>
      <c r="J16" s="5">
        <v>7</v>
      </c>
      <c r="K16" s="5">
        <v>0</v>
      </c>
      <c r="N16" s="9" t="str">
        <f t="shared" si="0"/>
        <v>INSERT INTO RouteStops (RouteId,Variation,Sequence,NaptanId,BoardingStage,BoardingstageSequence,AlightingStage,AlightingStageSequence,IsBoundary) VALUES (12,1,15,253,40,7,40,7,0)</v>
      </c>
    </row>
    <row r="17" spans="1:14" x14ac:dyDescent="0.25">
      <c r="A17" s="9">
        <v>16</v>
      </c>
      <c r="B17" s="9">
        <v>1</v>
      </c>
      <c r="C17" s="9">
        <v>45019927</v>
      </c>
      <c r="D17" s="9">
        <f>INDEX(Naptans!$A:$C,MATCH(C17,Naptans!$A:$A,0),2)</f>
        <v>254</v>
      </c>
      <c r="E17" s="9" t="str">
        <f>INDEX(Naptans!$A:$C,MATCH(C17,Naptans!$A:$A,0),3)</f>
        <v xml:space="preserve"> Cross Roads</v>
      </c>
      <c r="F17" s="5">
        <v>39</v>
      </c>
      <c r="G17" s="5">
        <v>39</v>
      </c>
      <c r="H17" s="5">
        <v>8</v>
      </c>
      <c r="I17" s="5">
        <v>39</v>
      </c>
      <c r="J17" s="5">
        <v>8</v>
      </c>
      <c r="K17" s="5">
        <v>0</v>
      </c>
      <c r="N17" s="9" t="str">
        <f t="shared" si="0"/>
        <v>INSERT INTO RouteStops (RouteId,Variation,Sequence,NaptanId,BoardingStage,BoardingstageSequence,AlightingStage,AlightingStageSequence,IsBoundary) VALUES (12,1,16,254,39,8,39,8,0)</v>
      </c>
    </row>
    <row r="18" spans="1:14" x14ac:dyDescent="0.25">
      <c r="A18" s="9">
        <v>17</v>
      </c>
      <c r="B18" s="9">
        <v>1</v>
      </c>
      <c r="C18" s="9">
        <v>45024775</v>
      </c>
      <c r="D18" s="9">
        <f>INDEX(Naptans!$A:$C,MATCH(C18,Naptans!$A:$A,0),2)</f>
        <v>255</v>
      </c>
      <c r="E18" s="9" t="str">
        <f>INDEX(Naptans!$A:$C,MATCH(C18,Naptans!$A:$A,0),3)</f>
        <v xml:space="preserve"> Cecil Street</v>
      </c>
      <c r="F18" s="5">
        <v>39</v>
      </c>
      <c r="G18" s="5">
        <v>39</v>
      </c>
      <c r="H18" s="5">
        <v>8</v>
      </c>
      <c r="I18" s="5">
        <v>39</v>
      </c>
      <c r="J18" s="5">
        <v>8</v>
      </c>
      <c r="K18" s="5">
        <v>0</v>
      </c>
      <c r="N18" s="9" t="str">
        <f t="shared" si="0"/>
        <v>INSERT INTO RouteStops (RouteId,Variation,Sequence,NaptanId,BoardingStage,BoardingstageSequence,AlightingStage,AlightingStageSequence,IsBoundary) VALUES (12,1,17,255,39,8,39,8,0)</v>
      </c>
    </row>
    <row r="19" spans="1:14" x14ac:dyDescent="0.25">
      <c r="A19" s="9">
        <v>18</v>
      </c>
      <c r="B19" s="9">
        <v>1</v>
      </c>
      <c r="C19" s="9">
        <v>45019930</v>
      </c>
      <c r="D19" s="9">
        <f>INDEX(Naptans!$A:$C,MATCH(C19,Naptans!$A:$A,0),2)</f>
        <v>256</v>
      </c>
      <c r="E19" s="9" t="str">
        <f>INDEX(Naptans!$A:$C,MATCH(C19,Naptans!$A:$A,0),3)</f>
        <v xml:space="preserve"> East Terrace</v>
      </c>
      <c r="F19" s="5">
        <v>38</v>
      </c>
      <c r="G19" s="5">
        <v>38</v>
      </c>
      <c r="H19" s="5">
        <v>9</v>
      </c>
      <c r="I19" s="5">
        <v>38</v>
      </c>
      <c r="J19" s="5">
        <v>9</v>
      </c>
      <c r="K19" s="5">
        <v>0</v>
      </c>
      <c r="N19" s="9" t="str">
        <f t="shared" si="0"/>
        <v>INSERT INTO RouteStops (RouteId,Variation,Sequence,NaptanId,BoardingStage,BoardingstageSequence,AlightingStage,AlightingStageSequence,IsBoundary) VALUES (12,1,18,256,38,9,38,9,0)</v>
      </c>
    </row>
    <row r="20" spans="1:14" x14ac:dyDescent="0.25">
      <c r="A20" s="9">
        <v>19</v>
      </c>
      <c r="B20" s="9">
        <v>1</v>
      </c>
      <c r="C20" s="9">
        <v>45019932</v>
      </c>
      <c r="D20" s="9">
        <f>INDEX(Naptans!$A:$C,MATCH(C20,Naptans!$A:$A,0),2)</f>
        <v>212</v>
      </c>
      <c r="E20" s="9" t="str">
        <f>INDEX(Naptans!$A:$C,MATCH(C20,Naptans!$A:$A,0),3)</f>
        <v xml:space="preserve"> Lees Lane</v>
      </c>
      <c r="G20" s="5">
        <v>38</v>
      </c>
      <c r="H20" s="5">
        <v>9</v>
      </c>
      <c r="I20" s="5">
        <v>37</v>
      </c>
      <c r="J20" s="5">
        <v>10</v>
      </c>
      <c r="K20" s="5">
        <v>0</v>
      </c>
      <c r="N20" s="9" t="str">
        <f t="shared" si="0"/>
        <v>INSERT INTO RouteStops (RouteId,Variation,Sequence,NaptanId,BoardingStage,BoardingstageSequence,AlightingStage,AlightingStageSequence,IsBoundary) VALUES (12,1,19,212,38,9,37,10,0)</v>
      </c>
    </row>
    <row r="21" spans="1:14" x14ac:dyDescent="0.25">
      <c r="A21" s="9">
        <v>20</v>
      </c>
      <c r="B21" s="9">
        <v>1</v>
      </c>
      <c r="C21" s="9">
        <v>45019934</v>
      </c>
      <c r="D21" s="9">
        <f>INDEX(Naptans!$A:$C,MATCH(C21,Naptans!$A:$A,0),2)</f>
        <v>213</v>
      </c>
      <c r="E21" s="9" t="str">
        <f>INDEX(Naptans!$A:$C,MATCH(C21,Naptans!$A:$A,0),3)</f>
        <v xml:space="preserve"> Mill Hey U</v>
      </c>
      <c r="G21" s="5">
        <v>38</v>
      </c>
      <c r="H21" s="5">
        <v>9</v>
      </c>
      <c r="I21" s="5">
        <v>37</v>
      </c>
      <c r="J21" s="5">
        <v>10</v>
      </c>
      <c r="K21" s="5">
        <v>0</v>
      </c>
      <c r="N21" s="9" t="str">
        <f t="shared" si="0"/>
        <v>INSERT INTO RouteStops (RouteId,Variation,Sequence,NaptanId,BoardingStage,BoardingstageSequence,AlightingStage,AlightingStageSequence,IsBoundary) VALUES (12,1,20,213,38,9,37,10,0)</v>
      </c>
    </row>
    <row r="22" spans="1:14" x14ac:dyDescent="0.25">
      <c r="A22" s="9">
        <v>21</v>
      </c>
      <c r="B22" s="9">
        <v>1</v>
      </c>
      <c r="C22" s="9">
        <v>45019937</v>
      </c>
      <c r="D22" s="9">
        <f>INDEX(Naptans!$A:$C,MATCH(C22,Naptans!$A:$A,0),2)</f>
        <v>214</v>
      </c>
      <c r="E22" s="9" t="str">
        <f>INDEX(Naptans!$A:$C,MATCH(C22,Naptans!$A:$A,0),3)</f>
        <v xml:space="preserve"> R Station Road</v>
      </c>
      <c r="F22" s="5">
        <v>37</v>
      </c>
      <c r="G22" s="5">
        <v>37</v>
      </c>
      <c r="H22" s="5">
        <v>10</v>
      </c>
      <c r="I22" s="5">
        <v>37</v>
      </c>
      <c r="J22" s="5">
        <v>10</v>
      </c>
      <c r="K22" s="5">
        <v>0</v>
      </c>
      <c r="N22" s="9" t="str">
        <f t="shared" si="0"/>
        <v>INSERT INTO RouteStops (RouteId,Variation,Sequence,NaptanId,BoardingStage,BoardingstageSequence,AlightingStage,AlightingStageSequence,IsBoundary) VALUES (12,1,21,214,37,10,37,10,0)</v>
      </c>
    </row>
    <row r="23" spans="1:14" x14ac:dyDescent="0.25">
      <c r="A23" s="9">
        <v>22</v>
      </c>
      <c r="B23" s="9">
        <v>1</v>
      </c>
      <c r="C23" s="9">
        <v>45019938</v>
      </c>
      <c r="D23" s="9">
        <f>INDEX(Naptans!$A:$C,MATCH(C23,Naptans!$A:$A,0),2)</f>
        <v>215</v>
      </c>
      <c r="E23" s="9" t="str">
        <f>INDEX(Naptans!$A:$C,MATCH(C23,Naptans!$A:$A,0),3)</f>
        <v xml:space="preserve"> Station Road N</v>
      </c>
      <c r="F23" s="5">
        <v>37</v>
      </c>
      <c r="G23" s="5">
        <v>37</v>
      </c>
      <c r="H23" s="5">
        <v>10</v>
      </c>
      <c r="I23" s="5">
        <v>37</v>
      </c>
      <c r="J23" s="5">
        <v>10</v>
      </c>
      <c r="K23" s="5">
        <v>0</v>
      </c>
      <c r="N23" s="9" t="str">
        <f t="shared" si="0"/>
        <v>INSERT INTO RouteStops (RouteId,Variation,Sequence,NaptanId,BoardingStage,BoardingstageSequence,AlightingStage,AlightingStageSequence,IsBoundary) VALUES (12,1,22,215,37,10,37,10,0)</v>
      </c>
    </row>
    <row r="24" spans="1:14" x14ac:dyDescent="0.25">
      <c r="A24" s="9">
        <v>23</v>
      </c>
      <c r="B24" s="9">
        <v>1</v>
      </c>
      <c r="C24" s="9">
        <v>45019941</v>
      </c>
      <c r="D24" s="9">
        <f>INDEX(Naptans!$A:$C,MATCH(C24,Naptans!$A:$A,0),2)</f>
        <v>216</v>
      </c>
      <c r="E24" s="9" t="str">
        <f>INDEX(Naptans!$A:$C,MATCH(C24,Naptans!$A:$A,0),3)</f>
        <v xml:space="preserve"> Rawdon Road J</v>
      </c>
      <c r="F24" s="5">
        <v>36</v>
      </c>
      <c r="G24" s="5">
        <v>36</v>
      </c>
      <c r="H24" s="5">
        <v>11</v>
      </c>
      <c r="I24" s="5">
        <v>36</v>
      </c>
      <c r="J24" s="5">
        <v>11</v>
      </c>
      <c r="K24" s="5">
        <v>0</v>
      </c>
      <c r="N24" s="9" t="str">
        <f t="shared" si="0"/>
        <v>INSERT INTO RouteStops (RouteId,Variation,Sequence,NaptanId,BoardingStage,BoardingstageSequence,AlightingStage,AlightingStageSequence,IsBoundary) VALUES (12,1,23,216,36,11,36,11,0)</v>
      </c>
    </row>
    <row r="25" spans="1:14" x14ac:dyDescent="0.25">
      <c r="A25" s="9">
        <v>24</v>
      </c>
      <c r="B25" s="9">
        <v>1</v>
      </c>
      <c r="C25" s="9">
        <v>45019944</v>
      </c>
      <c r="D25" s="9">
        <f>INDEX(Naptans!$A:$C,MATCH(C25,Naptans!$A:$A,0),2)</f>
        <v>217</v>
      </c>
      <c r="E25" s="9" t="str">
        <f>INDEX(Naptans!$A:$C,MATCH(C25,Naptans!$A:$A,0),3)</f>
        <v xml:space="preserve"> Rawdon Road G</v>
      </c>
      <c r="F25" s="5">
        <v>35</v>
      </c>
      <c r="G25" s="5">
        <v>35</v>
      </c>
      <c r="H25" s="5">
        <v>12</v>
      </c>
      <c r="I25" s="5">
        <v>35</v>
      </c>
      <c r="J25" s="5">
        <v>12</v>
      </c>
      <c r="K25" s="5">
        <v>0</v>
      </c>
      <c r="N25" s="9" t="str">
        <f t="shared" si="0"/>
        <v>INSERT INTO RouteStops (RouteId,Variation,Sequence,NaptanId,BoardingStage,BoardingstageSequence,AlightingStage,AlightingStageSequence,IsBoundary) VALUES (12,1,24,217,35,12,35,12,0)</v>
      </c>
    </row>
    <row r="26" spans="1:14" x14ac:dyDescent="0.25">
      <c r="A26" s="9">
        <v>25</v>
      </c>
      <c r="B26" s="9">
        <v>1</v>
      </c>
      <c r="C26" s="9">
        <v>45019996</v>
      </c>
      <c r="D26" s="9">
        <f>INDEX(Naptans!$A:$C,MATCH(C26,Naptans!$A:$A,0),2)</f>
        <v>218</v>
      </c>
      <c r="E26" s="9" t="str">
        <f>INDEX(Naptans!$A:$C,MATCH(C26,Naptans!$A:$A,0),3)</f>
        <v xml:space="preserve"> Greenfield Terrace</v>
      </c>
      <c r="G26" s="5">
        <v>35</v>
      </c>
      <c r="H26" s="5">
        <v>12</v>
      </c>
      <c r="I26" s="5">
        <v>34</v>
      </c>
      <c r="J26" s="5">
        <v>13</v>
      </c>
      <c r="K26" s="5">
        <v>0</v>
      </c>
      <c r="N26" s="9" t="str">
        <f t="shared" si="0"/>
        <v>INSERT INTO RouteStops (RouteId,Variation,Sequence,NaptanId,BoardingStage,BoardingstageSequence,AlightingStage,AlightingStageSequence,IsBoundary) VALUES (12,1,25,218,35,12,34,13,0)</v>
      </c>
    </row>
    <row r="27" spans="1:14" x14ac:dyDescent="0.25">
      <c r="A27" s="9">
        <v>26</v>
      </c>
      <c r="B27" s="9">
        <v>1</v>
      </c>
      <c r="C27" s="9">
        <v>45050895</v>
      </c>
      <c r="D27" s="9">
        <f>INDEX(Naptans!$A:$C,MATCH(C27,Naptans!$A:$A,0),2)</f>
        <v>219</v>
      </c>
      <c r="E27" s="9" t="str">
        <f>INDEX(Naptans!$A:$C,MATCH(C27,Naptans!$A:$A,0),3)</f>
        <v xml:space="preserve"> Ebor Lane</v>
      </c>
      <c r="F27" s="5">
        <v>34</v>
      </c>
      <c r="G27" s="5">
        <v>34</v>
      </c>
      <c r="H27" s="5">
        <v>13</v>
      </c>
      <c r="I27" s="5">
        <v>34</v>
      </c>
      <c r="J27" s="5">
        <v>13</v>
      </c>
      <c r="K27" s="5">
        <v>0</v>
      </c>
      <c r="N27" s="9" t="str">
        <f t="shared" si="0"/>
        <v>INSERT INTO RouteStops (RouteId,Variation,Sequence,NaptanId,BoardingStage,BoardingstageSequence,AlightingStage,AlightingStageSequence,IsBoundary) VALUES (12,1,26,219,34,13,34,13,0)</v>
      </c>
    </row>
    <row r="28" spans="1:14" x14ac:dyDescent="0.25">
      <c r="A28" s="9">
        <v>27</v>
      </c>
      <c r="B28" s="9">
        <v>1</v>
      </c>
      <c r="C28" s="9">
        <v>45050894</v>
      </c>
      <c r="D28" s="9">
        <f>INDEX(Naptans!$A:$C,MATCH(C28,Naptans!$A:$A,0),2)</f>
        <v>220</v>
      </c>
      <c r="E28" s="9" t="str">
        <f>INDEX(Naptans!$A:$C,MATCH(C28,Naptans!$A:$A,0),3)</f>
        <v xml:space="preserve"> Hebble Row</v>
      </c>
      <c r="G28" s="5">
        <v>34</v>
      </c>
      <c r="H28" s="5">
        <v>13</v>
      </c>
      <c r="I28" s="5">
        <v>33</v>
      </c>
      <c r="J28" s="5">
        <v>14</v>
      </c>
      <c r="K28" s="5">
        <v>0</v>
      </c>
      <c r="N28" s="9" t="str">
        <f t="shared" si="0"/>
        <v>INSERT INTO RouteStops (RouteId,Variation,Sequence,NaptanId,BoardingStage,BoardingstageSequence,AlightingStage,AlightingStageSequence,IsBoundary) VALUES (12,1,27,220,34,13,33,14,0)</v>
      </c>
    </row>
    <row r="29" spans="1:14" x14ac:dyDescent="0.25">
      <c r="A29" s="9">
        <v>28</v>
      </c>
      <c r="B29" s="9">
        <v>1</v>
      </c>
      <c r="C29" s="9">
        <v>45019992</v>
      </c>
      <c r="D29" s="9">
        <f>INDEX(Naptans!$A:$C,MATCH(C29,Naptans!$A:$A,0),2)</f>
        <v>221</v>
      </c>
      <c r="E29" s="9" t="str">
        <f>INDEX(Naptans!$A:$C,MATCH(C29,Naptans!$A:$A,0),3)</f>
        <v xml:space="preserve"> Providence Crescent</v>
      </c>
      <c r="F29" s="5">
        <v>33</v>
      </c>
      <c r="G29" s="5">
        <v>33</v>
      </c>
      <c r="H29" s="5">
        <v>14</v>
      </c>
      <c r="I29" s="5">
        <v>33</v>
      </c>
      <c r="J29" s="5">
        <v>14</v>
      </c>
      <c r="K29" s="5">
        <v>0</v>
      </c>
      <c r="N29" s="9" t="str">
        <f t="shared" si="0"/>
        <v>INSERT INTO RouteStops (RouteId,Variation,Sequence,NaptanId,BoardingStage,BoardingstageSequence,AlightingStage,AlightingStageSequence,IsBoundary) VALUES (12,1,28,221,33,14,33,14,0)</v>
      </c>
    </row>
    <row r="30" spans="1:14" x14ac:dyDescent="0.25">
      <c r="A30" s="9">
        <v>29</v>
      </c>
      <c r="B30" s="9">
        <v>1</v>
      </c>
      <c r="C30" s="9">
        <v>45050893</v>
      </c>
      <c r="D30" s="9">
        <f>INDEX(Naptans!$A:$C,MATCH(C30,Naptans!$A:$A,0),2)</f>
        <v>222</v>
      </c>
      <c r="E30" s="9" t="str">
        <f>INDEX(Naptans!$A:$C,MATCH(C30,Naptans!$A:$A,0),3)</f>
        <v xml:space="preserve"> Mill Lane</v>
      </c>
      <c r="F30" s="5">
        <v>33</v>
      </c>
      <c r="G30" s="5">
        <v>33</v>
      </c>
      <c r="H30" s="5">
        <v>14</v>
      </c>
      <c r="I30" s="5">
        <v>33</v>
      </c>
      <c r="J30" s="5">
        <v>14</v>
      </c>
      <c r="K30" s="5">
        <v>0</v>
      </c>
      <c r="N30" s="9" t="str">
        <f t="shared" si="0"/>
        <v>INSERT INTO RouteStops (RouteId,Variation,Sequence,NaptanId,BoardingStage,BoardingstageSequence,AlightingStage,AlightingStageSequence,IsBoundary) VALUES (12,1,29,222,33,14,33,14,0)</v>
      </c>
    </row>
    <row r="31" spans="1:14" x14ac:dyDescent="0.25">
      <c r="A31" s="9">
        <v>30</v>
      </c>
      <c r="B31" s="9">
        <v>1</v>
      </c>
      <c r="C31" s="9">
        <v>45021849</v>
      </c>
      <c r="D31" s="9">
        <f>INDEX(Naptans!$A:$C,MATCH(C31,Naptans!$A:$A,0),2)</f>
        <v>117</v>
      </c>
      <c r="E31" s="9" t="str">
        <f>INDEX(Naptans!$A:$C,MATCH(C31,Naptans!$A:$A,0),3)</f>
        <v xml:space="preserve"> James Street</v>
      </c>
      <c r="G31" s="5">
        <v>33</v>
      </c>
      <c r="H31" s="5">
        <v>14</v>
      </c>
      <c r="I31" s="5">
        <v>32</v>
      </c>
      <c r="J31" s="5">
        <v>15</v>
      </c>
      <c r="K31" s="5">
        <v>0</v>
      </c>
      <c r="N31" s="9" t="str">
        <f t="shared" si="0"/>
        <v>INSERT INTO RouteStops (RouteId,Variation,Sequence,NaptanId,BoardingStage,BoardingstageSequence,AlightingStage,AlightingStageSequence,IsBoundary) VALUES (12,1,30,117,33,14,32,15,0)</v>
      </c>
    </row>
    <row r="32" spans="1:14" x14ac:dyDescent="0.25">
      <c r="A32" s="9">
        <v>31</v>
      </c>
      <c r="B32" s="9">
        <v>1</v>
      </c>
      <c r="C32" s="9">
        <v>45019998</v>
      </c>
      <c r="D32" s="9">
        <f>INDEX(Naptans!$A:$C,MATCH(C32,Naptans!$A:$A,0),2)</f>
        <v>118</v>
      </c>
      <c r="E32" s="9" t="str">
        <f>INDEX(Naptans!$A:$C,MATCH(C32,Naptans!$A:$A,0),3)</f>
        <v xml:space="preserve"> Windsor Grove</v>
      </c>
      <c r="F32" s="5">
        <v>32</v>
      </c>
      <c r="G32" s="5">
        <v>32</v>
      </c>
      <c r="H32" s="5">
        <v>15</v>
      </c>
      <c r="I32" s="5">
        <v>32</v>
      </c>
      <c r="J32" s="5">
        <v>15</v>
      </c>
      <c r="K32" s="5">
        <v>0</v>
      </c>
      <c r="N32" s="9" t="str">
        <f t="shared" si="0"/>
        <v>INSERT INTO RouteStops (RouteId,Variation,Sequence,NaptanId,BoardingStage,BoardingstageSequence,AlightingStage,AlightingStageSequence,IsBoundary) VALUES (12,1,31,118,32,15,32,15,0)</v>
      </c>
    </row>
    <row r="33" spans="1:14" x14ac:dyDescent="0.25">
      <c r="A33" s="9"/>
      <c r="B33" s="9"/>
      <c r="C33" s="9"/>
      <c r="D33" s="9"/>
      <c r="E33" s="9"/>
      <c r="G33" s="5"/>
      <c r="H33" s="5"/>
      <c r="I33" s="5"/>
      <c r="J33" s="9"/>
      <c r="N33" s="9"/>
    </row>
    <row r="34" spans="1:14" x14ac:dyDescent="0.25">
      <c r="A34" s="9">
        <v>2</v>
      </c>
      <c r="B34" s="9">
        <v>2</v>
      </c>
      <c r="C34" s="9">
        <v>45019998</v>
      </c>
      <c r="D34" s="9">
        <f>INDEX(Naptans!$A:$C,MATCH(C34,Naptans!$A:$A,0),2)</f>
        <v>118</v>
      </c>
      <c r="E34" s="9" t="str">
        <f>INDEX(Naptans!$A:$C,MATCH(C34,Naptans!$A:$A,0),3)</f>
        <v xml:space="preserve"> Windsor Grove</v>
      </c>
      <c r="F34" s="5">
        <v>32</v>
      </c>
      <c r="G34" s="5">
        <v>32</v>
      </c>
      <c r="H34" s="5">
        <v>15</v>
      </c>
      <c r="I34" s="5">
        <v>32</v>
      </c>
      <c r="J34" s="5">
        <v>15</v>
      </c>
      <c r="K34" s="5">
        <v>0</v>
      </c>
      <c r="N34" s="9" t="str">
        <f t="shared" si="0"/>
        <v>INSERT INTO RouteStops (RouteId,Variation,Sequence,NaptanId,BoardingStage,BoardingstageSequence,AlightingStage,AlightingStageSequence,IsBoundary) VALUES (12,2,2,118,32,15,32,15,0)</v>
      </c>
    </row>
    <row r="35" spans="1:14" x14ac:dyDescent="0.25">
      <c r="A35" s="9">
        <v>3</v>
      </c>
      <c r="B35" s="9">
        <v>2</v>
      </c>
      <c r="C35" s="9">
        <v>45019997</v>
      </c>
      <c r="D35" s="9">
        <f>INDEX(Naptans!$A:$C,MATCH(C35,Naptans!$A:$A,0),2)</f>
        <v>223</v>
      </c>
      <c r="E35" s="9" t="str">
        <f>INDEX(Naptans!$A:$C,MATCH(C35,Naptans!$A:$A,0),3)</f>
        <v xml:space="preserve"> Church Street</v>
      </c>
      <c r="G35" s="5">
        <v>32</v>
      </c>
      <c r="H35" s="5">
        <v>15</v>
      </c>
      <c r="I35" s="5">
        <v>33</v>
      </c>
      <c r="J35" s="5">
        <v>14</v>
      </c>
      <c r="K35" s="5">
        <v>0</v>
      </c>
      <c r="N35" s="9" t="str">
        <f t="shared" si="0"/>
        <v>INSERT INTO RouteStops (RouteId,Variation,Sequence,NaptanId,BoardingStage,BoardingstageSequence,AlightingStage,AlightingStageSequence,IsBoundary) VALUES (12,2,3,223,32,15,33,14,0)</v>
      </c>
    </row>
    <row r="36" spans="1:14" x14ac:dyDescent="0.25">
      <c r="A36" s="9">
        <v>4</v>
      </c>
      <c r="B36" s="9">
        <v>2</v>
      </c>
      <c r="C36" s="9">
        <v>45021850</v>
      </c>
      <c r="D36" s="9">
        <f>INDEX(Naptans!$A:$C,MATCH(C36,Naptans!$A:$A,0),2)</f>
        <v>123</v>
      </c>
      <c r="E36" s="9" t="str">
        <f>INDEX(Naptans!$A:$C,MATCH(C36,Naptans!$A:$A,0),3)</f>
        <v xml:space="preserve"> Sunhurst Drive</v>
      </c>
      <c r="G36" s="5">
        <v>32</v>
      </c>
      <c r="H36" s="5">
        <v>15</v>
      </c>
      <c r="I36" s="5">
        <v>33</v>
      </c>
      <c r="J36" s="5">
        <v>14</v>
      </c>
      <c r="K36" s="5">
        <v>0</v>
      </c>
      <c r="N36" s="9" t="str">
        <f t="shared" si="0"/>
        <v>INSERT INTO RouteStops (RouteId,Variation,Sequence,NaptanId,BoardingStage,BoardingstageSequence,AlightingStage,AlightingStageSequence,IsBoundary) VALUES (12,2,4,123,32,15,33,14,0)</v>
      </c>
    </row>
    <row r="37" spans="1:14" x14ac:dyDescent="0.25">
      <c r="A37" s="9">
        <v>5</v>
      </c>
      <c r="B37" s="9">
        <v>2</v>
      </c>
      <c r="C37" s="9">
        <v>45019990</v>
      </c>
      <c r="D37" s="9">
        <f>INDEX(Naptans!$A:$C,MATCH(C37,Naptans!$A:$A,0),2)</f>
        <v>170</v>
      </c>
      <c r="E37" s="9" t="str">
        <f>INDEX(Naptans!$A:$C,MATCH(C37,Naptans!$A:$A,0),3)</f>
        <v xml:space="preserve"> Manor Park</v>
      </c>
      <c r="G37" s="5">
        <v>32</v>
      </c>
      <c r="H37" s="5">
        <v>15</v>
      </c>
      <c r="I37" s="5">
        <v>33</v>
      </c>
      <c r="J37" s="5">
        <v>14</v>
      </c>
      <c r="K37" s="5">
        <v>0</v>
      </c>
      <c r="N37" s="9" t="str">
        <f t="shared" si="0"/>
        <v>INSERT INTO RouteStops (RouteId,Variation,Sequence,NaptanId,BoardingStage,BoardingstageSequence,AlightingStage,AlightingStageSequence,IsBoundary) VALUES (12,2,5,170,32,15,33,14,0)</v>
      </c>
    </row>
    <row r="38" spans="1:14" x14ac:dyDescent="0.25">
      <c r="A38" s="9">
        <v>6</v>
      </c>
      <c r="B38" s="9">
        <v>2</v>
      </c>
      <c r="C38" s="9">
        <v>45019991</v>
      </c>
      <c r="D38" s="9">
        <f>INDEX(Naptans!$A:$C,MATCH(C38,Naptans!$A:$A,0),2)</f>
        <v>171</v>
      </c>
      <c r="E38" s="9" t="str">
        <f>INDEX(Naptans!$A:$C,MATCH(C38,Naptans!$A:$A,0),3)</f>
        <v xml:space="preserve"> Providence Crescent</v>
      </c>
      <c r="F38" s="5">
        <v>33</v>
      </c>
      <c r="G38" s="5">
        <v>33</v>
      </c>
      <c r="H38" s="5">
        <v>14</v>
      </c>
      <c r="I38" s="5">
        <v>33</v>
      </c>
      <c r="J38" s="5">
        <v>14</v>
      </c>
      <c r="K38" s="5">
        <v>0</v>
      </c>
      <c r="N38" s="9" t="str">
        <f t="shared" si="0"/>
        <v>INSERT INTO RouteStops (RouteId,Variation,Sequence,NaptanId,BoardingStage,BoardingstageSequence,AlightingStage,AlightingStageSequence,IsBoundary) VALUES (12,2,6,171,33,14,33,14,0)</v>
      </c>
    </row>
    <row r="39" spans="1:14" x14ac:dyDescent="0.25">
      <c r="A39" s="9">
        <v>7</v>
      </c>
      <c r="B39" s="9">
        <v>2</v>
      </c>
      <c r="C39" s="9">
        <v>45019993</v>
      </c>
      <c r="D39" s="9">
        <f>INDEX(Naptans!$A:$C,MATCH(C39,Naptans!$A:$A,0),2)</f>
        <v>172</v>
      </c>
      <c r="E39" s="9" t="str">
        <f>INDEX(Naptans!$A:$C,MATCH(C39,Naptans!$A:$A,0),3)</f>
        <v xml:space="preserve"> Providence Lane</v>
      </c>
      <c r="F39" s="5">
        <v>33</v>
      </c>
      <c r="G39" s="5">
        <v>33</v>
      </c>
      <c r="H39" s="5">
        <v>14</v>
      </c>
      <c r="I39" s="5">
        <v>33</v>
      </c>
      <c r="J39" s="5">
        <v>14</v>
      </c>
      <c r="K39" s="5">
        <v>0</v>
      </c>
      <c r="N39" s="9" t="str">
        <f t="shared" si="0"/>
        <v>INSERT INTO RouteStops (RouteId,Variation,Sequence,NaptanId,BoardingStage,BoardingstageSequence,AlightingStage,AlightingStageSequence,IsBoundary) VALUES (12,2,7,172,33,14,33,14,0)</v>
      </c>
    </row>
    <row r="40" spans="1:14" x14ac:dyDescent="0.25">
      <c r="A40" s="9">
        <v>8</v>
      </c>
      <c r="B40" s="9">
        <v>2</v>
      </c>
      <c r="C40" s="9">
        <v>45019994</v>
      </c>
      <c r="D40" s="9">
        <f>INDEX(Naptans!$A:$C,MATCH(C40,Naptans!$A:$A,0),2)</f>
        <v>173</v>
      </c>
      <c r="E40" s="9" t="str">
        <f>INDEX(Naptans!$A:$C,MATCH(C40,Naptans!$A:$A,0),3)</f>
        <v xml:space="preserve"> Ebor Lane</v>
      </c>
      <c r="F40" s="5">
        <v>34</v>
      </c>
      <c r="G40" s="5">
        <v>34</v>
      </c>
      <c r="H40" s="5">
        <v>13</v>
      </c>
      <c r="I40" s="5">
        <v>34</v>
      </c>
      <c r="J40" s="5">
        <v>13</v>
      </c>
      <c r="K40" s="5">
        <v>0</v>
      </c>
      <c r="N40" s="9" t="str">
        <f t="shared" si="0"/>
        <v>INSERT INTO RouteStops (RouteId,Variation,Sequence,NaptanId,BoardingStage,BoardingstageSequence,AlightingStage,AlightingStageSequence,IsBoundary) VALUES (12,2,8,173,34,13,34,13,0)</v>
      </c>
    </row>
    <row r="41" spans="1:14" x14ac:dyDescent="0.25">
      <c r="A41" s="9">
        <v>9</v>
      </c>
      <c r="B41" s="9">
        <v>2</v>
      </c>
      <c r="C41" s="9">
        <v>45019995</v>
      </c>
      <c r="D41" s="9">
        <f>INDEX(Naptans!$A:$C,MATCH(C41,Naptans!$A:$A,0),2)</f>
        <v>174</v>
      </c>
      <c r="E41" s="9" t="str">
        <f>INDEX(Naptans!$A:$C,MATCH(C41,Naptans!$A:$A,0),3)</f>
        <v xml:space="preserve"> Greenfield Terrace</v>
      </c>
      <c r="G41" s="5">
        <v>34</v>
      </c>
      <c r="H41" s="5">
        <v>13</v>
      </c>
      <c r="I41" s="5">
        <v>35</v>
      </c>
      <c r="J41" s="5">
        <v>12</v>
      </c>
      <c r="K41" s="5">
        <v>0</v>
      </c>
      <c r="N41" s="9" t="str">
        <f t="shared" si="0"/>
        <v>INSERT INTO RouteStops (RouteId,Variation,Sequence,NaptanId,BoardingStage,BoardingstageSequence,AlightingStage,AlightingStageSequence,IsBoundary) VALUES (12,2,9,174,34,13,35,12,0)</v>
      </c>
    </row>
    <row r="42" spans="1:14" x14ac:dyDescent="0.25">
      <c r="A42" s="9">
        <v>10</v>
      </c>
      <c r="B42" s="9">
        <v>2</v>
      </c>
      <c r="C42" s="9">
        <v>45019945</v>
      </c>
      <c r="D42" s="9">
        <f>INDEX(Naptans!$A:$C,MATCH(C42,Naptans!$A:$A,0),2)</f>
        <v>175</v>
      </c>
      <c r="E42" s="9" t="str">
        <f>INDEX(Naptans!$A:$C,MATCH(C42,Naptans!$A:$A,0),3)</f>
        <v xml:space="preserve"> Mytholmes Lane</v>
      </c>
      <c r="F42" s="5">
        <v>35</v>
      </c>
      <c r="G42" s="5">
        <v>35</v>
      </c>
      <c r="H42" s="5">
        <v>12</v>
      </c>
      <c r="I42" s="5">
        <v>35</v>
      </c>
      <c r="J42" s="5">
        <v>12</v>
      </c>
      <c r="K42" s="5">
        <v>0</v>
      </c>
      <c r="N42" s="9" t="str">
        <f t="shared" si="0"/>
        <v>INSERT INTO RouteStops (RouteId,Variation,Sequence,NaptanId,BoardingStage,BoardingstageSequence,AlightingStage,AlightingStageSequence,IsBoundary) VALUES (12,2,10,175,35,12,35,12,0)</v>
      </c>
    </row>
    <row r="43" spans="1:14" x14ac:dyDescent="0.25">
      <c r="A43" s="9">
        <v>11</v>
      </c>
      <c r="B43" s="9">
        <v>2</v>
      </c>
      <c r="C43" s="9">
        <v>45019942</v>
      </c>
      <c r="D43" s="9">
        <f>INDEX(Naptans!$A:$C,MATCH(C43,Naptans!$A:$A,0),2)</f>
        <v>176</v>
      </c>
      <c r="E43" s="9" t="str">
        <f>INDEX(Naptans!$A:$C,MATCH(C43,Naptans!$A:$A,0),3)</f>
        <v xml:space="preserve"> Rawdon Road H</v>
      </c>
      <c r="F43" s="5">
        <v>36</v>
      </c>
      <c r="G43" s="5">
        <v>36</v>
      </c>
      <c r="H43" s="5">
        <v>11</v>
      </c>
      <c r="I43" s="5">
        <v>36</v>
      </c>
      <c r="J43" s="5">
        <v>11</v>
      </c>
      <c r="K43" s="5">
        <v>0</v>
      </c>
      <c r="N43" s="9" t="str">
        <f t="shared" si="0"/>
        <v>INSERT INTO RouteStops (RouteId,Variation,Sequence,NaptanId,BoardingStage,BoardingstageSequence,AlightingStage,AlightingStageSequence,IsBoundary) VALUES (12,2,11,176,36,11,36,11,0)</v>
      </c>
    </row>
    <row r="44" spans="1:14" x14ac:dyDescent="0.25">
      <c r="A44" s="9">
        <v>12</v>
      </c>
      <c r="B44" s="9">
        <v>2</v>
      </c>
      <c r="C44" s="9">
        <v>45019940</v>
      </c>
      <c r="D44" s="9">
        <f>INDEX(Naptans!$A:$C,MATCH(C44,Naptans!$A:$A,0),2)</f>
        <v>177</v>
      </c>
      <c r="E44" s="9" t="str">
        <f>INDEX(Naptans!$A:$C,MATCH(C44,Naptans!$A:$A,0),3)</f>
        <v xml:space="preserve"> Bridgehouse Lane M</v>
      </c>
      <c r="F44" s="17">
        <v>37</v>
      </c>
      <c r="G44" s="17">
        <v>37</v>
      </c>
      <c r="H44" s="17">
        <v>10</v>
      </c>
      <c r="I44" s="17">
        <v>37</v>
      </c>
      <c r="J44" s="17">
        <v>10</v>
      </c>
      <c r="K44" s="5">
        <v>0</v>
      </c>
      <c r="N44" s="9" t="str">
        <f t="shared" si="0"/>
        <v>INSERT INTO RouteStops (RouteId,Variation,Sequence,NaptanId,BoardingStage,BoardingstageSequence,AlightingStage,AlightingStageSequence,IsBoundary) VALUES (12,2,12,177,37,10,37,10,0)</v>
      </c>
    </row>
    <row r="45" spans="1:14" x14ac:dyDescent="0.25">
      <c r="A45" s="9">
        <v>13</v>
      </c>
      <c r="B45" s="9">
        <v>2</v>
      </c>
      <c r="C45" s="9">
        <v>45019936</v>
      </c>
      <c r="D45" s="9">
        <f>INDEX(Naptans!$A:$C,MATCH(C45,Naptans!$A:$A,0),2)</f>
        <v>178</v>
      </c>
      <c r="E45" s="9" t="str">
        <f>INDEX(Naptans!$A:$C,MATCH(C45,Naptans!$A:$A,0),3)</f>
        <v xml:space="preserve"> Station Road P</v>
      </c>
      <c r="F45" s="17">
        <v>37</v>
      </c>
      <c r="G45" s="17">
        <v>37</v>
      </c>
      <c r="H45" s="17">
        <v>10</v>
      </c>
      <c r="I45" s="17">
        <v>37</v>
      </c>
      <c r="J45" s="17">
        <v>10</v>
      </c>
      <c r="K45" s="5">
        <v>0</v>
      </c>
      <c r="N45" s="9" t="str">
        <f t="shared" si="0"/>
        <v>INSERT INTO RouteStops (RouteId,Variation,Sequence,NaptanId,BoardingStage,BoardingstageSequence,AlightingStage,AlightingStageSequence,IsBoundary) VALUES (12,2,13,178,37,10,37,10,0)</v>
      </c>
    </row>
    <row r="46" spans="1:14" x14ac:dyDescent="0.25">
      <c r="A46" s="9">
        <v>14</v>
      </c>
      <c r="B46" s="9">
        <v>2</v>
      </c>
      <c r="C46" s="9">
        <v>45019935</v>
      </c>
      <c r="D46" s="9">
        <f>INDEX(Naptans!$A:$C,MATCH(C46,Naptans!$A:$A,0),2)</f>
        <v>179</v>
      </c>
      <c r="E46" s="9" t="str">
        <f>INDEX(Naptans!$A:$C,MATCH(C46,Naptans!$A:$A,0),3)</f>
        <v xml:space="preserve"> Ebor Lane</v>
      </c>
      <c r="F46" s="17"/>
      <c r="G46" s="17">
        <v>37</v>
      </c>
      <c r="H46" s="17">
        <v>10</v>
      </c>
      <c r="I46" s="17">
        <v>38</v>
      </c>
      <c r="J46" s="17">
        <v>9</v>
      </c>
      <c r="K46" s="5">
        <v>0</v>
      </c>
      <c r="N46" s="9" t="str">
        <f t="shared" si="0"/>
        <v>INSERT INTO RouteStops (RouteId,Variation,Sequence,NaptanId,BoardingStage,BoardingstageSequence,AlightingStage,AlightingStageSequence,IsBoundary) VALUES (12,2,14,179,37,10,38,9,0)</v>
      </c>
    </row>
    <row r="47" spans="1:14" x14ac:dyDescent="0.25">
      <c r="A47" s="9">
        <v>15</v>
      </c>
      <c r="B47" s="9">
        <v>2</v>
      </c>
      <c r="C47" s="9">
        <v>45019933</v>
      </c>
      <c r="D47" s="9">
        <f>INDEX(Naptans!$A:$C,MATCH(C47,Naptans!$A:$A,0),2)</f>
        <v>180</v>
      </c>
      <c r="E47" s="9" t="str">
        <f>INDEX(Naptans!$A:$C,MATCH(C47,Naptans!$A:$A,0),3)</f>
        <v xml:space="preserve"> Lawcliffe Crescent</v>
      </c>
      <c r="F47" s="17"/>
      <c r="G47" s="17">
        <v>37</v>
      </c>
      <c r="H47" s="17">
        <v>10</v>
      </c>
      <c r="I47" s="17">
        <v>38</v>
      </c>
      <c r="J47" s="17">
        <v>9</v>
      </c>
      <c r="K47" s="5">
        <v>0</v>
      </c>
      <c r="N47" s="9" t="str">
        <f t="shared" si="0"/>
        <v>INSERT INTO RouteStops (RouteId,Variation,Sequence,NaptanId,BoardingStage,BoardingstageSequence,AlightingStage,AlightingStageSequence,IsBoundary) VALUES (12,2,15,180,37,10,38,9,0)</v>
      </c>
    </row>
    <row r="48" spans="1:14" x14ac:dyDescent="0.25">
      <c r="A48" s="9">
        <v>16</v>
      </c>
      <c r="B48" s="9">
        <v>2</v>
      </c>
      <c r="C48" s="9">
        <v>45019931</v>
      </c>
      <c r="D48" s="9">
        <f>INDEX(Naptans!$A:$C,MATCH(C48,Naptans!$A:$A,0),2)</f>
        <v>270</v>
      </c>
      <c r="E48" s="9" t="str">
        <f>INDEX(Naptans!$A:$C,MATCH(C48,Naptans!$A:$A,0),3)</f>
        <v xml:space="preserve"> Vale Mill Lane</v>
      </c>
      <c r="F48" s="17">
        <v>38</v>
      </c>
      <c r="G48" s="17">
        <v>38</v>
      </c>
      <c r="H48" s="17">
        <v>9</v>
      </c>
      <c r="I48" s="17">
        <v>38</v>
      </c>
      <c r="J48" s="17">
        <v>9</v>
      </c>
      <c r="K48" s="5">
        <v>0</v>
      </c>
      <c r="N48" s="9" t="str">
        <f t="shared" si="0"/>
        <v>INSERT INTO RouteStops (RouteId,Variation,Sequence,NaptanId,BoardingStage,BoardingstageSequence,AlightingStage,AlightingStageSequence,IsBoundary) VALUES (12,2,16,270,38,9,38,9,0)</v>
      </c>
    </row>
    <row r="49" spans="1:14" x14ac:dyDescent="0.25">
      <c r="A49" s="9">
        <v>17</v>
      </c>
      <c r="B49" s="9">
        <v>2</v>
      </c>
      <c r="C49" s="9">
        <v>45019929</v>
      </c>
      <c r="D49" s="9">
        <f>INDEX(Naptans!$A:$C,MATCH(C49,Naptans!$A:$A,0),2)</f>
        <v>271</v>
      </c>
      <c r="E49" s="9" t="str">
        <f>INDEX(Naptans!$A:$C,MATCH(C49,Naptans!$A:$A,0),3)</f>
        <v xml:space="preserve"> Annie Street</v>
      </c>
      <c r="G49" s="17">
        <v>38</v>
      </c>
      <c r="H49" s="17">
        <v>9</v>
      </c>
      <c r="I49" s="17">
        <v>39</v>
      </c>
      <c r="J49" s="17">
        <v>8</v>
      </c>
      <c r="K49" s="5">
        <v>0</v>
      </c>
      <c r="N49" s="9" t="str">
        <f t="shared" si="0"/>
        <v>INSERT INTO RouteStops (RouteId,Variation,Sequence,NaptanId,BoardingStage,BoardingstageSequence,AlightingStage,AlightingStageSequence,IsBoundary) VALUES (12,2,17,271,38,9,39,8,0)</v>
      </c>
    </row>
    <row r="50" spans="1:14" x14ac:dyDescent="0.25">
      <c r="A50" s="9">
        <v>18</v>
      </c>
      <c r="B50" s="9">
        <v>2</v>
      </c>
      <c r="C50" s="9">
        <v>45019928</v>
      </c>
      <c r="D50" s="9">
        <f>INDEX(Naptans!$A:$C,MATCH(C50,Naptans!$A:$A,0),2)</f>
        <v>272</v>
      </c>
      <c r="E50" s="9" t="str">
        <f>INDEX(Naptans!$A:$C,MATCH(C50,Naptans!$A:$A,0),3)</f>
        <v xml:space="preserve"> Cross Roads</v>
      </c>
      <c r="F50" s="5">
        <v>39</v>
      </c>
      <c r="G50" s="5">
        <v>39</v>
      </c>
      <c r="H50" s="17">
        <v>8</v>
      </c>
      <c r="I50" s="5">
        <v>39</v>
      </c>
      <c r="J50" s="17">
        <v>8</v>
      </c>
      <c r="K50" s="5">
        <v>0</v>
      </c>
      <c r="N50" s="9" t="str">
        <f t="shared" si="0"/>
        <v>INSERT INTO RouteStops (RouteId,Variation,Sequence,NaptanId,BoardingStage,BoardingstageSequence,AlightingStage,AlightingStageSequence,IsBoundary) VALUES (12,2,18,272,39,8,39,8,0)</v>
      </c>
    </row>
    <row r="51" spans="1:14" x14ac:dyDescent="0.25">
      <c r="A51" s="9">
        <v>19</v>
      </c>
      <c r="B51" s="9">
        <v>2</v>
      </c>
      <c r="C51" s="9">
        <v>45019926</v>
      </c>
      <c r="D51" s="9">
        <f>INDEX(Naptans!$A:$C,MATCH(C51,Naptans!$A:$A,0),2)</f>
        <v>273</v>
      </c>
      <c r="E51" s="9" t="str">
        <f>INDEX(Naptans!$A:$C,MATCH(C51,Naptans!$A:$A,0),3)</f>
        <v xml:space="preserve"> Vernon Street</v>
      </c>
      <c r="F51" s="5">
        <v>40</v>
      </c>
      <c r="G51" s="5">
        <v>40</v>
      </c>
      <c r="H51" s="17">
        <v>7</v>
      </c>
      <c r="I51" s="5">
        <v>40</v>
      </c>
      <c r="J51" s="17">
        <v>7</v>
      </c>
      <c r="K51" s="5">
        <v>0</v>
      </c>
      <c r="N51" s="9" t="str">
        <f t="shared" si="0"/>
        <v>INSERT INTO RouteStops (RouteId,Variation,Sequence,NaptanId,BoardingStage,BoardingstageSequence,AlightingStage,AlightingStageSequence,IsBoundary) VALUES (12,2,19,273,40,7,40,7,0)</v>
      </c>
    </row>
    <row r="52" spans="1:14" x14ac:dyDescent="0.25">
      <c r="A52" s="9">
        <v>20</v>
      </c>
      <c r="B52" s="9">
        <v>2</v>
      </c>
      <c r="C52" s="9">
        <v>45019923</v>
      </c>
      <c r="D52" s="9">
        <f>INDEX(Naptans!$A:$C,MATCH(C52,Naptans!$A:$A,0),2)</f>
        <v>274</v>
      </c>
      <c r="E52" s="9" t="str">
        <f>INDEX(Naptans!$A:$C,MATCH(C52,Naptans!$A:$A,0),3)</f>
        <v xml:space="preserve"> Lingfield Drive</v>
      </c>
      <c r="G52" s="17">
        <v>40</v>
      </c>
      <c r="H52" s="17">
        <v>7</v>
      </c>
      <c r="I52" s="17">
        <v>41</v>
      </c>
      <c r="J52" s="17">
        <v>6</v>
      </c>
      <c r="K52" s="5">
        <v>0</v>
      </c>
      <c r="N52" s="9" t="str">
        <f t="shared" si="0"/>
        <v>INSERT INTO RouteStops (RouteId,Variation,Sequence,NaptanId,BoardingStage,BoardingstageSequence,AlightingStage,AlightingStageSequence,IsBoundary) VALUES (12,2,20,274,40,7,41,6,0)</v>
      </c>
    </row>
    <row r="53" spans="1:14" x14ac:dyDescent="0.25">
      <c r="A53" s="9">
        <v>21</v>
      </c>
      <c r="B53" s="9">
        <v>2</v>
      </c>
      <c r="C53" s="9">
        <v>45050870</v>
      </c>
      <c r="D53" s="9">
        <f>INDEX(Naptans!$A:$C,MATCH(C53,Naptans!$A:$A,0),2)</f>
        <v>275</v>
      </c>
      <c r="E53" s="9" t="str">
        <f>INDEX(Naptans!$A:$C,MATCH(C53,Naptans!$A:$A,0),3)</f>
        <v xml:space="preserve"> Lees Moor Farm</v>
      </c>
      <c r="G53" s="17">
        <v>40</v>
      </c>
      <c r="H53" s="17">
        <v>7</v>
      </c>
      <c r="I53" s="17">
        <v>41</v>
      </c>
      <c r="J53" s="17">
        <v>6</v>
      </c>
      <c r="K53" s="5">
        <v>0</v>
      </c>
      <c r="N53" s="9" t="str">
        <f t="shared" si="0"/>
        <v>INSERT INTO RouteStops (RouteId,Variation,Sequence,NaptanId,BoardingStage,BoardingstageSequence,AlightingStage,AlightingStageSequence,IsBoundary) VALUES (12,2,21,275,40,7,41,6,0)</v>
      </c>
    </row>
    <row r="54" spans="1:14" x14ac:dyDescent="0.25">
      <c r="A54" s="9">
        <v>22</v>
      </c>
      <c r="B54" s="9">
        <v>2</v>
      </c>
      <c r="C54" s="9">
        <v>45019921</v>
      </c>
      <c r="D54" s="9">
        <f>INDEX(Naptans!$A:$C,MATCH(C54,Naptans!$A:$A,0),2)</f>
        <v>276</v>
      </c>
      <c r="E54" s="9" t="str">
        <f>INDEX(Naptans!$A:$C,MATCH(C54,Naptans!$A:$A,0),3)</f>
        <v xml:space="preserve"> The Whins</v>
      </c>
      <c r="F54" s="5">
        <v>41</v>
      </c>
      <c r="G54" s="5">
        <v>41</v>
      </c>
      <c r="H54" s="17">
        <v>6</v>
      </c>
      <c r="I54" s="5">
        <v>41</v>
      </c>
      <c r="J54" s="17">
        <v>6</v>
      </c>
      <c r="K54" s="5">
        <v>0</v>
      </c>
      <c r="N54" s="9" t="str">
        <f t="shared" si="0"/>
        <v>INSERT INTO RouteStops (RouteId,Variation,Sequence,NaptanId,BoardingStage,BoardingstageSequence,AlightingStage,AlightingStageSequence,IsBoundary) VALUES (12,2,22,276,41,6,41,6,0)</v>
      </c>
    </row>
    <row r="55" spans="1:14" x14ac:dyDescent="0.25">
      <c r="A55" s="9">
        <v>23</v>
      </c>
      <c r="B55" s="9">
        <v>2</v>
      </c>
      <c r="C55" s="9">
        <v>45019919</v>
      </c>
      <c r="D55" s="9">
        <f>INDEX(Naptans!$A:$C,MATCH(C55,Naptans!$A:$A,0),2)</f>
        <v>277</v>
      </c>
      <c r="E55" s="9" t="str">
        <f>INDEX(Naptans!$A:$C,MATCH(C55,Naptans!$A:$A,0),3)</f>
        <v xml:space="preserve"> Hermit Hole</v>
      </c>
      <c r="G55" s="5">
        <v>41</v>
      </c>
      <c r="H55" s="17">
        <v>6</v>
      </c>
      <c r="I55" s="5">
        <v>42</v>
      </c>
      <c r="J55" s="17">
        <v>5</v>
      </c>
      <c r="K55" s="5">
        <v>0</v>
      </c>
      <c r="N55" s="9" t="str">
        <f t="shared" si="0"/>
        <v>INSERT INTO RouteStops (RouteId,Variation,Sequence,NaptanId,BoardingStage,BoardingstageSequence,AlightingStage,AlightingStageSequence,IsBoundary) VALUES (12,2,23,277,41,6,42,5,0)</v>
      </c>
    </row>
    <row r="56" spans="1:14" x14ac:dyDescent="0.25">
      <c r="A56" s="9">
        <v>24</v>
      </c>
      <c r="B56" s="9">
        <v>2</v>
      </c>
      <c r="C56" s="9">
        <v>45019916</v>
      </c>
      <c r="D56" s="9">
        <f>INDEX(Naptans!$A:$C,MATCH(C56,Naptans!$A:$A,0),2)</f>
        <v>278</v>
      </c>
      <c r="E56" s="9" t="str">
        <f>INDEX(Naptans!$A:$C,MATCH(C56,Naptans!$A:$A,0),3)</f>
        <v xml:space="preserve"> Dorothy Street</v>
      </c>
      <c r="G56" s="5">
        <v>41</v>
      </c>
      <c r="H56" s="17">
        <v>6</v>
      </c>
      <c r="I56" s="5">
        <v>42</v>
      </c>
      <c r="J56" s="17">
        <v>5</v>
      </c>
      <c r="K56" s="5">
        <v>0</v>
      </c>
      <c r="N56" s="9" t="str">
        <f t="shared" si="0"/>
        <v>INSERT INTO RouteStops (RouteId,Variation,Sequence,NaptanId,BoardingStage,BoardingstageSequence,AlightingStage,AlightingStageSequence,IsBoundary) VALUES (12,2,24,278,41,6,42,5,0)</v>
      </c>
    </row>
    <row r="57" spans="1:14" x14ac:dyDescent="0.25">
      <c r="A57" s="9">
        <v>25</v>
      </c>
      <c r="B57" s="9">
        <v>2</v>
      </c>
      <c r="C57" s="9">
        <v>45019914</v>
      </c>
      <c r="D57" s="9">
        <f>INDEX(Naptans!$A:$C,MATCH(C57,Naptans!$A:$A,0),2)</f>
        <v>279</v>
      </c>
      <c r="E57" s="9" t="str">
        <f>INDEX(Naptans!$A:$C,MATCH(C57,Naptans!$A:$A,0),3)</f>
        <v xml:space="preserve"> Wesley Place</v>
      </c>
      <c r="F57" s="5">
        <v>42</v>
      </c>
      <c r="G57" s="5">
        <v>42</v>
      </c>
      <c r="H57" s="17">
        <v>5</v>
      </c>
      <c r="I57" s="5">
        <v>42</v>
      </c>
      <c r="J57" s="17">
        <v>5</v>
      </c>
      <c r="K57" s="5">
        <v>0</v>
      </c>
      <c r="N57" s="9" t="str">
        <f t="shared" si="0"/>
        <v>INSERT INTO RouteStops (RouteId,Variation,Sequence,NaptanId,BoardingStage,BoardingstageSequence,AlightingStage,AlightingStageSequence,IsBoundary) VALUES (12,2,25,279,42,5,42,5,0)</v>
      </c>
    </row>
    <row r="58" spans="1:14" x14ac:dyDescent="0.25">
      <c r="A58" s="9">
        <v>26</v>
      </c>
      <c r="B58" s="9">
        <v>2</v>
      </c>
      <c r="C58" s="9">
        <v>45019912</v>
      </c>
      <c r="D58" s="9">
        <f>INDEX(Naptans!$A:$C,MATCH(C58,Naptans!$A:$A,0),2)</f>
        <v>280</v>
      </c>
      <c r="E58" s="9" t="str">
        <f>INDEX(Naptans!$A:$C,MATCH(C58,Naptans!$A:$A,0),3)</f>
        <v xml:space="preserve"> Hainworth Lane</v>
      </c>
      <c r="G58" s="5">
        <v>42</v>
      </c>
      <c r="H58" s="17">
        <v>5</v>
      </c>
      <c r="I58" s="5">
        <v>43</v>
      </c>
      <c r="J58" s="17">
        <v>4</v>
      </c>
      <c r="K58" s="5">
        <v>0</v>
      </c>
      <c r="N58" s="9" t="str">
        <f t="shared" si="0"/>
        <v>INSERT INTO RouteStops (RouteId,Variation,Sequence,NaptanId,BoardingStage,BoardingstageSequence,AlightingStage,AlightingStageSequence,IsBoundary) VALUES (12,2,26,280,42,5,43,4,0)</v>
      </c>
    </row>
    <row r="59" spans="1:14" x14ac:dyDescent="0.25">
      <c r="A59" s="9">
        <v>27</v>
      </c>
      <c r="B59" s="9">
        <v>2</v>
      </c>
      <c r="C59" s="9">
        <v>45019910</v>
      </c>
      <c r="D59" s="9">
        <f>INDEX(Naptans!$A:$C,MATCH(C59,Naptans!$A:$A,0),2)</f>
        <v>281</v>
      </c>
      <c r="E59" s="9" t="str">
        <f>INDEX(Naptans!$A:$C,MATCH(C59,Naptans!$A:$A,0),3)</f>
        <v xml:space="preserve"> Ingrow Lane</v>
      </c>
      <c r="F59" s="5">
        <v>43</v>
      </c>
      <c r="G59" s="5">
        <v>43</v>
      </c>
      <c r="H59" s="17">
        <v>4</v>
      </c>
      <c r="I59" s="5">
        <v>43</v>
      </c>
      <c r="J59" s="17">
        <v>4</v>
      </c>
      <c r="K59" s="5">
        <v>0</v>
      </c>
      <c r="N59" s="9" t="str">
        <f t="shared" si="0"/>
        <v>INSERT INTO RouteStops (RouteId,Variation,Sequence,NaptanId,BoardingStage,BoardingstageSequence,AlightingStage,AlightingStageSequence,IsBoundary) VALUES (12,2,27,281,43,4,43,4,0)</v>
      </c>
    </row>
    <row r="60" spans="1:14" x14ac:dyDescent="0.25">
      <c r="A60" s="9">
        <v>28</v>
      </c>
      <c r="B60" s="9">
        <v>2</v>
      </c>
      <c r="C60" s="9">
        <v>45019909</v>
      </c>
      <c r="D60" s="9">
        <f>INDEX(Naptans!$A:$C,MATCH(C60,Naptans!$A:$A,0),2)</f>
        <v>282</v>
      </c>
      <c r="E60" s="9" t="str">
        <f>INDEX(Naptans!$A:$C,MATCH(C60,Naptans!$A:$A,0),3)</f>
        <v xml:space="preserve"> Acorn Street</v>
      </c>
      <c r="G60" s="5">
        <v>43</v>
      </c>
      <c r="H60" s="17">
        <v>4</v>
      </c>
      <c r="I60" s="5">
        <v>44</v>
      </c>
      <c r="J60" s="17">
        <v>3</v>
      </c>
      <c r="K60" s="5">
        <v>0</v>
      </c>
      <c r="N60" s="9" t="str">
        <f t="shared" si="0"/>
        <v>INSERT INTO RouteStops (RouteId,Variation,Sequence,NaptanId,BoardingStage,BoardingstageSequence,AlightingStage,AlightingStageSequence,IsBoundary) VALUES (12,2,28,282,43,4,44,3,0)</v>
      </c>
    </row>
    <row r="61" spans="1:14" x14ac:dyDescent="0.25">
      <c r="A61" s="9">
        <v>29</v>
      </c>
      <c r="B61" s="9">
        <v>2</v>
      </c>
      <c r="C61" s="9">
        <v>45019907</v>
      </c>
      <c r="D61" s="9">
        <f>INDEX(Naptans!$A:$C,MATCH(C61,Naptans!$A:$A,0),2)</f>
        <v>283</v>
      </c>
      <c r="E61" s="9" t="str">
        <f>INDEX(Naptans!$A:$C,MATCH(C61,Naptans!$A:$A,0),3)</f>
        <v xml:space="preserve"> Victoria Road</v>
      </c>
      <c r="F61" s="5">
        <v>44</v>
      </c>
      <c r="G61" s="5">
        <v>44</v>
      </c>
      <c r="H61" s="17">
        <v>3</v>
      </c>
      <c r="I61" s="5">
        <v>44</v>
      </c>
      <c r="J61" s="17">
        <v>3</v>
      </c>
      <c r="K61" s="5">
        <v>0</v>
      </c>
      <c r="N61" s="9" t="str">
        <f t="shared" si="0"/>
        <v>INSERT INTO RouteStops (RouteId,Variation,Sequence,NaptanId,BoardingStage,BoardingstageSequence,AlightingStage,AlightingStageSequence,IsBoundary) VALUES (12,2,29,283,44,3,44,3,0)</v>
      </c>
    </row>
    <row r="62" spans="1:14" x14ac:dyDescent="0.25">
      <c r="A62" s="9">
        <v>30</v>
      </c>
      <c r="B62" s="9">
        <v>2</v>
      </c>
      <c r="C62" s="9">
        <v>45019905</v>
      </c>
      <c r="D62" s="9">
        <f>INDEX(Naptans!$A:$C,MATCH(C62,Naptans!$A:$A,0),2)</f>
        <v>149</v>
      </c>
      <c r="E62" s="9" t="str">
        <f>INDEX(Naptans!$A:$C,MATCH(C62,Naptans!$A:$A,0),3)</f>
        <v xml:space="preserve"> Aspley Street</v>
      </c>
      <c r="G62" s="5">
        <v>44</v>
      </c>
      <c r="H62" s="17">
        <v>3</v>
      </c>
      <c r="I62" s="5">
        <v>46</v>
      </c>
      <c r="J62" s="17">
        <v>2</v>
      </c>
      <c r="K62" s="5">
        <v>0</v>
      </c>
      <c r="N62" s="9" t="str">
        <f t="shared" si="0"/>
        <v>INSERT INTO RouteStops (RouteId,Variation,Sequence,NaptanId,BoardingStage,BoardingstageSequence,AlightingStage,AlightingStageSequence,IsBoundary) VALUES (12,2,30,149,44,3,46,2,0)</v>
      </c>
    </row>
    <row r="63" spans="1:14" x14ac:dyDescent="0.25">
      <c r="A63" s="9">
        <v>31</v>
      </c>
      <c r="B63" s="9">
        <v>2</v>
      </c>
      <c r="C63" s="9">
        <v>45019902</v>
      </c>
      <c r="D63" s="9">
        <f>INDEX(Naptans!$A:$C,MATCH(C63,Naptans!$A:$A,0),2)</f>
        <v>284</v>
      </c>
      <c r="E63" s="9" t="str">
        <f>INDEX(Naptans!$A:$C,MATCH(C63,Naptans!$A:$A,0),3)</f>
        <v xml:space="preserve"> Aireworth Street</v>
      </c>
      <c r="F63" s="5">
        <v>46</v>
      </c>
      <c r="G63" s="5">
        <v>46</v>
      </c>
      <c r="H63" s="17">
        <v>2</v>
      </c>
      <c r="I63" s="5">
        <v>46</v>
      </c>
      <c r="J63" s="17">
        <v>2</v>
      </c>
      <c r="K63" s="5">
        <v>0</v>
      </c>
      <c r="N63" s="9" t="str">
        <f t="shared" si="0"/>
        <v>INSERT INTO RouteStops (RouteId,Variation,Sequence,NaptanId,BoardingStage,BoardingstageSequence,AlightingStage,AlightingStageSequence,IsBoundary) VALUES (12,2,31,284,46,2,46,2,0)</v>
      </c>
    </row>
    <row r="64" spans="1:14" x14ac:dyDescent="0.25">
      <c r="A64" s="9">
        <v>32</v>
      </c>
      <c r="B64" s="9">
        <v>2</v>
      </c>
      <c r="C64" s="9">
        <v>45023130</v>
      </c>
      <c r="D64" s="9">
        <f>INDEX(Naptans!$A:$C,MATCH(C64,Naptans!$A:$A,0),2)</f>
        <v>34</v>
      </c>
      <c r="E64" s="9" t="str">
        <f>INDEX(Naptans!$A:$C,MATCH(C64,Naptans!$A:$A,0),3)</f>
        <v xml:space="preserve"> North Street N1</v>
      </c>
      <c r="G64" s="5">
        <v>46</v>
      </c>
      <c r="H64" s="17">
        <v>2</v>
      </c>
      <c r="I64" s="5">
        <v>27</v>
      </c>
      <c r="J64" s="17">
        <v>1</v>
      </c>
      <c r="K64" s="5">
        <v>0</v>
      </c>
      <c r="N64" s="9" t="str">
        <f t="shared" si="0"/>
        <v>INSERT INTO RouteStops (RouteId,Variation,Sequence,NaptanId,BoardingStage,BoardingstageSequence,AlightingStage,AlightingStageSequence,IsBoundary) VALUES (12,2,32,34,46,2,27,1,0)</v>
      </c>
    </row>
    <row r="65" spans="1:14" x14ac:dyDescent="0.25">
      <c r="A65" s="9">
        <v>33</v>
      </c>
      <c r="B65" s="9">
        <v>2</v>
      </c>
      <c r="C65" s="4">
        <v>45026807</v>
      </c>
      <c r="D65" s="9">
        <f>INDEX(Naptans!$A:$C,MATCH(C65,Naptans!$A:$A,0),2)</f>
        <v>51</v>
      </c>
      <c r="E65" s="9" t="str">
        <f>INDEX(Naptans!$A:$C,MATCH(C65,Naptans!$A:$A,0),3)</f>
        <v>Keighley Bus Stn</v>
      </c>
      <c r="F65" s="5">
        <v>27</v>
      </c>
      <c r="G65" s="5">
        <v>27</v>
      </c>
      <c r="H65" s="17">
        <v>1</v>
      </c>
      <c r="I65" s="5">
        <v>27</v>
      </c>
      <c r="J65" s="17">
        <v>1</v>
      </c>
      <c r="K65" s="5">
        <v>0</v>
      </c>
      <c r="N65" s="9" t="str">
        <f t="shared" ref="N65" si="1">"INSERT INTO RouteStops (RouteId,Variation,Sequence,NaptanId,BoardingStage,BoardingstageSequence,AlightingStage,AlightingStageSequence,IsBoundary) VALUES ("&amp;$N$1&amp;","&amp;B65&amp;","&amp;A65&amp;","&amp;D65&amp;","&amp;G65&amp;","&amp;H65&amp;","&amp;I65&amp;","&amp;J65&amp;","&amp;K65&amp;")"</f>
        <v>INSERT INTO RouteStops (RouteId,Variation,Sequence,NaptanId,BoardingStage,BoardingstageSequence,AlightingStage,AlightingStageSequence,IsBoundary) VALUES (12,2,33,51,27,1,27,1,0)</v>
      </c>
    </row>
  </sheetData>
  <conditionalFormatting sqref="C2">
    <cfRule type="duplicateValues" dxfId="11" priority="4"/>
  </conditionalFormatting>
  <conditionalFormatting sqref="C2">
    <cfRule type="duplicateValues" dxfId="10" priority="3"/>
  </conditionalFormatting>
  <conditionalFormatting sqref="C65">
    <cfRule type="duplicateValues" dxfId="9" priority="2"/>
  </conditionalFormatting>
  <conditionalFormatting sqref="C65">
    <cfRule type="duplicateValues" dxfId="8" priority="1"/>
  </conditionalFormatting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5"/>
  <sheetViews>
    <sheetView topLeftCell="A46" workbookViewId="0">
      <selection activeCell="E54" sqref="E54"/>
    </sheetView>
  </sheetViews>
  <sheetFormatPr defaultColWidth="9.140625" defaultRowHeight="15" x14ac:dyDescent="0.25"/>
  <cols>
    <col min="1" max="1" width="11" style="9" customWidth="1"/>
    <col min="2" max="2" width="12" style="9" bestFit="1" customWidth="1"/>
    <col min="3" max="16384" width="9.140625" style="9"/>
  </cols>
  <sheetData>
    <row r="2" spans="1:19" x14ac:dyDescent="0.25">
      <c r="A2" s="9" t="s">
        <v>311</v>
      </c>
      <c r="B2" s="9">
        <v>1500249600000</v>
      </c>
      <c r="D2" s="24" t="s">
        <v>310</v>
      </c>
      <c r="E2" s="9">
        <v>27</v>
      </c>
      <c r="F2" s="9">
        <v>46</v>
      </c>
      <c r="G2" s="9">
        <v>44</v>
      </c>
      <c r="H2" s="9">
        <v>43</v>
      </c>
      <c r="I2" s="9">
        <v>42</v>
      </c>
      <c r="J2" s="9">
        <v>41</v>
      </c>
      <c r="K2" s="9">
        <v>40</v>
      </c>
      <c r="L2" s="9">
        <v>39</v>
      </c>
      <c r="M2" s="9">
        <v>38</v>
      </c>
      <c r="N2" s="9">
        <v>37</v>
      </c>
      <c r="O2" s="9">
        <v>36</v>
      </c>
      <c r="P2" s="9">
        <v>35</v>
      </c>
      <c r="Q2" s="9">
        <v>34</v>
      </c>
      <c r="R2" s="9">
        <v>33</v>
      </c>
      <c r="S2" s="9">
        <v>32</v>
      </c>
    </row>
    <row r="3" spans="1:19" x14ac:dyDescent="0.25">
      <c r="A3" s="9" t="s">
        <v>309</v>
      </c>
      <c r="B3" s="9">
        <v>12</v>
      </c>
      <c r="D3" s="9">
        <v>27</v>
      </c>
      <c r="E3" s="9">
        <v>110</v>
      </c>
    </row>
    <row r="4" spans="1:19" x14ac:dyDescent="0.25">
      <c r="A4" s="9" t="s">
        <v>365</v>
      </c>
      <c r="B4" s="9">
        <v>1</v>
      </c>
      <c r="D4" s="9">
        <v>46</v>
      </c>
      <c r="E4" s="9">
        <v>110</v>
      </c>
      <c r="F4" s="9">
        <v>110</v>
      </c>
    </row>
    <row r="5" spans="1:19" x14ac:dyDescent="0.25">
      <c r="A5" s="9" t="s">
        <v>364</v>
      </c>
      <c r="B5" s="9">
        <v>2</v>
      </c>
      <c r="D5" s="9">
        <v>44</v>
      </c>
      <c r="E5" s="9">
        <v>160</v>
      </c>
      <c r="F5" s="9">
        <v>110</v>
      </c>
      <c r="G5" s="9">
        <v>110</v>
      </c>
    </row>
    <row r="6" spans="1:19" x14ac:dyDescent="0.25">
      <c r="A6" s="9" t="s">
        <v>363</v>
      </c>
      <c r="B6" s="9">
        <v>3</v>
      </c>
      <c r="D6" s="9">
        <v>43</v>
      </c>
      <c r="E6" s="9">
        <v>160</v>
      </c>
      <c r="F6" s="9">
        <v>160</v>
      </c>
      <c r="G6" s="9">
        <v>110</v>
      </c>
      <c r="H6" s="9">
        <v>110</v>
      </c>
    </row>
    <row r="7" spans="1:19" x14ac:dyDescent="0.25">
      <c r="D7" s="9">
        <v>42</v>
      </c>
      <c r="E7" s="9">
        <v>200</v>
      </c>
      <c r="F7" s="9">
        <v>200</v>
      </c>
      <c r="G7" s="9">
        <v>160</v>
      </c>
      <c r="H7" s="9">
        <v>110</v>
      </c>
      <c r="I7" s="9">
        <v>110</v>
      </c>
    </row>
    <row r="8" spans="1:19" x14ac:dyDescent="0.25">
      <c r="A8" s="9" t="s">
        <v>382</v>
      </c>
      <c r="B8" s="9">
        <v>0.9</v>
      </c>
      <c r="D8" s="9">
        <v>41</v>
      </c>
      <c r="E8" s="9">
        <v>200</v>
      </c>
      <c r="F8" s="9">
        <v>200</v>
      </c>
      <c r="G8" s="9">
        <v>200</v>
      </c>
      <c r="H8" s="9">
        <v>160</v>
      </c>
      <c r="I8" s="9">
        <v>110</v>
      </c>
      <c r="J8" s="9">
        <v>110</v>
      </c>
    </row>
    <row r="9" spans="1:19" x14ac:dyDescent="0.25">
      <c r="D9" s="9">
        <v>40</v>
      </c>
      <c r="E9" s="9">
        <v>250</v>
      </c>
      <c r="F9" s="9">
        <v>200</v>
      </c>
      <c r="G9" s="9">
        <v>200</v>
      </c>
      <c r="H9" s="9">
        <v>200</v>
      </c>
      <c r="I9" s="9">
        <v>160</v>
      </c>
      <c r="J9" s="9">
        <v>110</v>
      </c>
      <c r="K9" s="9">
        <v>110</v>
      </c>
    </row>
    <row r="10" spans="1:19" x14ac:dyDescent="0.25">
      <c r="D10" s="9">
        <v>39</v>
      </c>
      <c r="E10" s="9">
        <v>250</v>
      </c>
      <c r="F10" s="9">
        <v>250</v>
      </c>
      <c r="G10" s="9">
        <v>200</v>
      </c>
      <c r="H10" s="9">
        <v>200</v>
      </c>
      <c r="I10" s="9">
        <v>160</v>
      </c>
      <c r="J10" s="9">
        <v>160</v>
      </c>
      <c r="K10" s="9">
        <v>110</v>
      </c>
      <c r="L10" s="9">
        <v>110</v>
      </c>
    </row>
    <row r="11" spans="1:19" x14ac:dyDescent="0.25">
      <c r="D11" s="9">
        <v>38</v>
      </c>
      <c r="E11" s="9">
        <v>250</v>
      </c>
      <c r="F11" s="9">
        <v>250</v>
      </c>
      <c r="G11" s="9">
        <v>250</v>
      </c>
      <c r="H11" s="9">
        <v>200</v>
      </c>
      <c r="I11" s="9">
        <v>160</v>
      </c>
      <c r="J11" s="9">
        <v>160</v>
      </c>
      <c r="K11" s="9">
        <v>110</v>
      </c>
      <c r="L11" s="9">
        <v>110</v>
      </c>
      <c r="M11" s="9">
        <v>110</v>
      </c>
    </row>
    <row r="12" spans="1:19" x14ac:dyDescent="0.25">
      <c r="D12" s="9">
        <v>37</v>
      </c>
      <c r="E12" s="9">
        <v>270</v>
      </c>
      <c r="F12" s="9">
        <v>270</v>
      </c>
      <c r="G12" s="9">
        <v>250</v>
      </c>
      <c r="H12" s="9">
        <v>250</v>
      </c>
      <c r="I12" s="9">
        <v>200</v>
      </c>
      <c r="J12" s="9">
        <v>200</v>
      </c>
      <c r="K12" s="9">
        <v>160</v>
      </c>
      <c r="L12" s="9">
        <v>160</v>
      </c>
      <c r="M12" s="9">
        <v>110</v>
      </c>
      <c r="N12" s="9">
        <v>110</v>
      </c>
    </row>
    <row r="13" spans="1:19" x14ac:dyDescent="0.25">
      <c r="D13" s="9">
        <v>36</v>
      </c>
      <c r="E13" s="9">
        <v>270</v>
      </c>
      <c r="F13" s="9">
        <v>270</v>
      </c>
      <c r="G13" s="9">
        <v>270</v>
      </c>
      <c r="H13" s="9">
        <v>250</v>
      </c>
      <c r="I13" s="9">
        <v>250</v>
      </c>
      <c r="J13" s="9">
        <v>200</v>
      </c>
      <c r="K13" s="9">
        <v>200</v>
      </c>
      <c r="L13" s="9">
        <v>160</v>
      </c>
      <c r="M13" s="9">
        <v>160</v>
      </c>
      <c r="N13" s="9">
        <v>110</v>
      </c>
      <c r="O13" s="9">
        <v>110</v>
      </c>
    </row>
    <row r="14" spans="1:19" x14ac:dyDescent="0.25">
      <c r="D14" s="9">
        <v>35</v>
      </c>
      <c r="E14" s="9">
        <v>270</v>
      </c>
      <c r="F14" s="9">
        <v>270</v>
      </c>
      <c r="G14" s="9">
        <v>270</v>
      </c>
      <c r="H14" s="9">
        <v>250</v>
      </c>
      <c r="I14" s="9">
        <v>250</v>
      </c>
      <c r="J14" s="9">
        <v>250</v>
      </c>
      <c r="K14" s="9">
        <v>200</v>
      </c>
      <c r="L14" s="9">
        <v>200</v>
      </c>
      <c r="M14" s="9">
        <v>200</v>
      </c>
      <c r="N14" s="9">
        <v>160</v>
      </c>
      <c r="O14" s="9">
        <v>110</v>
      </c>
      <c r="P14" s="9">
        <v>110</v>
      </c>
    </row>
    <row r="15" spans="1:19" x14ac:dyDescent="0.25">
      <c r="D15" s="9">
        <v>34</v>
      </c>
      <c r="E15" s="9">
        <v>270</v>
      </c>
      <c r="F15" s="9">
        <v>270</v>
      </c>
      <c r="G15" s="9">
        <v>270</v>
      </c>
      <c r="H15" s="9">
        <v>270</v>
      </c>
      <c r="I15" s="9">
        <v>250</v>
      </c>
      <c r="J15" s="9">
        <v>250</v>
      </c>
      <c r="K15" s="9">
        <v>250</v>
      </c>
      <c r="L15" s="9">
        <v>200</v>
      </c>
      <c r="M15" s="9">
        <v>200</v>
      </c>
      <c r="N15" s="9">
        <v>160</v>
      </c>
      <c r="O15" s="9">
        <v>160</v>
      </c>
      <c r="P15" s="9">
        <v>110</v>
      </c>
      <c r="Q15" s="9">
        <v>110</v>
      </c>
    </row>
    <row r="16" spans="1:19" x14ac:dyDescent="0.25">
      <c r="D16" s="9">
        <v>33</v>
      </c>
      <c r="E16" s="9">
        <v>270</v>
      </c>
      <c r="F16" s="9">
        <v>270</v>
      </c>
      <c r="G16" s="9">
        <v>270</v>
      </c>
      <c r="H16" s="9">
        <v>270</v>
      </c>
      <c r="I16" s="9">
        <v>250</v>
      </c>
      <c r="J16" s="9">
        <v>250</v>
      </c>
      <c r="K16" s="9">
        <v>250</v>
      </c>
      <c r="L16" s="9">
        <v>200</v>
      </c>
      <c r="M16" s="9">
        <v>200</v>
      </c>
      <c r="N16" s="9">
        <v>160</v>
      </c>
      <c r="O16" s="9">
        <v>160</v>
      </c>
      <c r="P16" s="9">
        <v>160</v>
      </c>
      <c r="Q16" s="9">
        <v>110</v>
      </c>
      <c r="R16" s="9">
        <v>110</v>
      </c>
    </row>
    <row r="17" spans="4:19" x14ac:dyDescent="0.25">
      <c r="D17" s="9">
        <v>32</v>
      </c>
      <c r="E17" s="9">
        <v>270</v>
      </c>
      <c r="F17" s="9">
        <v>270</v>
      </c>
      <c r="G17" s="9">
        <v>270</v>
      </c>
      <c r="H17" s="9">
        <v>270</v>
      </c>
      <c r="I17" s="9">
        <v>250</v>
      </c>
      <c r="J17" s="9">
        <v>250</v>
      </c>
      <c r="K17" s="9">
        <v>250</v>
      </c>
      <c r="L17" s="9">
        <v>200</v>
      </c>
      <c r="M17" s="9">
        <v>200</v>
      </c>
      <c r="N17" s="9">
        <v>160</v>
      </c>
      <c r="O17" s="9">
        <v>160</v>
      </c>
      <c r="P17" s="9">
        <v>160</v>
      </c>
      <c r="Q17" s="9">
        <v>110</v>
      </c>
      <c r="R17" s="9">
        <v>110</v>
      </c>
      <c r="S17" s="9">
        <v>110</v>
      </c>
    </row>
    <row r="19" spans="4:19" x14ac:dyDescent="0.25">
      <c r="D19" s="24" t="s">
        <v>312</v>
      </c>
    </row>
    <row r="20" spans="4:19" x14ac:dyDescent="0.25">
      <c r="D20" s="9">
        <v>27</v>
      </c>
      <c r="E20" s="9">
        <v>200</v>
      </c>
    </row>
    <row r="21" spans="4:19" x14ac:dyDescent="0.25">
      <c r="D21" s="9">
        <v>46</v>
      </c>
      <c r="E21" s="9">
        <v>200</v>
      </c>
      <c r="F21" s="9">
        <v>200</v>
      </c>
    </row>
    <row r="22" spans="4:19" x14ac:dyDescent="0.25">
      <c r="D22" s="9">
        <v>44</v>
      </c>
      <c r="E22" s="9">
        <v>250</v>
      </c>
      <c r="F22" s="9">
        <v>200</v>
      </c>
      <c r="G22" s="9">
        <v>200</v>
      </c>
    </row>
    <row r="23" spans="4:19" x14ac:dyDescent="0.25">
      <c r="D23" s="9">
        <v>43</v>
      </c>
      <c r="E23" s="9">
        <v>250</v>
      </c>
      <c r="F23" s="9">
        <v>250</v>
      </c>
      <c r="G23" s="9">
        <v>200</v>
      </c>
      <c r="H23" s="9">
        <v>200</v>
      </c>
    </row>
    <row r="24" spans="4:19" x14ac:dyDescent="0.25">
      <c r="D24" s="9">
        <v>42</v>
      </c>
      <c r="E24" s="9">
        <v>300</v>
      </c>
      <c r="F24" s="9">
        <v>300</v>
      </c>
      <c r="G24" s="9">
        <v>250</v>
      </c>
      <c r="H24" s="9">
        <v>200</v>
      </c>
      <c r="I24" s="9">
        <v>200</v>
      </c>
    </row>
    <row r="25" spans="4:19" x14ac:dyDescent="0.25">
      <c r="D25" s="9">
        <v>41</v>
      </c>
      <c r="E25" s="9">
        <v>300</v>
      </c>
      <c r="F25" s="9">
        <v>300</v>
      </c>
      <c r="G25" s="9">
        <v>300</v>
      </c>
      <c r="H25" s="9">
        <v>250</v>
      </c>
      <c r="I25" s="9">
        <v>200</v>
      </c>
      <c r="J25" s="9">
        <v>200</v>
      </c>
    </row>
    <row r="26" spans="4:19" x14ac:dyDescent="0.25">
      <c r="D26" s="9">
        <v>40</v>
      </c>
      <c r="E26" s="9">
        <v>400</v>
      </c>
      <c r="F26" s="9">
        <v>350</v>
      </c>
      <c r="G26" s="9">
        <v>350</v>
      </c>
      <c r="H26" s="9">
        <v>350</v>
      </c>
      <c r="I26" s="9">
        <v>250</v>
      </c>
      <c r="J26" s="9">
        <v>200</v>
      </c>
      <c r="K26" s="9">
        <v>200</v>
      </c>
    </row>
    <row r="27" spans="4:19" x14ac:dyDescent="0.25">
      <c r="D27" s="9">
        <v>39</v>
      </c>
      <c r="E27" s="9">
        <v>400</v>
      </c>
      <c r="F27" s="9">
        <v>400</v>
      </c>
      <c r="G27" s="9">
        <v>350</v>
      </c>
      <c r="H27" s="9">
        <v>350</v>
      </c>
      <c r="I27" s="9">
        <v>250</v>
      </c>
      <c r="J27" s="9">
        <v>250</v>
      </c>
      <c r="K27" s="9">
        <v>200</v>
      </c>
      <c r="L27" s="9">
        <v>200</v>
      </c>
    </row>
    <row r="28" spans="4:19" x14ac:dyDescent="0.25">
      <c r="D28" s="9">
        <v>38</v>
      </c>
      <c r="E28" s="9">
        <v>400</v>
      </c>
      <c r="F28" s="9">
        <v>400</v>
      </c>
      <c r="G28" s="9">
        <v>400</v>
      </c>
      <c r="H28" s="9">
        <v>350</v>
      </c>
      <c r="I28" s="9">
        <v>250</v>
      </c>
      <c r="J28" s="9">
        <v>250</v>
      </c>
      <c r="K28" s="9">
        <v>200</v>
      </c>
      <c r="L28" s="9">
        <v>200</v>
      </c>
      <c r="M28" s="9">
        <v>200</v>
      </c>
    </row>
    <row r="29" spans="4:19" x14ac:dyDescent="0.25">
      <c r="D29" s="9">
        <v>37</v>
      </c>
      <c r="E29" s="9">
        <v>470</v>
      </c>
      <c r="F29" s="9">
        <v>470</v>
      </c>
      <c r="G29" s="9">
        <v>400</v>
      </c>
      <c r="H29" s="9">
        <v>400</v>
      </c>
      <c r="I29" s="9">
        <v>350</v>
      </c>
      <c r="J29" s="9">
        <v>350</v>
      </c>
      <c r="K29" s="9">
        <v>250</v>
      </c>
      <c r="L29" s="9">
        <v>250</v>
      </c>
      <c r="M29" s="9">
        <v>200</v>
      </c>
      <c r="N29" s="9">
        <v>200</v>
      </c>
    </row>
    <row r="30" spans="4:19" x14ac:dyDescent="0.25">
      <c r="D30" s="9">
        <v>36</v>
      </c>
      <c r="E30" s="9">
        <v>470</v>
      </c>
      <c r="F30" s="9">
        <v>470</v>
      </c>
      <c r="G30" s="9">
        <v>470</v>
      </c>
      <c r="H30" s="9">
        <v>400</v>
      </c>
      <c r="I30" s="9">
        <v>400</v>
      </c>
      <c r="J30" s="9">
        <v>350</v>
      </c>
      <c r="K30" s="9">
        <v>350</v>
      </c>
      <c r="L30" s="9">
        <v>250</v>
      </c>
      <c r="M30" s="9">
        <v>250</v>
      </c>
      <c r="N30" s="9">
        <v>200</v>
      </c>
      <c r="O30" s="9">
        <v>200</v>
      </c>
    </row>
    <row r="31" spans="4:19" x14ac:dyDescent="0.25">
      <c r="D31" s="9">
        <v>35</v>
      </c>
      <c r="E31" s="9">
        <v>470</v>
      </c>
      <c r="F31" s="9">
        <v>470</v>
      </c>
      <c r="G31" s="9">
        <v>470</v>
      </c>
      <c r="H31" s="9">
        <v>400</v>
      </c>
      <c r="I31" s="9">
        <v>400</v>
      </c>
      <c r="J31" s="9">
        <v>400</v>
      </c>
      <c r="K31" s="9">
        <v>350</v>
      </c>
      <c r="L31" s="9">
        <v>350</v>
      </c>
      <c r="M31" s="9">
        <v>350</v>
      </c>
      <c r="N31" s="9">
        <v>250</v>
      </c>
      <c r="O31" s="9">
        <v>200</v>
      </c>
      <c r="P31" s="9">
        <v>200</v>
      </c>
    </row>
    <row r="32" spans="4:19" x14ac:dyDescent="0.25">
      <c r="D32" s="9">
        <v>34</v>
      </c>
      <c r="E32" s="9">
        <v>470</v>
      </c>
      <c r="F32" s="9">
        <v>470</v>
      </c>
      <c r="G32" s="9">
        <v>470</v>
      </c>
      <c r="H32" s="9">
        <v>470</v>
      </c>
      <c r="I32" s="9">
        <v>400</v>
      </c>
      <c r="J32" s="9">
        <v>400</v>
      </c>
      <c r="K32" s="9">
        <v>400</v>
      </c>
      <c r="L32" s="9">
        <v>350</v>
      </c>
      <c r="M32" s="9">
        <v>350</v>
      </c>
      <c r="N32" s="9">
        <v>250</v>
      </c>
      <c r="O32" s="9">
        <v>250</v>
      </c>
      <c r="P32" s="9">
        <v>200</v>
      </c>
      <c r="Q32" s="9">
        <v>200</v>
      </c>
    </row>
    <row r="33" spans="4:19" x14ac:dyDescent="0.25">
      <c r="D33" s="9">
        <v>33</v>
      </c>
      <c r="E33" s="9">
        <v>470</v>
      </c>
      <c r="F33" s="9">
        <v>470</v>
      </c>
      <c r="G33" s="9">
        <v>470</v>
      </c>
      <c r="H33" s="9">
        <v>470</v>
      </c>
      <c r="I33" s="9">
        <v>400</v>
      </c>
      <c r="J33" s="9">
        <v>400</v>
      </c>
      <c r="K33" s="9">
        <v>400</v>
      </c>
      <c r="L33" s="9">
        <v>350</v>
      </c>
      <c r="M33" s="9">
        <v>350</v>
      </c>
      <c r="N33" s="9">
        <v>250</v>
      </c>
      <c r="O33" s="9">
        <v>250</v>
      </c>
      <c r="P33" s="9">
        <v>250</v>
      </c>
      <c r="Q33" s="9">
        <v>200</v>
      </c>
      <c r="R33" s="9">
        <v>200</v>
      </c>
    </row>
    <row r="34" spans="4:19" x14ac:dyDescent="0.25">
      <c r="D34" s="9">
        <v>32</v>
      </c>
      <c r="E34" s="9">
        <v>470</v>
      </c>
      <c r="F34" s="9">
        <v>470</v>
      </c>
      <c r="G34" s="9">
        <v>470</v>
      </c>
      <c r="H34" s="9">
        <v>470</v>
      </c>
      <c r="I34" s="9">
        <v>400</v>
      </c>
      <c r="J34" s="9">
        <v>400</v>
      </c>
      <c r="K34" s="9">
        <v>400</v>
      </c>
      <c r="L34" s="9">
        <v>350</v>
      </c>
      <c r="M34" s="9">
        <v>350</v>
      </c>
      <c r="N34" s="9">
        <v>250</v>
      </c>
      <c r="O34" s="9">
        <v>250</v>
      </c>
      <c r="P34" s="9">
        <v>250</v>
      </c>
      <c r="Q34" s="9">
        <v>200</v>
      </c>
      <c r="R34" s="9">
        <v>200</v>
      </c>
      <c r="S34" s="9">
        <v>200</v>
      </c>
    </row>
    <row r="36" spans="4:19" x14ac:dyDescent="0.25">
      <c r="D36" s="24" t="s">
        <v>313</v>
      </c>
    </row>
    <row r="37" spans="4:19" x14ac:dyDescent="0.25">
      <c r="D37" s="9">
        <v>27</v>
      </c>
      <c r="E37" s="11" t="s">
        <v>316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4:19" x14ac:dyDescent="0.25">
      <c r="D38" s="9">
        <v>46</v>
      </c>
      <c r="E38" s="11" t="s">
        <v>316</v>
      </c>
      <c r="F38" s="11" t="s">
        <v>316</v>
      </c>
      <c r="G38" s="11"/>
      <c r="H38" s="11"/>
      <c r="I38" s="11"/>
      <c r="J38" s="11"/>
      <c r="K38" s="11"/>
      <c r="L38" s="11"/>
      <c r="M38" s="11"/>
      <c r="N38" s="11"/>
      <c r="O38" s="11"/>
    </row>
    <row r="39" spans="4:19" x14ac:dyDescent="0.25">
      <c r="D39" s="9">
        <v>44</v>
      </c>
      <c r="E39" s="11" t="s">
        <v>316</v>
      </c>
      <c r="F39" s="11" t="s">
        <v>316</v>
      </c>
      <c r="G39" s="11" t="s">
        <v>316</v>
      </c>
      <c r="H39" s="11"/>
      <c r="I39" s="11"/>
      <c r="J39" s="11"/>
      <c r="K39" s="11"/>
      <c r="L39" s="11"/>
      <c r="M39" s="11"/>
      <c r="N39" s="11"/>
      <c r="O39" s="11"/>
    </row>
    <row r="40" spans="4:19" x14ac:dyDescent="0.25">
      <c r="D40" s="9">
        <v>43</v>
      </c>
      <c r="E40" s="11" t="s">
        <v>316</v>
      </c>
      <c r="F40" s="11" t="s">
        <v>316</v>
      </c>
      <c r="G40" s="11" t="s">
        <v>316</v>
      </c>
      <c r="H40" s="11" t="s">
        <v>316</v>
      </c>
      <c r="I40" s="11"/>
      <c r="J40" s="11"/>
      <c r="K40" s="11"/>
      <c r="L40" s="11"/>
      <c r="M40" s="11"/>
      <c r="N40" s="11"/>
      <c r="O40" s="11"/>
    </row>
    <row r="41" spans="4:19" x14ac:dyDescent="0.25">
      <c r="D41" s="9">
        <v>42</v>
      </c>
      <c r="E41" s="11" t="s">
        <v>316</v>
      </c>
      <c r="F41" s="11" t="s">
        <v>316</v>
      </c>
      <c r="G41" s="11" t="s">
        <v>316</v>
      </c>
      <c r="H41" s="11" t="s">
        <v>316</v>
      </c>
      <c r="I41" s="11" t="s">
        <v>316</v>
      </c>
      <c r="J41" s="11"/>
      <c r="K41" s="11"/>
      <c r="L41" s="11"/>
      <c r="M41" s="11"/>
      <c r="N41" s="11"/>
      <c r="O41" s="11"/>
    </row>
    <row r="42" spans="4:19" x14ac:dyDescent="0.25">
      <c r="D42" s="9">
        <v>41</v>
      </c>
      <c r="E42" s="11" t="s">
        <v>316</v>
      </c>
      <c r="F42" s="11" t="s">
        <v>316</v>
      </c>
      <c r="G42" s="11" t="s">
        <v>316</v>
      </c>
      <c r="H42" s="11" t="s">
        <v>316</v>
      </c>
      <c r="I42" s="11" t="s">
        <v>316</v>
      </c>
      <c r="J42" s="11" t="s">
        <v>316</v>
      </c>
      <c r="K42" s="11"/>
      <c r="L42" s="11"/>
      <c r="M42" s="11"/>
      <c r="N42" s="11"/>
      <c r="O42" s="11"/>
    </row>
    <row r="43" spans="4:19" x14ac:dyDescent="0.25">
      <c r="D43" s="9">
        <v>40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4:19" x14ac:dyDescent="0.25">
      <c r="D44" s="9">
        <v>39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4:19" x14ac:dyDescent="0.25">
      <c r="D45" s="9">
        <v>38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4:19" x14ac:dyDescent="0.25">
      <c r="D46" s="9">
        <v>37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4:19" x14ac:dyDescent="0.25">
      <c r="D47" s="9">
        <v>36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4:19" x14ac:dyDescent="0.25">
      <c r="D48" s="9">
        <v>35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4:24" x14ac:dyDescent="0.25">
      <c r="D49" s="9">
        <v>34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4:24" x14ac:dyDescent="0.25">
      <c r="D50" s="9">
        <v>33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4:24" x14ac:dyDescent="0.25">
      <c r="D51" s="9">
        <v>32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3" spans="4:24" x14ac:dyDescent="0.25">
      <c r="D53" s="24" t="s">
        <v>314</v>
      </c>
    </row>
    <row r="54" spans="4:24" x14ac:dyDescent="0.25">
      <c r="D54" s="9">
        <v>27</v>
      </c>
      <c r="E54" s="9" t="str">
        <f>IF(E3,"INSERT INTO Fares (Created,RouteId,Stage1,Stage2,Single,[Return]) VALUES ("&amp;$B$2&amp;","&amp;$B$3&amp;","&amp;E$2&amp;","&amp;$D3&amp;","&amp;((E3/100)*$B$8)&amp;","&amp;((E20/100)*$B$8)&amp;");INSERT INTO Fares (Created,RouteId,Stage2,Stage1,Single,[Return]) VALUES ("&amp;$B$2&amp;","&amp;$B$3&amp;","&amp;E$2&amp;","&amp;$D3&amp;","&amp;((E3/100)*$B$8)&amp;","&amp;((E20/100)*$B$8)&amp;")","")</f>
        <v>INSERT INTO Fares (Created,RouteId,Stage1,Stage2,Single,[Return]) VALUES (1500249600000,12,27,27,0.99,1.8);INSERT INTO Fares (Created,RouteId,Stage2,Stage1,Single,[Return]) VALUES (1500249600000,12,27,27,0.99,1.8)</v>
      </c>
      <c r="F54" s="29" t="str">
        <f t="shared" ref="F54:S54" si="0">IF(F3,"INSERT INTO Fares (Created,RouteId,Stage1,Stage2,Single,[Return]) VALUES ("&amp;$B$2&amp;","&amp;$B$3&amp;","&amp;F$2&amp;","&amp;$D3&amp;","&amp;((F3/100)*$B$8)&amp;","&amp;((F20/100)*$B$8)&amp;");INSERT INTO Fares (Created,RouteId,Stage2,Stage1,Single,[Return]) VALUES ("&amp;$B$2&amp;","&amp;$B$3&amp;","&amp;F$2&amp;","&amp;$D3&amp;","&amp;((F3/100)*$B$8)&amp;","&amp;((F20/100)*$B$8)&amp;")","")</f>
        <v/>
      </c>
      <c r="G54" s="29" t="str">
        <f t="shared" si="0"/>
        <v/>
      </c>
      <c r="H54" s="29" t="str">
        <f t="shared" si="0"/>
        <v/>
      </c>
      <c r="I54" s="29" t="str">
        <f t="shared" si="0"/>
        <v/>
      </c>
      <c r="J54" s="29" t="str">
        <f t="shared" si="0"/>
        <v/>
      </c>
      <c r="K54" s="29" t="str">
        <f t="shared" si="0"/>
        <v/>
      </c>
      <c r="L54" s="29" t="str">
        <f t="shared" si="0"/>
        <v/>
      </c>
      <c r="M54" s="29" t="str">
        <f t="shared" si="0"/>
        <v/>
      </c>
      <c r="N54" s="29" t="str">
        <f t="shared" si="0"/>
        <v/>
      </c>
      <c r="O54" s="29" t="str">
        <f t="shared" si="0"/>
        <v/>
      </c>
      <c r="P54" s="29" t="str">
        <f t="shared" si="0"/>
        <v/>
      </c>
      <c r="Q54" s="29" t="str">
        <f t="shared" si="0"/>
        <v/>
      </c>
      <c r="R54" s="29" t="str">
        <f t="shared" si="0"/>
        <v/>
      </c>
      <c r="S54" s="29" t="str">
        <f t="shared" si="0"/>
        <v/>
      </c>
      <c r="T54" s="9" t="str">
        <f t="shared" ref="T54:X67" si="1">IF(T3,"INSERT INTO Fares (Created,RouteId,Stage1,Stage2,Single,Return) VALUES ("&amp;$B$2&amp;","&amp;$B$3&amp;","&amp;T$2&amp;","&amp;$D3&amp;","&amp;T3&amp;","&amp;T20&amp;")","")</f>
        <v/>
      </c>
      <c r="U54" s="9" t="str">
        <f t="shared" si="1"/>
        <v/>
      </c>
      <c r="V54" s="9" t="str">
        <f t="shared" si="1"/>
        <v/>
      </c>
      <c r="W54" s="9" t="str">
        <f t="shared" si="1"/>
        <v/>
      </c>
      <c r="X54" s="9" t="str">
        <f t="shared" si="1"/>
        <v/>
      </c>
    </row>
    <row r="55" spans="4:24" x14ac:dyDescent="0.25">
      <c r="D55" s="9">
        <v>46</v>
      </c>
      <c r="E55" s="29" t="str">
        <f t="shared" ref="E55:S68" si="2">IF(E4,"INSERT INTO Fares (Created,RouteId,Stage1,Stage2,Single,[Return]) VALUES ("&amp;$B$2&amp;","&amp;$B$3&amp;","&amp;E$2&amp;","&amp;$D4&amp;","&amp;((E4/100)*$B$8)&amp;","&amp;((E21/100)*$B$8)&amp;");INSERT INTO Fares (Created,RouteId,Stage2,Stage1,Single,[Return]) VALUES ("&amp;$B$2&amp;","&amp;$B$3&amp;","&amp;E$2&amp;","&amp;$D4&amp;","&amp;((E4/100)*$B$8)&amp;","&amp;((E21/100)*$B$8)&amp;")","")</f>
        <v>INSERT INTO Fares (Created,RouteId,Stage1,Stage2,Single,[Return]) VALUES (1500249600000,12,27,46,0.99,1.8);INSERT INTO Fares (Created,RouteId,Stage2,Stage1,Single,[Return]) VALUES (1500249600000,12,27,46,0.99,1.8)</v>
      </c>
      <c r="F55" s="29" t="str">
        <f t="shared" si="2"/>
        <v>INSERT INTO Fares (Created,RouteId,Stage1,Stage2,Single,[Return]) VALUES (1500249600000,12,46,46,0.99,1.8);INSERT INTO Fares (Created,RouteId,Stage2,Stage1,Single,[Return]) VALUES (1500249600000,12,46,46,0.99,1.8)</v>
      </c>
      <c r="G55" s="29" t="str">
        <f t="shared" si="2"/>
        <v/>
      </c>
      <c r="H55" s="29" t="str">
        <f t="shared" si="2"/>
        <v/>
      </c>
      <c r="I55" s="29" t="str">
        <f t="shared" si="2"/>
        <v/>
      </c>
      <c r="J55" s="29" t="str">
        <f t="shared" si="2"/>
        <v/>
      </c>
      <c r="K55" s="29" t="str">
        <f t="shared" si="2"/>
        <v/>
      </c>
      <c r="L55" s="29" t="str">
        <f t="shared" si="2"/>
        <v/>
      </c>
      <c r="M55" s="29" t="str">
        <f t="shared" si="2"/>
        <v/>
      </c>
      <c r="N55" s="29" t="str">
        <f t="shared" si="2"/>
        <v/>
      </c>
      <c r="O55" s="29" t="str">
        <f t="shared" si="2"/>
        <v/>
      </c>
      <c r="P55" s="29" t="str">
        <f t="shared" si="2"/>
        <v/>
      </c>
      <c r="Q55" s="29" t="str">
        <f t="shared" si="2"/>
        <v/>
      </c>
      <c r="R55" s="29" t="str">
        <f t="shared" si="2"/>
        <v/>
      </c>
      <c r="S55" s="29" t="str">
        <f t="shared" si="2"/>
        <v/>
      </c>
      <c r="T55" s="9" t="str">
        <f t="shared" si="1"/>
        <v/>
      </c>
      <c r="U55" s="9" t="str">
        <f t="shared" si="1"/>
        <v/>
      </c>
      <c r="V55" s="9" t="str">
        <f t="shared" si="1"/>
        <v/>
      </c>
      <c r="W55" s="9" t="str">
        <f t="shared" si="1"/>
        <v/>
      </c>
      <c r="X55" s="9" t="str">
        <f t="shared" si="1"/>
        <v/>
      </c>
    </row>
    <row r="56" spans="4:24" x14ac:dyDescent="0.25">
      <c r="D56" s="9">
        <v>44</v>
      </c>
      <c r="E56" s="29" t="str">
        <f t="shared" si="2"/>
        <v>INSERT INTO Fares (Created,RouteId,Stage1,Stage2,Single,[Return]) VALUES (1500249600000,12,27,44,1.44,2.25);INSERT INTO Fares (Created,RouteId,Stage2,Stage1,Single,[Return]) VALUES (1500249600000,12,27,44,1.44,2.25)</v>
      </c>
      <c r="F56" s="29" t="str">
        <f t="shared" si="2"/>
        <v>INSERT INTO Fares (Created,RouteId,Stage1,Stage2,Single,[Return]) VALUES (1500249600000,12,46,44,0.99,1.8);INSERT INTO Fares (Created,RouteId,Stage2,Stage1,Single,[Return]) VALUES (1500249600000,12,46,44,0.99,1.8)</v>
      </c>
      <c r="G56" s="29" t="str">
        <f t="shared" si="2"/>
        <v>INSERT INTO Fares (Created,RouteId,Stage1,Stage2,Single,[Return]) VALUES (1500249600000,12,44,44,0.99,1.8);INSERT INTO Fares (Created,RouteId,Stage2,Stage1,Single,[Return]) VALUES (1500249600000,12,44,44,0.99,1.8)</v>
      </c>
      <c r="H56" s="29" t="str">
        <f t="shared" si="2"/>
        <v/>
      </c>
      <c r="I56" s="29" t="str">
        <f t="shared" si="2"/>
        <v/>
      </c>
      <c r="J56" s="29" t="str">
        <f t="shared" si="2"/>
        <v/>
      </c>
      <c r="K56" s="29" t="str">
        <f t="shared" si="2"/>
        <v/>
      </c>
      <c r="L56" s="29" t="str">
        <f t="shared" si="2"/>
        <v/>
      </c>
      <c r="M56" s="29" t="str">
        <f t="shared" si="2"/>
        <v/>
      </c>
      <c r="N56" s="29" t="str">
        <f t="shared" si="2"/>
        <v/>
      </c>
      <c r="O56" s="29" t="str">
        <f t="shared" si="2"/>
        <v/>
      </c>
      <c r="P56" s="29" t="str">
        <f t="shared" si="2"/>
        <v/>
      </c>
      <c r="Q56" s="29" t="str">
        <f t="shared" si="2"/>
        <v/>
      </c>
      <c r="R56" s="29" t="str">
        <f t="shared" si="2"/>
        <v/>
      </c>
      <c r="S56" s="29" t="str">
        <f t="shared" si="2"/>
        <v/>
      </c>
      <c r="T56" s="9" t="str">
        <f t="shared" si="1"/>
        <v/>
      </c>
      <c r="U56" s="9" t="str">
        <f t="shared" si="1"/>
        <v/>
      </c>
      <c r="V56" s="9" t="str">
        <f t="shared" si="1"/>
        <v/>
      </c>
      <c r="W56" s="9" t="str">
        <f t="shared" si="1"/>
        <v/>
      </c>
      <c r="X56" s="9" t="str">
        <f t="shared" si="1"/>
        <v/>
      </c>
    </row>
    <row r="57" spans="4:24" x14ac:dyDescent="0.25">
      <c r="D57" s="9">
        <v>43</v>
      </c>
      <c r="E57" s="29" t="str">
        <f t="shared" si="2"/>
        <v>INSERT INTO Fares (Created,RouteId,Stage1,Stage2,Single,[Return]) VALUES (1500249600000,12,27,43,1.44,2.25);INSERT INTO Fares (Created,RouteId,Stage2,Stage1,Single,[Return]) VALUES (1500249600000,12,27,43,1.44,2.25)</v>
      </c>
      <c r="F57" s="29" t="str">
        <f t="shared" si="2"/>
        <v>INSERT INTO Fares (Created,RouteId,Stage1,Stage2,Single,[Return]) VALUES (1500249600000,12,46,43,1.44,2.25);INSERT INTO Fares (Created,RouteId,Stage2,Stage1,Single,[Return]) VALUES (1500249600000,12,46,43,1.44,2.25)</v>
      </c>
      <c r="G57" s="29" t="str">
        <f t="shared" si="2"/>
        <v>INSERT INTO Fares (Created,RouteId,Stage1,Stage2,Single,[Return]) VALUES (1500249600000,12,44,43,0.99,1.8);INSERT INTO Fares (Created,RouteId,Stage2,Stage1,Single,[Return]) VALUES (1500249600000,12,44,43,0.99,1.8)</v>
      </c>
      <c r="H57" s="29" t="str">
        <f t="shared" si="2"/>
        <v>INSERT INTO Fares (Created,RouteId,Stage1,Stage2,Single,[Return]) VALUES (1500249600000,12,43,43,0.99,1.8);INSERT INTO Fares (Created,RouteId,Stage2,Stage1,Single,[Return]) VALUES (1500249600000,12,43,43,0.99,1.8)</v>
      </c>
      <c r="I57" s="29" t="str">
        <f t="shared" si="2"/>
        <v/>
      </c>
      <c r="J57" s="29" t="str">
        <f t="shared" si="2"/>
        <v/>
      </c>
      <c r="K57" s="29" t="str">
        <f t="shared" si="2"/>
        <v/>
      </c>
      <c r="L57" s="29" t="str">
        <f t="shared" si="2"/>
        <v/>
      </c>
      <c r="M57" s="29" t="str">
        <f t="shared" si="2"/>
        <v/>
      </c>
      <c r="N57" s="29" t="str">
        <f t="shared" si="2"/>
        <v/>
      </c>
      <c r="O57" s="29" t="str">
        <f t="shared" si="2"/>
        <v/>
      </c>
      <c r="P57" s="29" t="str">
        <f t="shared" si="2"/>
        <v/>
      </c>
      <c r="Q57" s="29" t="str">
        <f t="shared" si="2"/>
        <v/>
      </c>
      <c r="R57" s="29" t="str">
        <f t="shared" si="2"/>
        <v/>
      </c>
      <c r="S57" s="29" t="str">
        <f t="shared" si="2"/>
        <v/>
      </c>
      <c r="T57" s="9" t="str">
        <f t="shared" si="1"/>
        <v/>
      </c>
      <c r="U57" s="9" t="str">
        <f t="shared" si="1"/>
        <v/>
      </c>
      <c r="V57" s="9" t="str">
        <f t="shared" si="1"/>
        <v/>
      </c>
      <c r="W57" s="9" t="str">
        <f t="shared" si="1"/>
        <v/>
      </c>
      <c r="X57" s="9" t="str">
        <f t="shared" si="1"/>
        <v/>
      </c>
    </row>
    <row r="58" spans="4:24" x14ac:dyDescent="0.25">
      <c r="D58" s="9">
        <v>42</v>
      </c>
      <c r="E58" s="29" t="str">
        <f t="shared" si="2"/>
        <v>INSERT INTO Fares (Created,RouteId,Stage1,Stage2,Single,[Return]) VALUES (1500249600000,12,27,42,1.8,2.7);INSERT INTO Fares (Created,RouteId,Stage2,Stage1,Single,[Return]) VALUES (1500249600000,12,27,42,1.8,2.7)</v>
      </c>
      <c r="F58" s="29" t="str">
        <f t="shared" si="2"/>
        <v>INSERT INTO Fares (Created,RouteId,Stage1,Stage2,Single,[Return]) VALUES (1500249600000,12,46,42,1.8,2.7);INSERT INTO Fares (Created,RouteId,Stage2,Stage1,Single,[Return]) VALUES (1500249600000,12,46,42,1.8,2.7)</v>
      </c>
      <c r="G58" s="29" t="str">
        <f t="shared" si="2"/>
        <v>INSERT INTO Fares (Created,RouteId,Stage1,Stage2,Single,[Return]) VALUES (1500249600000,12,44,42,1.44,2.25);INSERT INTO Fares (Created,RouteId,Stage2,Stage1,Single,[Return]) VALUES (1500249600000,12,44,42,1.44,2.25)</v>
      </c>
      <c r="H58" s="29" t="str">
        <f t="shared" si="2"/>
        <v>INSERT INTO Fares (Created,RouteId,Stage1,Stage2,Single,[Return]) VALUES (1500249600000,12,43,42,0.99,1.8);INSERT INTO Fares (Created,RouteId,Stage2,Stage1,Single,[Return]) VALUES (1500249600000,12,43,42,0.99,1.8)</v>
      </c>
      <c r="I58" s="29" t="str">
        <f t="shared" si="2"/>
        <v>INSERT INTO Fares (Created,RouteId,Stage1,Stage2,Single,[Return]) VALUES (1500249600000,12,42,42,0.99,1.8);INSERT INTO Fares (Created,RouteId,Stage2,Stage1,Single,[Return]) VALUES (1500249600000,12,42,42,0.99,1.8)</v>
      </c>
      <c r="J58" s="29" t="str">
        <f t="shared" si="2"/>
        <v/>
      </c>
      <c r="K58" s="29" t="str">
        <f t="shared" si="2"/>
        <v/>
      </c>
      <c r="L58" s="29" t="str">
        <f t="shared" si="2"/>
        <v/>
      </c>
      <c r="M58" s="29" t="str">
        <f t="shared" si="2"/>
        <v/>
      </c>
      <c r="N58" s="29" t="str">
        <f t="shared" si="2"/>
        <v/>
      </c>
      <c r="O58" s="29" t="str">
        <f t="shared" si="2"/>
        <v/>
      </c>
      <c r="P58" s="29" t="str">
        <f t="shared" si="2"/>
        <v/>
      </c>
      <c r="Q58" s="29" t="str">
        <f t="shared" si="2"/>
        <v/>
      </c>
      <c r="R58" s="29" t="str">
        <f t="shared" si="2"/>
        <v/>
      </c>
      <c r="S58" s="29" t="str">
        <f t="shared" si="2"/>
        <v/>
      </c>
      <c r="T58" s="9" t="str">
        <f t="shared" si="1"/>
        <v/>
      </c>
      <c r="U58" s="9" t="str">
        <f t="shared" si="1"/>
        <v/>
      </c>
      <c r="V58" s="9" t="str">
        <f t="shared" si="1"/>
        <v/>
      </c>
      <c r="W58" s="9" t="str">
        <f t="shared" si="1"/>
        <v/>
      </c>
      <c r="X58" s="9" t="str">
        <f t="shared" si="1"/>
        <v/>
      </c>
    </row>
    <row r="59" spans="4:24" x14ac:dyDescent="0.25">
      <c r="D59" s="9">
        <v>41</v>
      </c>
      <c r="E59" s="29" t="str">
        <f t="shared" si="2"/>
        <v>INSERT INTO Fares (Created,RouteId,Stage1,Stage2,Single,[Return]) VALUES (1500249600000,12,27,41,1.8,2.7);INSERT INTO Fares (Created,RouteId,Stage2,Stage1,Single,[Return]) VALUES (1500249600000,12,27,41,1.8,2.7)</v>
      </c>
      <c r="F59" s="29" t="str">
        <f t="shared" si="2"/>
        <v>INSERT INTO Fares (Created,RouteId,Stage1,Stage2,Single,[Return]) VALUES (1500249600000,12,46,41,1.8,2.7);INSERT INTO Fares (Created,RouteId,Stage2,Stage1,Single,[Return]) VALUES (1500249600000,12,46,41,1.8,2.7)</v>
      </c>
      <c r="G59" s="29" t="str">
        <f t="shared" si="2"/>
        <v>INSERT INTO Fares (Created,RouteId,Stage1,Stage2,Single,[Return]) VALUES (1500249600000,12,44,41,1.8,2.7);INSERT INTO Fares (Created,RouteId,Stage2,Stage1,Single,[Return]) VALUES (1500249600000,12,44,41,1.8,2.7)</v>
      </c>
      <c r="H59" s="29" t="str">
        <f t="shared" si="2"/>
        <v>INSERT INTO Fares (Created,RouteId,Stage1,Stage2,Single,[Return]) VALUES (1500249600000,12,43,41,1.44,2.25);INSERT INTO Fares (Created,RouteId,Stage2,Stage1,Single,[Return]) VALUES (1500249600000,12,43,41,1.44,2.25)</v>
      </c>
      <c r="I59" s="29" t="str">
        <f t="shared" si="2"/>
        <v>INSERT INTO Fares (Created,RouteId,Stage1,Stage2,Single,[Return]) VALUES (1500249600000,12,42,41,0.99,1.8);INSERT INTO Fares (Created,RouteId,Stage2,Stage1,Single,[Return]) VALUES (1500249600000,12,42,41,0.99,1.8)</v>
      </c>
      <c r="J59" s="29" t="str">
        <f t="shared" si="2"/>
        <v>INSERT INTO Fares (Created,RouteId,Stage1,Stage2,Single,[Return]) VALUES (1500249600000,12,41,41,0.99,1.8);INSERT INTO Fares (Created,RouteId,Stage2,Stage1,Single,[Return]) VALUES (1500249600000,12,41,41,0.99,1.8)</v>
      </c>
      <c r="K59" s="29" t="str">
        <f t="shared" si="2"/>
        <v/>
      </c>
      <c r="L59" s="29" t="str">
        <f t="shared" si="2"/>
        <v/>
      </c>
      <c r="M59" s="29" t="str">
        <f t="shared" si="2"/>
        <v/>
      </c>
      <c r="N59" s="29" t="str">
        <f t="shared" si="2"/>
        <v/>
      </c>
      <c r="O59" s="29" t="str">
        <f t="shared" si="2"/>
        <v/>
      </c>
      <c r="P59" s="29" t="str">
        <f t="shared" si="2"/>
        <v/>
      </c>
      <c r="Q59" s="29" t="str">
        <f t="shared" si="2"/>
        <v/>
      </c>
      <c r="R59" s="29" t="str">
        <f t="shared" si="2"/>
        <v/>
      </c>
      <c r="S59" s="29" t="str">
        <f t="shared" si="2"/>
        <v/>
      </c>
      <c r="T59" s="9" t="str">
        <f t="shared" si="1"/>
        <v/>
      </c>
      <c r="U59" s="9" t="str">
        <f t="shared" si="1"/>
        <v/>
      </c>
      <c r="V59" s="9" t="str">
        <f t="shared" si="1"/>
        <v/>
      </c>
      <c r="W59" s="9" t="str">
        <f t="shared" si="1"/>
        <v/>
      </c>
      <c r="X59" s="9" t="str">
        <f t="shared" si="1"/>
        <v/>
      </c>
    </row>
    <row r="60" spans="4:24" x14ac:dyDescent="0.25">
      <c r="D60" s="9">
        <v>40</v>
      </c>
      <c r="E60" s="29" t="str">
        <f t="shared" si="2"/>
        <v>INSERT INTO Fares (Created,RouteId,Stage1,Stage2,Single,[Return]) VALUES (1500249600000,12,27,40,2.25,3.6);INSERT INTO Fares (Created,RouteId,Stage2,Stage1,Single,[Return]) VALUES (1500249600000,12,27,40,2.25,3.6)</v>
      </c>
      <c r="F60" s="29" t="str">
        <f t="shared" si="2"/>
        <v>INSERT INTO Fares (Created,RouteId,Stage1,Stage2,Single,[Return]) VALUES (1500249600000,12,46,40,1.8,3.15);INSERT INTO Fares (Created,RouteId,Stage2,Stage1,Single,[Return]) VALUES (1500249600000,12,46,40,1.8,3.15)</v>
      </c>
      <c r="G60" s="29" t="str">
        <f t="shared" si="2"/>
        <v>INSERT INTO Fares (Created,RouteId,Stage1,Stage2,Single,[Return]) VALUES (1500249600000,12,44,40,1.8,3.15);INSERT INTO Fares (Created,RouteId,Stage2,Stage1,Single,[Return]) VALUES (1500249600000,12,44,40,1.8,3.15)</v>
      </c>
      <c r="H60" s="29" t="str">
        <f t="shared" si="2"/>
        <v>INSERT INTO Fares (Created,RouteId,Stage1,Stage2,Single,[Return]) VALUES (1500249600000,12,43,40,1.8,3.15);INSERT INTO Fares (Created,RouteId,Stage2,Stage1,Single,[Return]) VALUES (1500249600000,12,43,40,1.8,3.15)</v>
      </c>
      <c r="I60" s="29" t="str">
        <f t="shared" si="2"/>
        <v>INSERT INTO Fares (Created,RouteId,Stage1,Stage2,Single,[Return]) VALUES (1500249600000,12,42,40,1.44,2.25);INSERT INTO Fares (Created,RouteId,Stage2,Stage1,Single,[Return]) VALUES (1500249600000,12,42,40,1.44,2.25)</v>
      </c>
      <c r="J60" s="29" t="str">
        <f t="shared" si="2"/>
        <v>INSERT INTO Fares (Created,RouteId,Stage1,Stage2,Single,[Return]) VALUES (1500249600000,12,41,40,0.99,1.8);INSERT INTO Fares (Created,RouteId,Stage2,Stage1,Single,[Return]) VALUES (1500249600000,12,41,40,0.99,1.8)</v>
      </c>
      <c r="K60" s="29" t="str">
        <f t="shared" si="2"/>
        <v>INSERT INTO Fares (Created,RouteId,Stage1,Stage2,Single,[Return]) VALUES (1500249600000,12,40,40,0.99,1.8);INSERT INTO Fares (Created,RouteId,Stage2,Stage1,Single,[Return]) VALUES (1500249600000,12,40,40,0.99,1.8)</v>
      </c>
      <c r="L60" s="29" t="str">
        <f t="shared" si="2"/>
        <v/>
      </c>
      <c r="M60" s="29" t="str">
        <f t="shared" si="2"/>
        <v/>
      </c>
      <c r="N60" s="29" t="str">
        <f t="shared" si="2"/>
        <v/>
      </c>
      <c r="O60" s="29" t="str">
        <f t="shared" si="2"/>
        <v/>
      </c>
      <c r="P60" s="29" t="str">
        <f t="shared" si="2"/>
        <v/>
      </c>
      <c r="Q60" s="29" t="str">
        <f t="shared" si="2"/>
        <v/>
      </c>
      <c r="R60" s="29" t="str">
        <f t="shared" si="2"/>
        <v/>
      </c>
      <c r="S60" s="29" t="str">
        <f t="shared" si="2"/>
        <v/>
      </c>
      <c r="T60" s="9" t="str">
        <f t="shared" si="1"/>
        <v/>
      </c>
      <c r="U60" s="9" t="str">
        <f t="shared" si="1"/>
        <v/>
      </c>
      <c r="V60" s="9" t="str">
        <f t="shared" si="1"/>
        <v/>
      </c>
      <c r="W60" s="9" t="str">
        <f t="shared" si="1"/>
        <v/>
      </c>
      <c r="X60" s="9" t="str">
        <f t="shared" si="1"/>
        <v/>
      </c>
    </row>
    <row r="61" spans="4:24" x14ac:dyDescent="0.25">
      <c r="D61" s="9">
        <v>39</v>
      </c>
      <c r="E61" s="29" t="str">
        <f t="shared" si="2"/>
        <v>INSERT INTO Fares (Created,RouteId,Stage1,Stage2,Single,[Return]) VALUES (1500249600000,12,27,39,2.25,3.6);INSERT INTO Fares (Created,RouteId,Stage2,Stage1,Single,[Return]) VALUES (1500249600000,12,27,39,2.25,3.6)</v>
      </c>
      <c r="F61" s="29" t="str">
        <f t="shared" si="2"/>
        <v>INSERT INTO Fares (Created,RouteId,Stage1,Stage2,Single,[Return]) VALUES (1500249600000,12,46,39,2.25,3.6);INSERT INTO Fares (Created,RouteId,Stage2,Stage1,Single,[Return]) VALUES (1500249600000,12,46,39,2.25,3.6)</v>
      </c>
      <c r="G61" s="29" t="str">
        <f t="shared" si="2"/>
        <v>INSERT INTO Fares (Created,RouteId,Stage1,Stage2,Single,[Return]) VALUES (1500249600000,12,44,39,1.8,3.15);INSERT INTO Fares (Created,RouteId,Stage2,Stage1,Single,[Return]) VALUES (1500249600000,12,44,39,1.8,3.15)</v>
      </c>
      <c r="H61" s="29" t="str">
        <f t="shared" si="2"/>
        <v>INSERT INTO Fares (Created,RouteId,Stage1,Stage2,Single,[Return]) VALUES (1500249600000,12,43,39,1.8,3.15);INSERT INTO Fares (Created,RouteId,Stage2,Stage1,Single,[Return]) VALUES (1500249600000,12,43,39,1.8,3.15)</v>
      </c>
      <c r="I61" s="29" t="str">
        <f t="shared" si="2"/>
        <v>INSERT INTO Fares (Created,RouteId,Stage1,Stage2,Single,[Return]) VALUES (1500249600000,12,42,39,1.44,2.25);INSERT INTO Fares (Created,RouteId,Stage2,Stage1,Single,[Return]) VALUES (1500249600000,12,42,39,1.44,2.25)</v>
      </c>
      <c r="J61" s="29" t="str">
        <f t="shared" si="2"/>
        <v>INSERT INTO Fares (Created,RouteId,Stage1,Stage2,Single,[Return]) VALUES (1500249600000,12,41,39,1.44,2.25);INSERT INTO Fares (Created,RouteId,Stage2,Stage1,Single,[Return]) VALUES (1500249600000,12,41,39,1.44,2.25)</v>
      </c>
      <c r="K61" s="29" t="str">
        <f t="shared" si="2"/>
        <v>INSERT INTO Fares (Created,RouteId,Stage1,Stage2,Single,[Return]) VALUES (1500249600000,12,40,39,0.99,1.8);INSERT INTO Fares (Created,RouteId,Stage2,Stage1,Single,[Return]) VALUES (1500249600000,12,40,39,0.99,1.8)</v>
      </c>
      <c r="L61" s="29" t="str">
        <f t="shared" si="2"/>
        <v>INSERT INTO Fares (Created,RouteId,Stage1,Stage2,Single,[Return]) VALUES (1500249600000,12,39,39,0.99,1.8);INSERT INTO Fares (Created,RouteId,Stage2,Stage1,Single,[Return]) VALUES (1500249600000,12,39,39,0.99,1.8)</v>
      </c>
      <c r="M61" s="29" t="str">
        <f t="shared" si="2"/>
        <v/>
      </c>
      <c r="N61" s="29" t="str">
        <f t="shared" si="2"/>
        <v/>
      </c>
      <c r="O61" s="29" t="str">
        <f t="shared" si="2"/>
        <v/>
      </c>
      <c r="P61" s="29" t="str">
        <f t="shared" si="2"/>
        <v/>
      </c>
      <c r="Q61" s="29" t="str">
        <f t="shared" si="2"/>
        <v/>
      </c>
      <c r="R61" s="29" t="str">
        <f t="shared" si="2"/>
        <v/>
      </c>
      <c r="S61" s="29" t="str">
        <f t="shared" si="2"/>
        <v/>
      </c>
      <c r="T61" s="9" t="str">
        <f t="shared" si="1"/>
        <v/>
      </c>
      <c r="U61" s="9" t="str">
        <f t="shared" si="1"/>
        <v/>
      </c>
      <c r="V61" s="9" t="str">
        <f t="shared" si="1"/>
        <v/>
      </c>
      <c r="W61" s="9" t="str">
        <f t="shared" si="1"/>
        <v/>
      </c>
      <c r="X61" s="9" t="str">
        <f t="shared" si="1"/>
        <v/>
      </c>
    </row>
    <row r="62" spans="4:24" x14ac:dyDescent="0.25">
      <c r="D62" s="9">
        <v>38</v>
      </c>
      <c r="E62" s="29" t="str">
        <f t="shared" si="2"/>
        <v>INSERT INTO Fares (Created,RouteId,Stage1,Stage2,Single,[Return]) VALUES (1500249600000,12,27,38,2.25,3.6);INSERT INTO Fares (Created,RouteId,Stage2,Stage1,Single,[Return]) VALUES (1500249600000,12,27,38,2.25,3.6)</v>
      </c>
      <c r="F62" s="29" t="str">
        <f t="shared" si="2"/>
        <v>INSERT INTO Fares (Created,RouteId,Stage1,Stage2,Single,[Return]) VALUES (1500249600000,12,46,38,2.25,3.6);INSERT INTO Fares (Created,RouteId,Stage2,Stage1,Single,[Return]) VALUES (1500249600000,12,46,38,2.25,3.6)</v>
      </c>
      <c r="G62" s="29" t="str">
        <f t="shared" si="2"/>
        <v>INSERT INTO Fares (Created,RouteId,Stage1,Stage2,Single,[Return]) VALUES (1500249600000,12,44,38,2.25,3.6);INSERT INTO Fares (Created,RouteId,Stage2,Stage1,Single,[Return]) VALUES (1500249600000,12,44,38,2.25,3.6)</v>
      </c>
      <c r="H62" s="29" t="str">
        <f t="shared" si="2"/>
        <v>INSERT INTO Fares (Created,RouteId,Stage1,Stage2,Single,[Return]) VALUES (1500249600000,12,43,38,1.8,3.15);INSERT INTO Fares (Created,RouteId,Stage2,Stage1,Single,[Return]) VALUES (1500249600000,12,43,38,1.8,3.15)</v>
      </c>
      <c r="I62" s="29" t="str">
        <f t="shared" si="2"/>
        <v>INSERT INTO Fares (Created,RouteId,Stage1,Stage2,Single,[Return]) VALUES (1500249600000,12,42,38,1.44,2.25);INSERT INTO Fares (Created,RouteId,Stage2,Stage1,Single,[Return]) VALUES (1500249600000,12,42,38,1.44,2.25)</v>
      </c>
      <c r="J62" s="29" t="str">
        <f t="shared" si="2"/>
        <v>INSERT INTO Fares (Created,RouteId,Stage1,Stage2,Single,[Return]) VALUES (1500249600000,12,41,38,1.44,2.25);INSERT INTO Fares (Created,RouteId,Stage2,Stage1,Single,[Return]) VALUES (1500249600000,12,41,38,1.44,2.25)</v>
      </c>
      <c r="K62" s="29" t="str">
        <f t="shared" si="2"/>
        <v>INSERT INTO Fares (Created,RouteId,Stage1,Stage2,Single,[Return]) VALUES (1500249600000,12,40,38,0.99,1.8);INSERT INTO Fares (Created,RouteId,Stage2,Stage1,Single,[Return]) VALUES (1500249600000,12,40,38,0.99,1.8)</v>
      </c>
      <c r="L62" s="29" t="str">
        <f t="shared" si="2"/>
        <v>INSERT INTO Fares (Created,RouteId,Stage1,Stage2,Single,[Return]) VALUES (1500249600000,12,39,38,0.99,1.8);INSERT INTO Fares (Created,RouteId,Stage2,Stage1,Single,[Return]) VALUES (1500249600000,12,39,38,0.99,1.8)</v>
      </c>
      <c r="M62" s="29" t="str">
        <f t="shared" si="2"/>
        <v>INSERT INTO Fares (Created,RouteId,Stage1,Stage2,Single,[Return]) VALUES (1500249600000,12,38,38,0.99,1.8);INSERT INTO Fares (Created,RouteId,Stage2,Stage1,Single,[Return]) VALUES (1500249600000,12,38,38,0.99,1.8)</v>
      </c>
      <c r="N62" s="29" t="str">
        <f t="shared" si="2"/>
        <v/>
      </c>
      <c r="O62" s="29" t="str">
        <f t="shared" si="2"/>
        <v/>
      </c>
      <c r="P62" s="29" t="str">
        <f t="shared" si="2"/>
        <v/>
      </c>
      <c r="Q62" s="29" t="str">
        <f t="shared" si="2"/>
        <v/>
      </c>
      <c r="R62" s="29" t="str">
        <f t="shared" si="2"/>
        <v/>
      </c>
      <c r="S62" s="29" t="str">
        <f t="shared" si="2"/>
        <v/>
      </c>
      <c r="T62" s="9" t="str">
        <f t="shared" si="1"/>
        <v/>
      </c>
      <c r="U62" s="9" t="str">
        <f t="shared" si="1"/>
        <v/>
      </c>
      <c r="V62" s="9" t="str">
        <f t="shared" si="1"/>
        <v/>
      </c>
      <c r="W62" s="9" t="str">
        <f t="shared" si="1"/>
        <v/>
      </c>
      <c r="X62" s="9" t="str">
        <f t="shared" si="1"/>
        <v/>
      </c>
    </row>
    <row r="63" spans="4:24" x14ac:dyDescent="0.25">
      <c r="D63" s="9">
        <v>37</v>
      </c>
      <c r="E63" s="29" t="str">
        <f t="shared" si="2"/>
        <v>INSERT INTO Fares (Created,RouteId,Stage1,Stage2,Single,[Return]) VALUES (1500249600000,12,27,37,2.43,4.23);INSERT INTO Fares (Created,RouteId,Stage2,Stage1,Single,[Return]) VALUES (1500249600000,12,27,37,2.43,4.23)</v>
      </c>
      <c r="F63" s="29" t="str">
        <f t="shared" si="2"/>
        <v>INSERT INTO Fares (Created,RouteId,Stage1,Stage2,Single,[Return]) VALUES (1500249600000,12,46,37,2.43,4.23);INSERT INTO Fares (Created,RouteId,Stage2,Stage1,Single,[Return]) VALUES (1500249600000,12,46,37,2.43,4.23)</v>
      </c>
      <c r="G63" s="29" t="str">
        <f t="shared" si="2"/>
        <v>INSERT INTO Fares (Created,RouteId,Stage1,Stage2,Single,[Return]) VALUES (1500249600000,12,44,37,2.25,3.6);INSERT INTO Fares (Created,RouteId,Stage2,Stage1,Single,[Return]) VALUES (1500249600000,12,44,37,2.25,3.6)</v>
      </c>
      <c r="H63" s="29" t="str">
        <f t="shared" si="2"/>
        <v>INSERT INTO Fares (Created,RouteId,Stage1,Stage2,Single,[Return]) VALUES (1500249600000,12,43,37,2.25,3.6);INSERT INTO Fares (Created,RouteId,Stage2,Stage1,Single,[Return]) VALUES (1500249600000,12,43,37,2.25,3.6)</v>
      </c>
      <c r="I63" s="29" t="str">
        <f t="shared" si="2"/>
        <v>INSERT INTO Fares (Created,RouteId,Stage1,Stage2,Single,[Return]) VALUES (1500249600000,12,42,37,1.8,3.15);INSERT INTO Fares (Created,RouteId,Stage2,Stage1,Single,[Return]) VALUES (1500249600000,12,42,37,1.8,3.15)</v>
      </c>
      <c r="J63" s="29" t="str">
        <f t="shared" si="2"/>
        <v>INSERT INTO Fares (Created,RouteId,Stage1,Stage2,Single,[Return]) VALUES (1500249600000,12,41,37,1.8,3.15);INSERT INTO Fares (Created,RouteId,Stage2,Stage1,Single,[Return]) VALUES (1500249600000,12,41,37,1.8,3.15)</v>
      </c>
      <c r="K63" s="29" t="str">
        <f t="shared" si="2"/>
        <v>INSERT INTO Fares (Created,RouteId,Stage1,Stage2,Single,[Return]) VALUES (1500249600000,12,40,37,1.44,2.25);INSERT INTO Fares (Created,RouteId,Stage2,Stage1,Single,[Return]) VALUES (1500249600000,12,40,37,1.44,2.25)</v>
      </c>
      <c r="L63" s="29" t="str">
        <f t="shared" si="2"/>
        <v>INSERT INTO Fares (Created,RouteId,Stage1,Stage2,Single,[Return]) VALUES (1500249600000,12,39,37,1.44,2.25);INSERT INTO Fares (Created,RouteId,Stage2,Stage1,Single,[Return]) VALUES (1500249600000,12,39,37,1.44,2.25)</v>
      </c>
      <c r="M63" s="29" t="str">
        <f t="shared" si="2"/>
        <v>INSERT INTO Fares (Created,RouteId,Stage1,Stage2,Single,[Return]) VALUES (1500249600000,12,38,37,0.99,1.8);INSERT INTO Fares (Created,RouteId,Stage2,Stage1,Single,[Return]) VALUES (1500249600000,12,38,37,0.99,1.8)</v>
      </c>
      <c r="N63" s="29" t="str">
        <f t="shared" si="2"/>
        <v>INSERT INTO Fares (Created,RouteId,Stage1,Stage2,Single,[Return]) VALUES (1500249600000,12,37,37,0.99,1.8);INSERT INTO Fares (Created,RouteId,Stage2,Stage1,Single,[Return]) VALUES (1500249600000,12,37,37,0.99,1.8)</v>
      </c>
      <c r="O63" s="29" t="str">
        <f t="shared" si="2"/>
        <v/>
      </c>
      <c r="P63" s="29" t="str">
        <f t="shared" si="2"/>
        <v/>
      </c>
      <c r="Q63" s="29" t="str">
        <f t="shared" si="2"/>
        <v/>
      </c>
      <c r="R63" s="29" t="str">
        <f t="shared" si="2"/>
        <v/>
      </c>
      <c r="S63" s="29" t="str">
        <f t="shared" si="2"/>
        <v/>
      </c>
      <c r="T63" s="9" t="str">
        <f t="shared" si="1"/>
        <v/>
      </c>
      <c r="U63" s="9" t="str">
        <f t="shared" si="1"/>
        <v/>
      </c>
      <c r="V63" s="9" t="str">
        <f t="shared" si="1"/>
        <v/>
      </c>
      <c r="W63" s="9" t="str">
        <f t="shared" si="1"/>
        <v/>
      </c>
      <c r="X63" s="9" t="str">
        <f t="shared" si="1"/>
        <v/>
      </c>
    </row>
    <row r="64" spans="4:24" x14ac:dyDescent="0.25">
      <c r="D64" s="9">
        <v>36</v>
      </c>
      <c r="E64" s="29" t="str">
        <f t="shared" si="2"/>
        <v>INSERT INTO Fares (Created,RouteId,Stage1,Stage2,Single,[Return]) VALUES (1500249600000,12,27,36,2.43,4.23);INSERT INTO Fares (Created,RouteId,Stage2,Stage1,Single,[Return]) VALUES (1500249600000,12,27,36,2.43,4.23)</v>
      </c>
      <c r="F64" s="29" t="str">
        <f t="shared" si="2"/>
        <v>INSERT INTO Fares (Created,RouteId,Stage1,Stage2,Single,[Return]) VALUES (1500249600000,12,46,36,2.43,4.23);INSERT INTO Fares (Created,RouteId,Stage2,Stage1,Single,[Return]) VALUES (1500249600000,12,46,36,2.43,4.23)</v>
      </c>
      <c r="G64" s="29" t="str">
        <f t="shared" si="2"/>
        <v>INSERT INTO Fares (Created,RouteId,Stage1,Stage2,Single,[Return]) VALUES (1500249600000,12,44,36,2.43,4.23);INSERT INTO Fares (Created,RouteId,Stage2,Stage1,Single,[Return]) VALUES (1500249600000,12,44,36,2.43,4.23)</v>
      </c>
      <c r="H64" s="29" t="str">
        <f t="shared" si="2"/>
        <v>INSERT INTO Fares (Created,RouteId,Stage1,Stage2,Single,[Return]) VALUES (1500249600000,12,43,36,2.25,3.6);INSERT INTO Fares (Created,RouteId,Stage2,Stage1,Single,[Return]) VALUES (1500249600000,12,43,36,2.25,3.6)</v>
      </c>
      <c r="I64" s="29" t="str">
        <f t="shared" si="2"/>
        <v>INSERT INTO Fares (Created,RouteId,Stage1,Stage2,Single,[Return]) VALUES (1500249600000,12,42,36,2.25,3.6);INSERT INTO Fares (Created,RouteId,Stage2,Stage1,Single,[Return]) VALUES (1500249600000,12,42,36,2.25,3.6)</v>
      </c>
      <c r="J64" s="29" t="str">
        <f t="shared" si="2"/>
        <v>INSERT INTO Fares (Created,RouteId,Stage1,Stage2,Single,[Return]) VALUES (1500249600000,12,41,36,1.8,3.15);INSERT INTO Fares (Created,RouteId,Stage2,Stage1,Single,[Return]) VALUES (1500249600000,12,41,36,1.8,3.15)</v>
      </c>
      <c r="K64" s="29" t="str">
        <f t="shared" si="2"/>
        <v>INSERT INTO Fares (Created,RouteId,Stage1,Stage2,Single,[Return]) VALUES (1500249600000,12,40,36,1.8,3.15);INSERT INTO Fares (Created,RouteId,Stage2,Stage1,Single,[Return]) VALUES (1500249600000,12,40,36,1.8,3.15)</v>
      </c>
      <c r="L64" s="29" t="str">
        <f t="shared" si="2"/>
        <v>INSERT INTO Fares (Created,RouteId,Stage1,Stage2,Single,[Return]) VALUES (1500249600000,12,39,36,1.44,2.25);INSERT INTO Fares (Created,RouteId,Stage2,Stage1,Single,[Return]) VALUES (1500249600000,12,39,36,1.44,2.25)</v>
      </c>
      <c r="M64" s="29" t="str">
        <f t="shared" si="2"/>
        <v>INSERT INTO Fares (Created,RouteId,Stage1,Stage2,Single,[Return]) VALUES (1500249600000,12,38,36,1.44,2.25);INSERT INTO Fares (Created,RouteId,Stage2,Stage1,Single,[Return]) VALUES (1500249600000,12,38,36,1.44,2.25)</v>
      </c>
      <c r="N64" s="29" t="str">
        <f t="shared" si="2"/>
        <v>INSERT INTO Fares (Created,RouteId,Stage1,Stage2,Single,[Return]) VALUES (1500249600000,12,37,36,0.99,1.8);INSERT INTO Fares (Created,RouteId,Stage2,Stage1,Single,[Return]) VALUES (1500249600000,12,37,36,0.99,1.8)</v>
      </c>
      <c r="O64" s="29" t="str">
        <f t="shared" si="2"/>
        <v>INSERT INTO Fares (Created,RouteId,Stage1,Stage2,Single,[Return]) VALUES (1500249600000,12,36,36,0.99,1.8);INSERT INTO Fares (Created,RouteId,Stage2,Stage1,Single,[Return]) VALUES (1500249600000,12,36,36,0.99,1.8)</v>
      </c>
      <c r="P64" s="29" t="str">
        <f t="shared" si="2"/>
        <v/>
      </c>
      <c r="Q64" s="29" t="str">
        <f t="shared" si="2"/>
        <v/>
      </c>
      <c r="R64" s="29" t="str">
        <f t="shared" si="2"/>
        <v/>
      </c>
      <c r="S64" s="29" t="str">
        <f t="shared" si="2"/>
        <v/>
      </c>
      <c r="T64" s="9" t="str">
        <f t="shared" si="1"/>
        <v/>
      </c>
      <c r="U64" s="9" t="str">
        <f t="shared" si="1"/>
        <v/>
      </c>
      <c r="V64" s="9" t="str">
        <f t="shared" si="1"/>
        <v/>
      </c>
      <c r="W64" s="9" t="str">
        <f t="shared" si="1"/>
        <v/>
      </c>
      <c r="X64" s="9" t="str">
        <f t="shared" si="1"/>
        <v/>
      </c>
    </row>
    <row r="65" spans="4:24" x14ac:dyDescent="0.25">
      <c r="D65" s="9">
        <v>35</v>
      </c>
      <c r="E65" s="29" t="str">
        <f t="shared" si="2"/>
        <v>INSERT INTO Fares (Created,RouteId,Stage1,Stage2,Single,[Return]) VALUES (1500249600000,12,27,35,2.43,4.23);INSERT INTO Fares (Created,RouteId,Stage2,Stage1,Single,[Return]) VALUES (1500249600000,12,27,35,2.43,4.23)</v>
      </c>
      <c r="F65" s="29" t="str">
        <f t="shared" si="2"/>
        <v>INSERT INTO Fares (Created,RouteId,Stage1,Stage2,Single,[Return]) VALUES (1500249600000,12,46,35,2.43,4.23);INSERT INTO Fares (Created,RouteId,Stage2,Stage1,Single,[Return]) VALUES (1500249600000,12,46,35,2.43,4.23)</v>
      </c>
      <c r="G65" s="29" t="str">
        <f t="shared" si="2"/>
        <v>INSERT INTO Fares (Created,RouteId,Stage1,Stage2,Single,[Return]) VALUES (1500249600000,12,44,35,2.43,4.23);INSERT INTO Fares (Created,RouteId,Stage2,Stage1,Single,[Return]) VALUES (1500249600000,12,44,35,2.43,4.23)</v>
      </c>
      <c r="H65" s="29" t="str">
        <f t="shared" si="2"/>
        <v>INSERT INTO Fares (Created,RouteId,Stage1,Stage2,Single,[Return]) VALUES (1500249600000,12,43,35,2.25,3.6);INSERT INTO Fares (Created,RouteId,Stage2,Stage1,Single,[Return]) VALUES (1500249600000,12,43,35,2.25,3.6)</v>
      </c>
      <c r="I65" s="29" t="str">
        <f t="shared" si="2"/>
        <v>INSERT INTO Fares (Created,RouteId,Stage1,Stage2,Single,[Return]) VALUES (1500249600000,12,42,35,2.25,3.6);INSERT INTO Fares (Created,RouteId,Stage2,Stage1,Single,[Return]) VALUES (1500249600000,12,42,35,2.25,3.6)</v>
      </c>
      <c r="J65" s="29" t="str">
        <f t="shared" si="2"/>
        <v>INSERT INTO Fares (Created,RouteId,Stage1,Stage2,Single,[Return]) VALUES (1500249600000,12,41,35,2.25,3.6);INSERT INTO Fares (Created,RouteId,Stage2,Stage1,Single,[Return]) VALUES (1500249600000,12,41,35,2.25,3.6)</v>
      </c>
      <c r="K65" s="29" t="str">
        <f t="shared" si="2"/>
        <v>INSERT INTO Fares (Created,RouteId,Stage1,Stage2,Single,[Return]) VALUES (1500249600000,12,40,35,1.8,3.15);INSERT INTO Fares (Created,RouteId,Stage2,Stage1,Single,[Return]) VALUES (1500249600000,12,40,35,1.8,3.15)</v>
      </c>
      <c r="L65" s="29" t="str">
        <f t="shared" si="2"/>
        <v>INSERT INTO Fares (Created,RouteId,Stage1,Stage2,Single,[Return]) VALUES (1500249600000,12,39,35,1.8,3.15);INSERT INTO Fares (Created,RouteId,Stage2,Stage1,Single,[Return]) VALUES (1500249600000,12,39,35,1.8,3.15)</v>
      </c>
      <c r="M65" s="29" t="str">
        <f t="shared" si="2"/>
        <v>INSERT INTO Fares (Created,RouteId,Stage1,Stage2,Single,[Return]) VALUES (1500249600000,12,38,35,1.8,3.15);INSERT INTO Fares (Created,RouteId,Stage2,Stage1,Single,[Return]) VALUES (1500249600000,12,38,35,1.8,3.15)</v>
      </c>
      <c r="N65" s="29" t="str">
        <f t="shared" si="2"/>
        <v>INSERT INTO Fares (Created,RouteId,Stage1,Stage2,Single,[Return]) VALUES (1500249600000,12,37,35,1.44,2.25);INSERT INTO Fares (Created,RouteId,Stage2,Stage1,Single,[Return]) VALUES (1500249600000,12,37,35,1.44,2.25)</v>
      </c>
      <c r="O65" s="29" t="str">
        <f t="shared" si="2"/>
        <v>INSERT INTO Fares (Created,RouteId,Stage1,Stage2,Single,[Return]) VALUES (1500249600000,12,36,35,0.99,1.8);INSERT INTO Fares (Created,RouteId,Stage2,Stage1,Single,[Return]) VALUES (1500249600000,12,36,35,0.99,1.8)</v>
      </c>
      <c r="P65" s="29" t="str">
        <f t="shared" si="2"/>
        <v>INSERT INTO Fares (Created,RouteId,Stage1,Stage2,Single,[Return]) VALUES (1500249600000,12,35,35,0.99,1.8);INSERT INTO Fares (Created,RouteId,Stage2,Stage1,Single,[Return]) VALUES (1500249600000,12,35,35,0.99,1.8)</v>
      </c>
      <c r="Q65" s="29" t="str">
        <f t="shared" si="2"/>
        <v/>
      </c>
      <c r="R65" s="29" t="str">
        <f t="shared" si="2"/>
        <v/>
      </c>
      <c r="S65" s="29" t="str">
        <f t="shared" si="2"/>
        <v/>
      </c>
      <c r="T65" s="9" t="str">
        <f t="shared" si="1"/>
        <v/>
      </c>
      <c r="U65" s="9" t="str">
        <f t="shared" si="1"/>
        <v/>
      </c>
      <c r="V65" s="9" t="str">
        <f t="shared" si="1"/>
        <v/>
      </c>
      <c r="W65" s="9" t="str">
        <f t="shared" si="1"/>
        <v/>
      </c>
      <c r="X65" s="9" t="str">
        <f t="shared" si="1"/>
        <v/>
      </c>
    </row>
    <row r="66" spans="4:24" x14ac:dyDescent="0.25">
      <c r="D66" s="9">
        <v>34</v>
      </c>
      <c r="E66" s="29" t="str">
        <f t="shared" si="2"/>
        <v>INSERT INTO Fares (Created,RouteId,Stage1,Stage2,Single,[Return]) VALUES (1500249600000,12,27,34,2.43,4.23);INSERT INTO Fares (Created,RouteId,Stage2,Stage1,Single,[Return]) VALUES (1500249600000,12,27,34,2.43,4.23)</v>
      </c>
      <c r="F66" s="29" t="str">
        <f t="shared" si="2"/>
        <v>INSERT INTO Fares (Created,RouteId,Stage1,Stage2,Single,[Return]) VALUES (1500249600000,12,46,34,2.43,4.23);INSERT INTO Fares (Created,RouteId,Stage2,Stage1,Single,[Return]) VALUES (1500249600000,12,46,34,2.43,4.23)</v>
      </c>
      <c r="G66" s="29" t="str">
        <f t="shared" si="2"/>
        <v>INSERT INTO Fares (Created,RouteId,Stage1,Stage2,Single,[Return]) VALUES (1500249600000,12,44,34,2.43,4.23);INSERT INTO Fares (Created,RouteId,Stage2,Stage1,Single,[Return]) VALUES (1500249600000,12,44,34,2.43,4.23)</v>
      </c>
      <c r="H66" s="29" t="str">
        <f t="shared" si="2"/>
        <v>INSERT INTO Fares (Created,RouteId,Stage1,Stage2,Single,[Return]) VALUES (1500249600000,12,43,34,2.43,4.23);INSERT INTO Fares (Created,RouteId,Stage2,Stage1,Single,[Return]) VALUES (1500249600000,12,43,34,2.43,4.23)</v>
      </c>
      <c r="I66" s="29" t="str">
        <f t="shared" si="2"/>
        <v>INSERT INTO Fares (Created,RouteId,Stage1,Stage2,Single,[Return]) VALUES (1500249600000,12,42,34,2.25,3.6);INSERT INTO Fares (Created,RouteId,Stage2,Stage1,Single,[Return]) VALUES (1500249600000,12,42,34,2.25,3.6)</v>
      </c>
      <c r="J66" s="29" t="str">
        <f t="shared" si="2"/>
        <v>INSERT INTO Fares (Created,RouteId,Stage1,Stage2,Single,[Return]) VALUES (1500249600000,12,41,34,2.25,3.6);INSERT INTO Fares (Created,RouteId,Stage2,Stage1,Single,[Return]) VALUES (1500249600000,12,41,34,2.25,3.6)</v>
      </c>
      <c r="K66" s="29" t="str">
        <f t="shared" si="2"/>
        <v>INSERT INTO Fares (Created,RouteId,Stage1,Stage2,Single,[Return]) VALUES (1500249600000,12,40,34,2.25,3.6);INSERT INTO Fares (Created,RouteId,Stage2,Stage1,Single,[Return]) VALUES (1500249600000,12,40,34,2.25,3.6)</v>
      </c>
      <c r="L66" s="29" t="str">
        <f t="shared" si="2"/>
        <v>INSERT INTO Fares (Created,RouteId,Stage1,Stage2,Single,[Return]) VALUES (1500249600000,12,39,34,1.8,3.15);INSERT INTO Fares (Created,RouteId,Stage2,Stage1,Single,[Return]) VALUES (1500249600000,12,39,34,1.8,3.15)</v>
      </c>
      <c r="M66" s="29" t="str">
        <f t="shared" si="2"/>
        <v>INSERT INTO Fares (Created,RouteId,Stage1,Stage2,Single,[Return]) VALUES (1500249600000,12,38,34,1.8,3.15);INSERT INTO Fares (Created,RouteId,Stage2,Stage1,Single,[Return]) VALUES (1500249600000,12,38,34,1.8,3.15)</v>
      </c>
      <c r="N66" s="29" t="str">
        <f t="shared" si="2"/>
        <v>INSERT INTO Fares (Created,RouteId,Stage1,Stage2,Single,[Return]) VALUES (1500249600000,12,37,34,1.44,2.25);INSERT INTO Fares (Created,RouteId,Stage2,Stage1,Single,[Return]) VALUES (1500249600000,12,37,34,1.44,2.25)</v>
      </c>
      <c r="O66" s="29" t="str">
        <f t="shared" si="2"/>
        <v>INSERT INTO Fares (Created,RouteId,Stage1,Stage2,Single,[Return]) VALUES (1500249600000,12,36,34,1.44,2.25);INSERT INTO Fares (Created,RouteId,Stage2,Stage1,Single,[Return]) VALUES (1500249600000,12,36,34,1.44,2.25)</v>
      </c>
      <c r="P66" s="29" t="str">
        <f t="shared" si="2"/>
        <v>INSERT INTO Fares (Created,RouteId,Stage1,Stage2,Single,[Return]) VALUES (1500249600000,12,35,34,0.99,1.8);INSERT INTO Fares (Created,RouteId,Stage2,Stage1,Single,[Return]) VALUES (1500249600000,12,35,34,0.99,1.8)</v>
      </c>
      <c r="Q66" s="29" t="str">
        <f t="shared" si="2"/>
        <v>INSERT INTO Fares (Created,RouteId,Stage1,Stage2,Single,[Return]) VALUES (1500249600000,12,34,34,0.99,1.8);INSERT INTO Fares (Created,RouteId,Stage2,Stage1,Single,[Return]) VALUES (1500249600000,12,34,34,0.99,1.8)</v>
      </c>
      <c r="R66" s="29" t="str">
        <f t="shared" si="2"/>
        <v/>
      </c>
      <c r="S66" s="29" t="str">
        <f t="shared" si="2"/>
        <v/>
      </c>
      <c r="T66" s="9" t="str">
        <f t="shared" si="1"/>
        <v/>
      </c>
      <c r="U66" s="9" t="str">
        <f t="shared" si="1"/>
        <v/>
      </c>
      <c r="V66" s="9" t="str">
        <f t="shared" si="1"/>
        <v/>
      </c>
      <c r="W66" s="9" t="str">
        <f t="shared" si="1"/>
        <v/>
      </c>
      <c r="X66" s="9" t="str">
        <f t="shared" si="1"/>
        <v/>
      </c>
    </row>
    <row r="67" spans="4:24" x14ac:dyDescent="0.25">
      <c r="D67" s="9">
        <v>33</v>
      </c>
      <c r="E67" s="29" t="str">
        <f t="shared" si="2"/>
        <v>INSERT INTO Fares (Created,RouteId,Stage1,Stage2,Single,[Return]) VALUES (1500249600000,12,27,33,2.43,4.23);INSERT INTO Fares (Created,RouteId,Stage2,Stage1,Single,[Return]) VALUES (1500249600000,12,27,33,2.43,4.23)</v>
      </c>
      <c r="F67" s="29" t="str">
        <f t="shared" si="2"/>
        <v>INSERT INTO Fares (Created,RouteId,Stage1,Stage2,Single,[Return]) VALUES (1500249600000,12,46,33,2.43,4.23);INSERT INTO Fares (Created,RouteId,Stage2,Stage1,Single,[Return]) VALUES (1500249600000,12,46,33,2.43,4.23)</v>
      </c>
      <c r="G67" s="29" t="str">
        <f t="shared" si="2"/>
        <v>INSERT INTO Fares (Created,RouteId,Stage1,Stage2,Single,[Return]) VALUES (1500249600000,12,44,33,2.43,4.23);INSERT INTO Fares (Created,RouteId,Stage2,Stage1,Single,[Return]) VALUES (1500249600000,12,44,33,2.43,4.23)</v>
      </c>
      <c r="H67" s="29" t="str">
        <f t="shared" si="2"/>
        <v>INSERT INTO Fares (Created,RouteId,Stage1,Stage2,Single,[Return]) VALUES (1500249600000,12,43,33,2.43,4.23);INSERT INTO Fares (Created,RouteId,Stage2,Stage1,Single,[Return]) VALUES (1500249600000,12,43,33,2.43,4.23)</v>
      </c>
      <c r="I67" s="29" t="str">
        <f t="shared" si="2"/>
        <v>INSERT INTO Fares (Created,RouteId,Stage1,Stage2,Single,[Return]) VALUES (1500249600000,12,42,33,2.25,3.6);INSERT INTO Fares (Created,RouteId,Stage2,Stage1,Single,[Return]) VALUES (1500249600000,12,42,33,2.25,3.6)</v>
      </c>
      <c r="J67" s="29" t="str">
        <f t="shared" si="2"/>
        <v>INSERT INTO Fares (Created,RouteId,Stage1,Stage2,Single,[Return]) VALUES (1500249600000,12,41,33,2.25,3.6);INSERT INTO Fares (Created,RouteId,Stage2,Stage1,Single,[Return]) VALUES (1500249600000,12,41,33,2.25,3.6)</v>
      </c>
      <c r="K67" s="29" t="str">
        <f t="shared" si="2"/>
        <v>INSERT INTO Fares (Created,RouteId,Stage1,Stage2,Single,[Return]) VALUES (1500249600000,12,40,33,2.25,3.6);INSERT INTO Fares (Created,RouteId,Stage2,Stage1,Single,[Return]) VALUES (1500249600000,12,40,33,2.25,3.6)</v>
      </c>
      <c r="L67" s="29" t="str">
        <f t="shared" si="2"/>
        <v>INSERT INTO Fares (Created,RouteId,Stage1,Stage2,Single,[Return]) VALUES (1500249600000,12,39,33,1.8,3.15);INSERT INTO Fares (Created,RouteId,Stage2,Stage1,Single,[Return]) VALUES (1500249600000,12,39,33,1.8,3.15)</v>
      </c>
      <c r="M67" s="29" t="str">
        <f t="shared" si="2"/>
        <v>INSERT INTO Fares (Created,RouteId,Stage1,Stage2,Single,[Return]) VALUES (1500249600000,12,38,33,1.8,3.15);INSERT INTO Fares (Created,RouteId,Stage2,Stage1,Single,[Return]) VALUES (1500249600000,12,38,33,1.8,3.15)</v>
      </c>
      <c r="N67" s="29" t="str">
        <f t="shared" si="2"/>
        <v>INSERT INTO Fares (Created,RouteId,Stage1,Stage2,Single,[Return]) VALUES (1500249600000,12,37,33,1.44,2.25);INSERT INTO Fares (Created,RouteId,Stage2,Stage1,Single,[Return]) VALUES (1500249600000,12,37,33,1.44,2.25)</v>
      </c>
      <c r="O67" s="29" t="str">
        <f t="shared" si="2"/>
        <v>INSERT INTO Fares (Created,RouteId,Stage1,Stage2,Single,[Return]) VALUES (1500249600000,12,36,33,1.44,2.25);INSERT INTO Fares (Created,RouteId,Stage2,Stage1,Single,[Return]) VALUES (1500249600000,12,36,33,1.44,2.25)</v>
      </c>
      <c r="P67" s="29" t="str">
        <f t="shared" si="2"/>
        <v>INSERT INTO Fares (Created,RouteId,Stage1,Stage2,Single,[Return]) VALUES (1500249600000,12,35,33,1.44,2.25);INSERT INTO Fares (Created,RouteId,Stage2,Stage1,Single,[Return]) VALUES (1500249600000,12,35,33,1.44,2.25)</v>
      </c>
      <c r="Q67" s="29" t="str">
        <f t="shared" si="2"/>
        <v>INSERT INTO Fares (Created,RouteId,Stage1,Stage2,Single,[Return]) VALUES (1500249600000,12,34,33,0.99,1.8);INSERT INTO Fares (Created,RouteId,Stage2,Stage1,Single,[Return]) VALUES (1500249600000,12,34,33,0.99,1.8)</v>
      </c>
      <c r="R67" s="29" t="str">
        <f t="shared" si="2"/>
        <v>INSERT INTO Fares (Created,RouteId,Stage1,Stage2,Single,[Return]) VALUES (1500249600000,12,33,33,0.99,1.8);INSERT INTO Fares (Created,RouteId,Stage2,Stage1,Single,[Return]) VALUES (1500249600000,12,33,33,0.99,1.8)</v>
      </c>
      <c r="S67" s="29" t="str">
        <f t="shared" si="2"/>
        <v/>
      </c>
      <c r="T67" s="9" t="str">
        <f t="shared" si="1"/>
        <v/>
      </c>
      <c r="U67" s="9" t="str">
        <f t="shared" si="1"/>
        <v/>
      </c>
      <c r="V67" s="9" t="str">
        <f t="shared" si="1"/>
        <v/>
      </c>
      <c r="W67" s="9" t="str">
        <f t="shared" si="1"/>
        <v/>
      </c>
      <c r="X67" s="9" t="str">
        <f t="shared" si="1"/>
        <v/>
      </c>
    </row>
    <row r="68" spans="4:24" x14ac:dyDescent="0.25">
      <c r="D68" s="9">
        <v>32</v>
      </c>
      <c r="E68" s="29" t="str">
        <f t="shared" si="2"/>
        <v>INSERT INTO Fares (Created,RouteId,Stage1,Stage2,Single,[Return]) VALUES (1500249600000,12,27,32,2.43,4.23);INSERT INTO Fares (Created,RouteId,Stage2,Stage1,Single,[Return]) VALUES (1500249600000,12,27,32,2.43,4.23)</v>
      </c>
      <c r="F68" s="29" t="str">
        <f t="shared" si="2"/>
        <v>INSERT INTO Fares (Created,RouteId,Stage1,Stage2,Single,[Return]) VALUES (1500249600000,12,46,32,2.43,4.23);INSERT INTO Fares (Created,RouteId,Stage2,Stage1,Single,[Return]) VALUES (1500249600000,12,46,32,2.43,4.23)</v>
      </c>
      <c r="G68" s="29" t="str">
        <f t="shared" si="2"/>
        <v>INSERT INTO Fares (Created,RouteId,Stage1,Stage2,Single,[Return]) VALUES (1500249600000,12,44,32,2.43,4.23);INSERT INTO Fares (Created,RouteId,Stage2,Stage1,Single,[Return]) VALUES (1500249600000,12,44,32,2.43,4.23)</v>
      </c>
      <c r="H68" s="29" t="str">
        <f t="shared" si="2"/>
        <v>INSERT INTO Fares (Created,RouteId,Stage1,Stage2,Single,[Return]) VALUES (1500249600000,12,43,32,2.43,4.23);INSERT INTO Fares (Created,RouteId,Stage2,Stage1,Single,[Return]) VALUES (1500249600000,12,43,32,2.43,4.23)</v>
      </c>
      <c r="I68" s="29" t="str">
        <f t="shared" si="2"/>
        <v>INSERT INTO Fares (Created,RouteId,Stage1,Stage2,Single,[Return]) VALUES (1500249600000,12,42,32,2.25,3.6);INSERT INTO Fares (Created,RouteId,Stage2,Stage1,Single,[Return]) VALUES (1500249600000,12,42,32,2.25,3.6)</v>
      </c>
      <c r="J68" s="29" t="str">
        <f t="shared" si="2"/>
        <v>INSERT INTO Fares (Created,RouteId,Stage1,Stage2,Single,[Return]) VALUES (1500249600000,12,41,32,2.25,3.6);INSERT INTO Fares (Created,RouteId,Stage2,Stage1,Single,[Return]) VALUES (1500249600000,12,41,32,2.25,3.6)</v>
      </c>
      <c r="K68" s="29" t="str">
        <f t="shared" si="2"/>
        <v>INSERT INTO Fares (Created,RouteId,Stage1,Stage2,Single,[Return]) VALUES (1500249600000,12,40,32,2.25,3.6);INSERT INTO Fares (Created,RouteId,Stage2,Stage1,Single,[Return]) VALUES (1500249600000,12,40,32,2.25,3.6)</v>
      </c>
      <c r="L68" s="29" t="str">
        <f t="shared" si="2"/>
        <v>INSERT INTO Fares (Created,RouteId,Stage1,Stage2,Single,[Return]) VALUES (1500249600000,12,39,32,1.8,3.15);INSERT INTO Fares (Created,RouteId,Stage2,Stage1,Single,[Return]) VALUES (1500249600000,12,39,32,1.8,3.15)</v>
      </c>
      <c r="M68" s="29" t="str">
        <f t="shared" si="2"/>
        <v>INSERT INTO Fares (Created,RouteId,Stage1,Stage2,Single,[Return]) VALUES (1500249600000,12,38,32,1.8,3.15);INSERT INTO Fares (Created,RouteId,Stage2,Stage1,Single,[Return]) VALUES (1500249600000,12,38,32,1.8,3.15)</v>
      </c>
      <c r="N68" s="29" t="str">
        <f t="shared" si="2"/>
        <v>INSERT INTO Fares (Created,RouteId,Stage1,Stage2,Single,[Return]) VALUES (1500249600000,12,37,32,1.44,2.25);INSERT INTO Fares (Created,RouteId,Stage2,Stage1,Single,[Return]) VALUES (1500249600000,12,37,32,1.44,2.25)</v>
      </c>
      <c r="O68" s="29" t="str">
        <f t="shared" si="2"/>
        <v>INSERT INTO Fares (Created,RouteId,Stage1,Stage2,Single,[Return]) VALUES (1500249600000,12,36,32,1.44,2.25);INSERT INTO Fares (Created,RouteId,Stage2,Stage1,Single,[Return]) VALUES (1500249600000,12,36,32,1.44,2.25)</v>
      </c>
      <c r="P68" s="29" t="str">
        <f t="shared" si="2"/>
        <v>INSERT INTO Fares (Created,RouteId,Stage1,Stage2,Single,[Return]) VALUES (1500249600000,12,35,32,1.44,2.25);INSERT INTO Fares (Created,RouteId,Stage2,Stage1,Single,[Return]) VALUES (1500249600000,12,35,32,1.44,2.25)</v>
      </c>
      <c r="Q68" s="29" t="str">
        <f t="shared" si="2"/>
        <v>INSERT INTO Fares (Created,RouteId,Stage1,Stage2,Single,[Return]) VALUES (1500249600000,12,34,32,0.99,1.8);INSERT INTO Fares (Created,RouteId,Stage2,Stage1,Single,[Return]) VALUES (1500249600000,12,34,32,0.99,1.8)</v>
      </c>
      <c r="R68" s="29" t="str">
        <f t="shared" si="2"/>
        <v>INSERT INTO Fares (Created,RouteId,Stage1,Stage2,Single,[Return]) VALUES (1500249600000,12,33,32,0.99,1.8);INSERT INTO Fares (Created,RouteId,Stage2,Stage1,Single,[Return]) VALUES (1500249600000,12,33,32,0.99,1.8)</v>
      </c>
      <c r="S68" s="29" t="str">
        <f t="shared" si="2"/>
        <v>INSERT INTO Fares (Created,RouteId,Stage1,Stage2,Single,[Return]) VALUES (1500249600000,12,32,32,0.99,1.8);INSERT INTO Fares (Created,RouteId,Stage2,Stage1,Single,[Return]) VALUES (1500249600000,12,32,32,0.99,1.8)</v>
      </c>
    </row>
    <row r="70" spans="4:24" x14ac:dyDescent="0.25">
      <c r="D70" s="24" t="s">
        <v>315</v>
      </c>
    </row>
    <row r="71" spans="4:24" x14ac:dyDescent="0.25">
      <c r="D71" s="9">
        <v>27</v>
      </c>
      <c r="E71" s="9" t="str">
        <f>IF($D3=-1,"",IF(ISBLANK(E3),"","INSERT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("&amp;$B$4&amp;","&amp;$B$3&amp;","&amp;E$2&amp;","&amp;$D3&amp;");"))&amp;IF(ISNUMBER(SEARCH("KZone",E37)),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"")&amp;IF(ISNUMBER(SEARCH("Bradford",E37)),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(1,12,27,27);INSERT INTO FareCapStages (FareCapId,RouteId,Stage2,Stage1) VALUES (1,12,27,27);INSERT INTO FareCapStages (FareCapId,RouteId,Stage1,Stage2) VALUES (2,12,27,27);INSERT INTO FareCapStages (FareCapId,RouteId,Stage2,Stage1) VALUES (2,12,27,27);</v>
      </c>
      <c r="F71" s="9" t="str">
        <f t="shared" ref="F71:S71" si="3">IF($D3=-1,"",IF(ISBLANK(F3),"","INSERT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("&amp;$B$4&amp;","&amp;$B$3&amp;","&amp;F$2&amp;","&amp;$D3&amp;");"))&amp;IF(ISNUMBER(SEARCH("KZone",F37)),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"")&amp;IF(ISNUMBER(SEARCH("Bradford",F37)),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71" s="9" t="str">
        <f t="shared" si="3"/>
        <v/>
      </c>
      <c r="H71" s="9" t="str">
        <f t="shared" si="3"/>
        <v/>
      </c>
      <c r="I71" s="9" t="str">
        <f t="shared" si="3"/>
        <v/>
      </c>
      <c r="J71" s="9" t="str">
        <f t="shared" si="3"/>
        <v/>
      </c>
      <c r="K71" s="9" t="str">
        <f t="shared" si="3"/>
        <v/>
      </c>
      <c r="L71" s="9" t="str">
        <f t="shared" si="3"/>
        <v/>
      </c>
      <c r="M71" s="9" t="str">
        <f t="shared" si="3"/>
        <v/>
      </c>
      <c r="N71" s="9" t="str">
        <f t="shared" si="3"/>
        <v/>
      </c>
      <c r="O71" s="9" t="str">
        <f t="shared" si="3"/>
        <v/>
      </c>
      <c r="P71" s="9" t="str">
        <f t="shared" si="3"/>
        <v/>
      </c>
      <c r="Q71" s="9" t="str">
        <f t="shared" si="3"/>
        <v/>
      </c>
      <c r="R71" s="9" t="str">
        <f t="shared" si="3"/>
        <v/>
      </c>
      <c r="S71" s="9" t="str">
        <f t="shared" si="3"/>
        <v/>
      </c>
      <c r="T71" s="9" t="str">
        <f t="shared" ref="T71:U85" si="4">IF(ISNUMBER(SEARCH("KZone",T37)), "INSERT INTO FareCapStages (FareCapId,Stage1,Stage2) VALUES ("&amp;$B$4&amp;","&amp;T$2&amp;","&amp;$D3&amp;")", "")</f>
        <v/>
      </c>
      <c r="U71" s="9" t="str">
        <f t="shared" si="4"/>
        <v/>
      </c>
    </row>
    <row r="72" spans="4:24" x14ac:dyDescent="0.25">
      <c r="D72" s="9">
        <v>46</v>
      </c>
      <c r="E72" s="9" t="str">
        <f t="shared" ref="E72:S85" si="5">IF($D4=-1,"",IF(ISBLANK(E4),"","INSERT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("&amp;$B$4&amp;","&amp;$B$3&amp;","&amp;E$2&amp;","&amp;$D4&amp;");"))&amp;IF(ISNUMBER(SEARCH("KZone",E38)),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"")&amp;IF(ISNUMBER(SEARCH("Bradford",E38)),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(1,12,27,46);INSERT INTO FareCapStages (FareCapId,RouteId,Stage2,Stage1) VALUES (1,12,27,46);INSERT INTO FareCapStages (FareCapId,RouteId,Stage1,Stage2) VALUES (2,12,27,46);INSERT INTO FareCapStages (FareCapId,RouteId,Stage2,Stage1) VALUES (2,12,27,46);</v>
      </c>
      <c r="F72" s="9" t="str">
        <f t="shared" si="5"/>
        <v>INSERT INTO FareCapStages (FareCapId,RouteId,Stage1,Stage2) VALUES (1,12,46,46);INSERT INTO FareCapStages (FareCapId,RouteId,Stage2,Stage1) VALUES (1,12,46,46);INSERT INTO FareCapStages (FareCapId,RouteId,Stage1,Stage2) VALUES (2,12,46,46);INSERT INTO FareCapStages (FareCapId,RouteId,Stage2,Stage1) VALUES (2,12,46,46);</v>
      </c>
      <c r="G72" s="9" t="str">
        <f t="shared" si="5"/>
        <v/>
      </c>
      <c r="H72" s="9" t="str">
        <f t="shared" si="5"/>
        <v/>
      </c>
      <c r="I72" s="9" t="str">
        <f t="shared" si="5"/>
        <v/>
      </c>
      <c r="J72" s="9" t="str">
        <f t="shared" si="5"/>
        <v/>
      </c>
      <c r="K72" s="9" t="str">
        <f t="shared" si="5"/>
        <v/>
      </c>
      <c r="L72" s="9" t="str">
        <f t="shared" si="5"/>
        <v/>
      </c>
      <c r="M72" s="9" t="str">
        <f t="shared" si="5"/>
        <v/>
      </c>
      <c r="N72" s="9" t="str">
        <f t="shared" si="5"/>
        <v/>
      </c>
      <c r="O72" s="9" t="str">
        <f t="shared" si="5"/>
        <v/>
      </c>
      <c r="P72" s="9" t="str">
        <f t="shared" si="5"/>
        <v/>
      </c>
      <c r="Q72" s="9" t="str">
        <f t="shared" si="5"/>
        <v/>
      </c>
      <c r="R72" s="9" t="str">
        <f t="shared" si="5"/>
        <v/>
      </c>
      <c r="S72" s="9" t="str">
        <f t="shared" si="5"/>
        <v/>
      </c>
      <c r="T72" s="9" t="str">
        <f t="shared" si="4"/>
        <v/>
      </c>
      <c r="U72" s="9" t="str">
        <f t="shared" si="4"/>
        <v/>
      </c>
    </row>
    <row r="73" spans="4:24" x14ac:dyDescent="0.25">
      <c r="D73" s="9">
        <v>44</v>
      </c>
      <c r="E73" s="9" t="str">
        <f t="shared" si="5"/>
        <v>INSERT INTO FareCapStages (FareCapId,RouteId,Stage1,Stage2) VALUES (1,12,27,44);INSERT INTO FareCapStages (FareCapId,RouteId,Stage2,Stage1) VALUES (1,12,27,44);INSERT INTO FareCapStages (FareCapId,RouteId,Stage1,Stage2) VALUES (2,12,27,44);INSERT INTO FareCapStages (FareCapId,RouteId,Stage2,Stage1) VALUES (2,12,27,44);</v>
      </c>
      <c r="F73" s="9" t="str">
        <f t="shared" si="5"/>
        <v>INSERT INTO FareCapStages (FareCapId,RouteId,Stage1,Stage2) VALUES (1,12,46,44);INSERT INTO FareCapStages (FareCapId,RouteId,Stage2,Stage1) VALUES (1,12,46,44);INSERT INTO FareCapStages (FareCapId,RouteId,Stage1,Stage2) VALUES (2,12,46,44);INSERT INTO FareCapStages (FareCapId,RouteId,Stage2,Stage1) VALUES (2,12,46,44);</v>
      </c>
      <c r="G73" s="9" t="str">
        <f t="shared" si="5"/>
        <v>INSERT INTO FareCapStages (FareCapId,RouteId,Stage1,Stage2) VALUES (1,12,44,44);INSERT INTO FareCapStages (FareCapId,RouteId,Stage2,Stage1) VALUES (1,12,44,44);INSERT INTO FareCapStages (FareCapId,RouteId,Stage1,Stage2) VALUES (2,12,44,44);INSERT INTO FareCapStages (FareCapId,RouteId,Stage2,Stage1) VALUES (2,12,44,44);</v>
      </c>
      <c r="H73" s="9" t="str">
        <f t="shared" si="5"/>
        <v/>
      </c>
      <c r="I73" s="9" t="str">
        <f t="shared" si="5"/>
        <v/>
      </c>
      <c r="J73" s="9" t="str">
        <f t="shared" si="5"/>
        <v/>
      </c>
      <c r="K73" s="9" t="str">
        <f t="shared" si="5"/>
        <v/>
      </c>
      <c r="L73" s="9" t="str">
        <f t="shared" si="5"/>
        <v/>
      </c>
      <c r="M73" s="9" t="str">
        <f t="shared" si="5"/>
        <v/>
      </c>
      <c r="N73" s="9" t="str">
        <f t="shared" si="5"/>
        <v/>
      </c>
      <c r="O73" s="9" t="str">
        <f t="shared" si="5"/>
        <v/>
      </c>
      <c r="P73" s="9" t="str">
        <f t="shared" si="5"/>
        <v/>
      </c>
      <c r="Q73" s="9" t="str">
        <f t="shared" si="5"/>
        <v/>
      </c>
      <c r="R73" s="9" t="str">
        <f t="shared" si="5"/>
        <v/>
      </c>
      <c r="S73" s="9" t="str">
        <f t="shared" si="5"/>
        <v/>
      </c>
      <c r="T73" s="9" t="str">
        <f t="shared" si="4"/>
        <v/>
      </c>
      <c r="U73" s="9" t="str">
        <f t="shared" si="4"/>
        <v/>
      </c>
    </row>
    <row r="74" spans="4:24" x14ac:dyDescent="0.25">
      <c r="D74" s="9">
        <v>43</v>
      </c>
      <c r="E74" s="9" t="str">
        <f t="shared" si="5"/>
        <v>INSERT INTO FareCapStages (FareCapId,RouteId,Stage1,Stage2) VALUES (1,12,27,43);INSERT INTO FareCapStages (FareCapId,RouteId,Stage2,Stage1) VALUES (1,12,27,43);INSERT INTO FareCapStages (FareCapId,RouteId,Stage1,Stage2) VALUES (2,12,27,43);INSERT INTO FareCapStages (FareCapId,RouteId,Stage2,Stage1) VALUES (2,12,27,43);</v>
      </c>
      <c r="F74" s="9" t="str">
        <f t="shared" si="5"/>
        <v>INSERT INTO FareCapStages (FareCapId,RouteId,Stage1,Stage2) VALUES (1,12,46,43);INSERT INTO FareCapStages (FareCapId,RouteId,Stage2,Stage1) VALUES (1,12,46,43);INSERT INTO FareCapStages (FareCapId,RouteId,Stage1,Stage2) VALUES (2,12,46,43);INSERT INTO FareCapStages (FareCapId,RouteId,Stage2,Stage1) VALUES (2,12,46,43);</v>
      </c>
      <c r="G74" s="9" t="str">
        <f t="shared" si="5"/>
        <v>INSERT INTO FareCapStages (FareCapId,RouteId,Stage1,Stage2) VALUES (1,12,44,43);INSERT INTO FareCapStages (FareCapId,RouteId,Stage2,Stage1) VALUES (1,12,44,43);INSERT INTO FareCapStages (FareCapId,RouteId,Stage1,Stage2) VALUES (2,12,44,43);INSERT INTO FareCapStages (FareCapId,RouteId,Stage2,Stage1) VALUES (2,12,44,43);</v>
      </c>
      <c r="H74" s="9" t="str">
        <f t="shared" si="5"/>
        <v>INSERT INTO FareCapStages (FareCapId,RouteId,Stage1,Stage2) VALUES (1,12,43,43);INSERT INTO FareCapStages (FareCapId,RouteId,Stage2,Stage1) VALUES (1,12,43,43);INSERT INTO FareCapStages (FareCapId,RouteId,Stage1,Stage2) VALUES (2,12,43,43);INSERT INTO FareCapStages (FareCapId,RouteId,Stage2,Stage1) VALUES (2,12,43,43);</v>
      </c>
      <c r="I74" s="9" t="str">
        <f t="shared" si="5"/>
        <v/>
      </c>
      <c r="J74" s="9" t="str">
        <f t="shared" si="5"/>
        <v/>
      </c>
      <c r="K74" s="9" t="str">
        <f t="shared" si="5"/>
        <v/>
      </c>
      <c r="L74" s="9" t="str">
        <f t="shared" si="5"/>
        <v/>
      </c>
      <c r="M74" s="9" t="str">
        <f t="shared" si="5"/>
        <v/>
      </c>
      <c r="N74" s="9" t="str">
        <f t="shared" si="5"/>
        <v/>
      </c>
      <c r="O74" s="9" t="str">
        <f t="shared" si="5"/>
        <v/>
      </c>
      <c r="P74" s="9" t="str">
        <f t="shared" si="5"/>
        <v/>
      </c>
      <c r="Q74" s="9" t="str">
        <f t="shared" si="5"/>
        <v/>
      </c>
      <c r="R74" s="9" t="str">
        <f t="shared" si="5"/>
        <v/>
      </c>
      <c r="S74" s="9" t="str">
        <f t="shared" si="5"/>
        <v/>
      </c>
      <c r="T74" s="9" t="str">
        <f t="shared" si="4"/>
        <v/>
      </c>
      <c r="U74" s="9" t="str">
        <f t="shared" si="4"/>
        <v/>
      </c>
    </row>
    <row r="75" spans="4:24" x14ac:dyDescent="0.25">
      <c r="D75" s="9">
        <v>42</v>
      </c>
      <c r="E75" s="9" t="str">
        <f t="shared" si="5"/>
        <v>INSERT INTO FareCapStages (FareCapId,RouteId,Stage1,Stage2) VALUES (1,12,27,42);INSERT INTO FareCapStages (FareCapId,RouteId,Stage2,Stage1) VALUES (1,12,27,42);INSERT INTO FareCapStages (FareCapId,RouteId,Stage1,Stage2) VALUES (2,12,27,42);INSERT INTO FareCapStages (FareCapId,RouteId,Stage2,Stage1) VALUES (2,12,27,42);</v>
      </c>
      <c r="F75" s="9" t="str">
        <f t="shared" si="5"/>
        <v>INSERT INTO FareCapStages (FareCapId,RouteId,Stage1,Stage2) VALUES (1,12,46,42);INSERT INTO FareCapStages (FareCapId,RouteId,Stage2,Stage1) VALUES (1,12,46,42);INSERT INTO FareCapStages (FareCapId,RouteId,Stage1,Stage2) VALUES (2,12,46,42);INSERT INTO FareCapStages (FareCapId,RouteId,Stage2,Stage1) VALUES (2,12,46,42);</v>
      </c>
      <c r="G75" s="9" t="str">
        <f t="shared" si="5"/>
        <v>INSERT INTO FareCapStages (FareCapId,RouteId,Stage1,Stage2) VALUES (1,12,44,42);INSERT INTO FareCapStages (FareCapId,RouteId,Stage2,Stage1) VALUES (1,12,44,42);INSERT INTO FareCapStages (FareCapId,RouteId,Stage1,Stage2) VALUES (2,12,44,42);INSERT INTO FareCapStages (FareCapId,RouteId,Stage2,Stage1) VALUES (2,12,44,42);</v>
      </c>
      <c r="H75" s="9" t="str">
        <f t="shared" si="5"/>
        <v>INSERT INTO FareCapStages (FareCapId,RouteId,Stage1,Stage2) VALUES (1,12,43,42);INSERT INTO FareCapStages (FareCapId,RouteId,Stage2,Stage1) VALUES (1,12,43,42);INSERT INTO FareCapStages (FareCapId,RouteId,Stage1,Stage2) VALUES (2,12,43,42);INSERT INTO FareCapStages (FareCapId,RouteId,Stage2,Stage1) VALUES (2,12,43,42);</v>
      </c>
      <c r="I75" s="9" t="str">
        <f t="shared" si="5"/>
        <v>INSERT INTO FareCapStages (FareCapId,RouteId,Stage1,Stage2) VALUES (1,12,42,42);INSERT INTO FareCapStages (FareCapId,RouteId,Stage2,Stage1) VALUES (1,12,42,42);INSERT INTO FareCapStages (FareCapId,RouteId,Stage1,Stage2) VALUES (2,12,42,42);INSERT INTO FareCapStages (FareCapId,RouteId,Stage2,Stage1) VALUES (2,12,42,42);</v>
      </c>
      <c r="J75" s="9" t="str">
        <f t="shared" si="5"/>
        <v/>
      </c>
      <c r="K75" s="9" t="str">
        <f t="shared" si="5"/>
        <v/>
      </c>
      <c r="L75" s="9" t="str">
        <f t="shared" si="5"/>
        <v/>
      </c>
      <c r="M75" s="9" t="str">
        <f t="shared" si="5"/>
        <v/>
      </c>
      <c r="N75" s="9" t="str">
        <f t="shared" si="5"/>
        <v/>
      </c>
      <c r="O75" s="9" t="str">
        <f t="shared" si="5"/>
        <v/>
      </c>
      <c r="P75" s="9" t="str">
        <f t="shared" si="5"/>
        <v/>
      </c>
      <c r="Q75" s="9" t="str">
        <f t="shared" si="5"/>
        <v/>
      </c>
      <c r="R75" s="9" t="str">
        <f t="shared" si="5"/>
        <v/>
      </c>
      <c r="S75" s="9" t="str">
        <f t="shared" si="5"/>
        <v/>
      </c>
      <c r="T75" s="9" t="str">
        <f t="shared" si="4"/>
        <v/>
      </c>
      <c r="U75" s="9" t="str">
        <f t="shared" si="4"/>
        <v/>
      </c>
    </row>
    <row r="76" spans="4:24" x14ac:dyDescent="0.25">
      <c r="D76" s="9">
        <v>41</v>
      </c>
      <c r="E76" s="9" t="str">
        <f t="shared" si="5"/>
        <v>INSERT INTO FareCapStages (FareCapId,RouteId,Stage1,Stage2) VALUES (1,12,27,41);INSERT INTO FareCapStages (FareCapId,RouteId,Stage2,Stage1) VALUES (1,12,27,41);INSERT INTO FareCapStages (FareCapId,RouteId,Stage1,Stage2) VALUES (2,12,27,41);INSERT INTO FareCapStages (FareCapId,RouteId,Stage2,Stage1) VALUES (2,12,27,41);</v>
      </c>
      <c r="F76" s="9" t="str">
        <f t="shared" si="5"/>
        <v>INSERT INTO FareCapStages (FareCapId,RouteId,Stage1,Stage2) VALUES (1,12,46,41);INSERT INTO FareCapStages (FareCapId,RouteId,Stage2,Stage1) VALUES (1,12,46,41);INSERT INTO FareCapStages (FareCapId,RouteId,Stage1,Stage2) VALUES (2,12,46,41);INSERT INTO FareCapStages (FareCapId,RouteId,Stage2,Stage1) VALUES (2,12,46,41);</v>
      </c>
      <c r="G76" s="9" t="str">
        <f t="shared" si="5"/>
        <v>INSERT INTO FareCapStages (FareCapId,RouteId,Stage1,Stage2) VALUES (1,12,44,41);INSERT INTO FareCapStages (FareCapId,RouteId,Stage2,Stage1) VALUES (1,12,44,41);INSERT INTO FareCapStages (FareCapId,RouteId,Stage1,Stage2) VALUES (2,12,44,41);INSERT INTO FareCapStages (FareCapId,RouteId,Stage2,Stage1) VALUES (2,12,44,41);</v>
      </c>
      <c r="H76" s="9" t="str">
        <f t="shared" si="5"/>
        <v>INSERT INTO FareCapStages (FareCapId,RouteId,Stage1,Stage2) VALUES (1,12,43,41);INSERT INTO FareCapStages (FareCapId,RouteId,Stage2,Stage1) VALUES (1,12,43,41);INSERT INTO FareCapStages (FareCapId,RouteId,Stage1,Stage2) VALUES (2,12,43,41);INSERT INTO FareCapStages (FareCapId,RouteId,Stage2,Stage1) VALUES (2,12,43,41);</v>
      </c>
      <c r="I76" s="9" t="str">
        <f t="shared" si="5"/>
        <v>INSERT INTO FareCapStages (FareCapId,RouteId,Stage1,Stage2) VALUES (1,12,42,41);INSERT INTO FareCapStages (FareCapId,RouteId,Stage2,Stage1) VALUES (1,12,42,41);INSERT INTO FareCapStages (FareCapId,RouteId,Stage1,Stage2) VALUES (2,12,42,41);INSERT INTO FareCapStages (FareCapId,RouteId,Stage2,Stage1) VALUES (2,12,42,41);</v>
      </c>
      <c r="J76" s="9" t="str">
        <f t="shared" si="5"/>
        <v>INSERT INTO FareCapStages (FareCapId,RouteId,Stage1,Stage2) VALUES (1,12,41,41);INSERT INTO FareCapStages (FareCapId,RouteId,Stage2,Stage1) VALUES (1,12,41,41);INSERT INTO FareCapStages (FareCapId,RouteId,Stage1,Stage2) VALUES (2,12,41,41);INSERT INTO FareCapStages (FareCapId,RouteId,Stage2,Stage1) VALUES (2,12,41,41);</v>
      </c>
      <c r="K76" s="9" t="str">
        <f t="shared" si="5"/>
        <v/>
      </c>
      <c r="L76" s="9" t="str">
        <f t="shared" si="5"/>
        <v/>
      </c>
      <c r="M76" s="9" t="str">
        <f t="shared" si="5"/>
        <v/>
      </c>
      <c r="N76" s="9" t="str">
        <f t="shared" si="5"/>
        <v/>
      </c>
      <c r="O76" s="9" t="str">
        <f t="shared" si="5"/>
        <v/>
      </c>
      <c r="P76" s="9" t="str">
        <f t="shared" si="5"/>
        <v/>
      </c>
      <c r="Q76" s="9" t="str">
        <f t="shared" si="5"/>
        <v/>
      </c>
      <c r="R76" s="9" t="str">
        <f t="shared" si="5"/>
        <v/>
      </c>
      <c r="S76" s="9" t="str">
        <f t="shared" si="5"/>
        <v/>
      </c>
      <c r="T76" s="9" t="str">
        <f t="shared" si="4"/>
        <v/>
      </c>
      <c r="U76" s="9" t="str">
        <f t="shared" si="4"/>
        <v/>
      </c>
    </row>
    <row r="77" spans="4:24" x14ac:dyDescent="0.25">
      <c r="D77" s="9">
        <v>40</v>
      </c>
      <c r="E77" s="9" t="str">
        <f t="shared" si="5"/>
        <v>INSERT INTO FareCapStages (FareCapId,RouteId,Stage1,Stage2) VALUES (1,12,27,40);INSERT INTO FareCapStages (FareCapId,RouteId,Stage2,Stage1) VALUES (1,12,27,40);</v>
      </c>
      <c r="F77" s="9" t="str">
        <f t="shared" si="5"/>
        <v>INSERT INTO FareCapStages (FareCapId,RouteId,Stage1,Stage2) VALUES (1,12,46,40);INSERT INTO FareCapStages (FareCapId,RouteId,Stage2,Stage1) VALUES (1,12,46,40);</v>
      </c>
      <c r="G77" s="9" t="str">
        <f t="shared" si="5"/>
        <v>INSERT INTO FareCapStages (FareCapId,RouteId,Stage1,Stage2) VALUES (1,12,44,40);INSERT INTO FareCapStages (FareCapId,RouteId,Stage2,Stage1) VALUES (1,12,44,40);</v>
      </c>
      <c r="H77" s="9" t="str">
        <f t="shared" si="5"/>
        <v>INSERT INTO FareCapStages (FareCapId,RouteId,Stage1,Stage2) VALUES (1,12,43,40);INSERT INTO FareCapStages (FareCapId,RouteId,Stage2,Stage1) VALUES (1,12,43,40);</v>
      </c>
      <c r="I77" s="9" t="str">
        <f t="shared" si="5"/>
        <v>INSERT INTO FareCapStages (FareCapId,RouteId,Stage1,Stage2) VALUES (1,12,42,40);INSERT INTO FareCapStages (FareCapId,RouteId,Stage2,Stage1) VALUES (1,12,42,40);</v>
      </c>
      <c r="J77" s="9" t="str">
        <f t="shared" si="5"/>
        <v>INSERT INTO FareCapStages (FareCapId,RouteId,Stage1,Stage2) VALUES (1,12,41,40);INSERT INTO FareCapStages (FareCapId,RouteId,Stage2,Stage1) VALUES (1,12,41,40);</v>
      </c>
      <c r="K77" s="9" t="str">
        <f t="shared" si="5"/>
        <v>INSERT INTO FareCapStages (FareCapId,RouteId,Stage1,Stage2) VALUES (1,12,40,40);INSERT INTO FareCapStages (FareCapId,RouteId,Stage2,Stage1) VALUES (1,12,40,40);</v>
      </c>
      <c r="L77" s="9" t="str">
        <f t="shared" si="5"/>
        <v/>
      </c>
      <c r="M77" s="9" t="str">
        <f t="shared" si="5"/>
        <v/>
      </c>
      <c r="N77" s="9" t="str">
        <f t="shared" si="5"/>
        <v/>
      </c>
      <c r="O77" s="9" t="str">
        <f t="shared" si="5"/>
        <v/>
      </c>
      <c r="P77" s="9" t="str">
        <f t="shared" si="5"/>
        <v/>
      </c>
      <c r="Q77" s="9" t="str">
        <f t="shared" si="5"/>
        <v/>
      </c>
      <c r="R77" s="9" t="str">
        <f t="shared" si="5"/>
        <v/>
      </c>
      <c r="S77" s="9" t="str">
        <f t="shared" si="5"/>
        <v/>
      </c>
      <c r="T77" s="9" t="str">
        <f t="shared" si="4"/>
        <v/>
      </c>
      <c r="U77" s="9" t="str">
        <f t="shared" si="4"/>
        <v/>
      </c>
    </row>
    <row r="78" spans="4:24" x14ac:dyDescent="0.25">
      <c r="D78" s="9">
        <v>39</v>
      </c>
      <c r="E78" s="9" t="str">
        <f t="shared" si="5"/>
        <v>INSERT INTO FareCapStages (FareCapId,RouteId,Stage1,Stage2) VALUES (1,12,27,39);INSERT INTO FareCapStages (FareCapId,RouteId,Stage2,Stage1) VALUES (1,12,27,39);</v>
      </c>
      <c r="F78" s="9" t="str">
        <f t="shared" si="5"/>
        <v>INSERT INTO FareCapStages (FareCapId,RouteId,Stage1,Stage2) VALUES (1,12,46,39);INSERT INTO FareCapStages (FareCapId,RouteId,Stage2,Stage1) VALUES (1,12,46,39);</v>
      </c>
      <c r="G78" s="9" t="str">
        <f t="shared" si="5"/>
        <v>INSERT INTO FareCapStages (FareCapId,RouteId,Stage1,Stage2) VALUES (1,12,44,39);INSERT INTO FareCapStages (FareCapId,RouteId,Stage2,Stage1) VALUES (1,12,44,39);</v>
      </c>
      <c r="H78" s="9" t="str">
        <f t="shared" si="5"/>
        <v>INSERT INTO FareCapStages (FareCapId,RouteId,Stage1,Stage2) VALUES (1,12,43,39);INSERT INTO FareCapStages (FareCapId,RouteId,Stage2,Stage1) VALUES (1,12,43,39);</v>
      </c>
      <c r="I78" s="9" t="str">
        <f t="shared" si="5"/>
        <v>INSERT INTO FareCapStages (FareCapId,RouteId,Stage1,Stage2) VALUES (1,12,42,39);INSERT INTO FareCapStages (FareCapId,RouteId,Stage2,Stage1) VALUES (1,12,42,39);</v>
      </c>
      <c r="J78" s="9" t="str">
        <f t="shared" si="5"/>
        <v>INSERT INTO FareCapStages (FareCapId,RouteId,Stage1,Stage2) VALUES (1,12,41,39);INSERT INTO FareCapStages (FareCapId,RouteId,Stage2,Stage1) VALUES (1,12,41,39);</v>
      </c>
      <c r="K78" s="9" t="str">
        <f t="shared" si="5"/>
        <v>INSERT INTO FareCapStages (FareCapId,RouteId,Stage1,Stage2) VALUES (1,12,40,39);INSERT INTO FareCapStages (FareCapId,RouteId,Stage2,Stage1) VALUES (1,12,40,39);</v>
      </c>
      <c r="L78" s="9" t="str">
        <f t="shared" si="5"/>
        <v>INSERT INTO FareCapStages (FareCapId,RouteId,Stage1,Stage2) VALUES (1,12,39,39);INSERT INTO FareCapStages (FareCapId,RouteId,Stage2,Stage1) VALUES (1,12,39,39);</v>
      </c>
      <c r="M78" s="9" t="str">
        <f t="shared" si="5"/>
        <v/>
      </c>
      <c r="N78" s="9" t="str">
        <f t="shared" si="5"/>
        <v/>
      </c>
      <c r="O78" s="9" t="str">
        <f t="shared" si="5"/>
        <v/>
      </c>
      <c r="P78" s="9" t="str">
        <f t="shared" si="5"/>
        <v/>
      </c>
      <c r="Q78" s="9" t="str">
        <f t="shared" si="5"/>
        <v/>
      </c>
      <c r="R78" s="9" t="str">
        <f t="shared" si="5"/>
        <v/>
      </c>
      <c r="S78" s="9" t="str">
        <f t="shared" si="5"/>
        <v/>
      </c>
      <c r="T78" s="9" t="str">
        <f t="shared" si="4"/>
        <v/>
      </c>
      <c r="U78" s="9" t="str">
        <f t="shared" si="4"/>
        <v/>
      </c>
    </row>
    <row r="79" spans="4:24" x14ac:dyDescent="0.25">
      <c r="D79" s="9">
        <v>38</v>
      </c>
      <c r="E79" s="9" t="str">
        <f t="shared" si="5"/>
        <v>INSERT INTO FareCapStages (FareCapId,RouteId,Stage1,Stage2) VALUES (1,12,27,38);INSERT INTO FareCapStages (FareCapId,RouteId,Stage2,Stage1) VALUES (1,12,27,38);</v>
      </c>
      <c r="F79" s="9" t="str">
        <f t="shared" si="5"/>
        <v>INSERT INTO FareCapStages (FareCapId,RouteId,Stage1,Stage2) VALUES (1,12,46,38);INSERT INTO FareCapStages (FareCapId,RouteId,Stage2,Stage1) VALUES (1,12,46,38);</v>
      </c>
      <c r="G79" s="9" t="str">
        <f t="shared" si="5"/>
        <v>INSERT INTO FareCapStages (FareCapId,RouteId,Stage1,Stage2) VALUES (1,12,44,38);INSERT INTO FareCapStages (FareCapId,RouteId,Stage2,Stage1) VALUES (1,12,44,38);</v>
      </c>
      <c r="H79" s="9" t="str">
        <f t="shared" si="5"/>
        <v>INSERT INTO FareCapStages (FareCapId,RouteId,Stage1,Stage2) VALUES (1,12,43,38);INSERT INTO FareCapStages (FareCapId,RouteId,Stage2,Stage1) VALUES (1,12,43,38);</v>
      </c>
      <c r="I79" s="9" t="str">
        <f t="shared" si="5"/>
        <v>INSERT INTO FareCapStages (FareCapId,RouteId,Stage1,Stage2) VALUES (1,12,42,38);INSERT INTO FareCapStages (FareCapId,RouteId,Stage2,Stage1) VALUES (1,12,42,38);</v>
      </c>
      <c r="J79" s="9" t="str">
        <f t="shared" si="5"/>
        <v>INSERT INTO FareCapStages (FareCapId,RouteId,Stage1,Stage2) VALUES (1,12,41,38);INSERT INTO FareCapStages (FareCapId,RouteId,Stage2,Stage1) VALUES (1,12,41,38);</v>
      </c>
      <c r="K79" s="9" t="str">
        <f t="shared" si="5"/>
        <v>INSERT INTO FareCapStages (FareCapId,RouteId,Stage1,Stage2) VALUES (1,12,40,38);INSERT INTO FareCapStages (FareCapId,RouteId,Stage2,Stage1) VALUES (1,12,40,38);</v>
      </c>
      <c r="L79" s="9" t="str">
        <f t="shared" si="5"/>
        <v>INSERT INTO FareCapStages (FareCapId,RouteId,Stage1,Stage2) VALUES (1,12,39,38);INSERT INTO FareCapStages (FareCapId,RouteId,Stage2,Stage1) VALUES (1,12,39,38);</v>
      </c>
      <c r="M79" s="9" t="str">
        <f t="shared" si="5"/>
        <v>INSERT INTO FareCapStages (FareCapId,RouteId,Stage1,Stage2) VALUES (1,12,38,38);INSERT INTO FareCapStages (FareCapId,RouteId,Stage2,Stage1) VALUES (1,12,38,38);</v>
      </c>
      <c r="N79" s="9" t="str">
        <f t="shared" si="5"/>
        <v/>
      </c>
      <c r="O79" s="9" t="str">
        <f t="shared" si="5"/>
        <v/>
      </c>
      <c r="P79" s="9" t="str">
        <f t="shared" si="5"/>
        <v/>
      </c>
      <c r="Q79" s="9" t="str">
        <f t="shared" si="5"/>
        <v/>
      </c>
      <c r="R79" s="9" t="str">
        <f t="shared" si="5"/>
        <v/>
      </c>
      <c r="S79" s="9" t="str">
        <f t="shared" si="5"/>
        <v/>
      </c>
      <c r="T79" s="9" t="str">
        <f t="shared" si="4"/>
        <v/>
      </c>
      <c r="U79" s="9" t="str">
        <f t="shared" si="4"/>
        <v/>
      </c>
    </row>
    <row r="80" spans="4:24" x14ac:dyDescent="0.25">
      <c r="D80" s="9">
        <v>37</v>
      </c>
      <c r="E80" s="9" t="str">
        <f t="shared" si="5"/>
        <v>INSERT INTO FareCapStages (FareCapId,RouteId,Stage1,Stage2) VALUES (1,12,27,37);INSERT INTO FareCapStages (FareCapId,RouteId,Stage2,Stage1) VALUES (1,12,27,37);</v>
      </c>
      <c r="F80" s="9" t="str">
        <f t="shared" si="5"/>
        <v>INSERT INTO FareCapStages (FareCapId,RouteId,Stage1,Stage2) VALUES (1,12,46,37);INSERT INTO FareCapStages (FareCapId,RouteId,Stage2,Stage1) VALUES (1,12,46,37);</v>
      </c>
      <c r="G80" s="9" t="str">
        <f t="shared" si="5"/>
        <v>INSERT INTO FareCapStages (FareCapId,RouteId,Stage1,Stage2) VALUES (1,12,44,37);INSERT INTO FareCapStages (FareCapId,RouteId,Stage2,Stage1) VALUES (1,12,44,37);</v>
      </c>
      <c r="H80" s="9" t="str">
        <f t="shared" si="5"/>
        <v>INSERT INTO FareCapStages (FareCapId,RouteId,Stage1,Stage2) VALUES (1,12,43,37);INSERT INTO FareCapStages (FareCapId,RouteId,Stage2,Stage1) VALUES (1,12,43,37);</v>
      </c>
      <c r="I80" s="9" t="str">
        <f t="shared" si="5"/>
        <v>INSERT INTO FareCapStages (FareCapId,RouteId,Stage1,Stage2) VALUES (1,12,42,37);INSERT INTO FareCapStages (FareCapId,RouteId,Stage2,Stage1) VALUES (1,12,42,37);</v>
      </c>
      <c r="J80" s="9" t="str">
        <f t="shared" si="5"/>
        <v>INSERT INTO FareCapStages (FareCapId,RouteId,Stage1,Stage2) VALUES (1,12,41,37);INSERT INTO FareCapStages (FareCapId,RouteId,Stage2,Stage1) VALUES (1,12,41,37);</v>
      </c>
      <c r="K80" s="9" t="str">
        <f t="shared" si="5"/>
        <v>INSERT INTO FareCapStages (FareCapId,RouteId,Stage1,Stage2) VALUES (1,12,40,37);INSERT INTO FareCapStages (FareCapId,RouteId,Stage2,Stage1) VALUES (1,12,40,37);</v>
      </c>
      <c r="L80" s="9" t="str">
        <f t="shared" si="5"/>
        <v>INSERT INTO FareCapStages (FareCapId,RouteId,Stage1,Stage2) VALUES (1,12,39,37);INSERT INTO FareCapStages (FareCapId,RouteId,Stage2,Stage1) VALUES (1,12,39,37);</v>
      </c>
      <c r="M80" s="9" t="str">
        <f t="shared" si="5"/>
        <v>INSERT INTO FareCapStages (FareCapId,RouteId,Stage1,Stage2) VALUES (1,12,38,37);INSERT INTO FareCapStages (FareCapId,RouteId,Stage2,Stage1) VALUES (1,12,38,37);</v>
      </c>
      <c r="N80" s="9" t="str">
        <f t="shared" si="5"/>
        <v>INSERT INTO FareCapStages (FareCapId,RouteId,Stage1,Stage2) VALUES (1,12,37,37);INSERT INTO FareCapStages (FareCapId,RouteId,Stage2,Stage1) VALUES (1,12,37,37);</v>
      </c>
      <c r="O80" s="9" t="str">
        <f t="shared" si="5"/>
        <v/>
      </c>
      <c r="P80" s="9" t="str">
        <f t="shared" si="5"/>
        <v/>
      </c>
      <c r="Q80" s="9" t="str">
        <f t="shared" si="5"/>
        <v/>
      </c>
      <c r="R80" s="9" t="str">
        <f t="shared" si="5"/>
        <v/>
      </c>
      <c r="S80" s="9" t="str">
        <f t="shared" si="5"/>
        <v/>
      </c>
      <c r="T80" s="9" t="str">
        <f t="shared" si="4"/>
        <v/>
      </c>
      <c r="U80" s="9" t="str">
        <f t="shared" si="4"/>
        <v/>
      </c>
    </row>
    <row r="81" spans="4:21" x14ac:dyDescent="0.25">
      <c r="D81" s="9">
        <v>36</v>
      </c>
      <c r="E81" s="9" t="str">
        <f t="shared" si="5"/>
        <v>INSERT INTO FareCapStages (FareCapId,RouteId,Stage1,Stage2) VALUES (1,12,27,36);INSERT INTO FareCapStages (FareCapId,RouteId,Stage2,Stage1) VALUES (1,12,27,36);</v>
      </c>
      <c r="F81" s="9" t="str">
        <f t="shared" si="5"/>
        <v>INSERT INTO FareCapStages (FareCapId,RouteId,Stage1,Stage2) VALUES (1,12,46,36);INSERT INTO FareCapStages (FareCapId,RouteId,Stage2,Stage1) VALUES (1,12,46,36);</v>
      </c>
      <c r="G81" s="9" t="str">
        <f t="shared" si="5"/>
        <v>INSERT INTO FareCapStages (FareCapId,RouteId,Stage1,Stage2) VALUES (1,12,44,36);INSERT INTO FareCapStages (FareCapId,RouteId,Stage2,Stage1) VALUES (1,12,44,36);</v>
      </c>
      <c r="H81" s="9" t="str">
        <f t="shared" si="5"/>
        <v>INSERT INTO FareCapStages (FareCapId,RouteId,Stage1,Stage2) VALUES (1,12,43,36);INSERT INTO FareCapStages (FareCapId,RouteId,Stage2,Stage1) VALUES (1,12,43,36);</v>
      </c>
      <c r="I81" s="9" t="str">
        <f t="shared" si="5"/>
        <v>INSERT INTO FareCapStages (FareCapId,RouteId,Stage1,Stage2) VALUES (1,12,42,36);INSERT INTO FareCapStages (FareCapId,RouteId,Stage2,Stage1) VALUES (1,12,42,36);</v>
      </c>
      <c r="J81" s="9" t="str">
        <f t="shared" si="5"/>
        <v>INSERT INTO FareCapStages (FareCapId,RouteId,Stage1,Stage2) VALUES (1,12,41,36);INSERT INTO FareCapStages (FareCapId,RouteId,Stage2,Stage1) VALUES (1,12,41,36);</v>
      </c>
      <c r="K81" s="9" t="str">
        <f t="shared" si="5"/>
        <v>INSERT INTO FareCapStages (FareCapId,RouteId,Stage1,Stage2) VALUES (1,12,40,36);INSERT INTO FareCapStages (FareCapId,RouteId,Stage2,Stage1) VALUES (1,12,40,36);</v>
      </c>
      <c r="L81" s="9" t="str">
        <f t="shared" si="5"/>
        <v>INSERT INTO FareCapStages (FareCapId,RouteId,Stage1,Stage2) VALUES (1,12,39,36);INSERT INTO FareCapStages (FareCapId,RouteId,Stage2,Stage1) VALUES (1,12,39,36);</v>
      </c>
      <c r="M81" s="9" t="str">
        <f t="shared" si="5"/>
        <v>INSERT INTO FareCapStages (FareCapId,RouteId,Stage1,Stage2) VALUES (1,12,38,36);INSERT INTO FareCapStages (FareCapId,RouteId,Stage2,Stage1) VALUES (1,12,38,36);</v>
      </c>
      <c r="N81" s="9" t="str">
        <f t="shared" si="5"/>
        <v>INSERT INTO FareCapStages (FareCapId,RouteId,Stage1,Stage2) VALUES (1,12,37,36);INSERT INTO FareCapStages (FareCapId,RouteId,Stage2,Stage1) VALUES (1,12,37,36);</v>
      </c>
      <c r="O81" s="9" t="str">
        <f t="shared" si="5"/>
        <v>INSERT INTO FareCapStages (FareCapId,RouteId,Stage1,Stage2) VALUES (1,12,36,36);INSERT INTO FareCapStages (FareCapId,RouteId,Stage2,Stage1) VALUES (1,12,36,36);</v>
      </c>
      <c r="P81" s="9" t="str">
        <f t="shared" si="5"/>
        <v/>
      </c>
      <c r="Q81" s="9" t="str">
        <f t="shared" si="5"/>
        <v/>
      </c>
      <c r="R81" s="9" t="str">
        <f t="shared" si="5"/>
        <v/>
      </c>
      <c r="S81" s="9" t="str">
        <f t="shared" si="5"/>
        <v/>
      </c>
      <c r="T81" s="9" t="str">
        <f t="shared" si="4"/>
        <v/>
      </c>
      <c r="U81" s="9" t="str">
        <f t="shared" si="4"/>
        <v/>
      </c>
    </row>
    <row r="82" spans="4:21" x14ac:dyDescent="0.25">
      <c r="D82" s="9">
        <v>35</v>
      </c>
      <c r="E82" s="9" t="str">
        <f t="shared" si="5"/>
        <v>INSERT INTO FareCapStages (FareCapId,RouteId,Stage1,Stage2) VALUES (1,12,27,35);INSERT INTO FareCapStages (FareCapId,RouteId,Stage2,Stage1) VALUES (1,12,27,35);</v>
      </c>
      <c r="F82" s="9" t="str">
        <f t="shared" si="5"/>
        <v>INSERT INTO FareCapStages (FareCapId,RouteId,Stage1,Stage2) VALUES (1,12,46,35);INSERT INTO FareCapStages (FareCapId,RouteId,Stage2,Stage1) VALUES (1,12,46,35);</v>
      </c>
      <c r="G82" s="9" t="str">
        <f t="shared" si="5"/>
        <v>INSERT INTO FareCapStages (FareCapId,RouteId,Stage1,Stage2) VALUES (1,12,44,35);INSERT INTO FareCapStages (FareCapId,RouteId,Stage2,Stage1) VALUES (1,12,44,35);</v>
      </c>
      <c r="H82" s="9" t="str">
        <f t="shared" si="5"/>
        <v>INSERT INTO FareCapStages (FareCapId,RouteId,Stage1,Stage2) VALUES (1,12,43,35);INSERT INTO FareCapStages (FareCapId,RouteId,Stage2,Stage1) VALUES (1,12,43,35);</v>
      </c>
      <c r="I82" s="9" t="str">
        <f t="shared" si="5"/>
        <v>INSERT INTO FareCapStages (FareCapId,RouteId,Stage1,Stage2) VALUES (1,12,42,35);INSERT INTO FareCapStages (FareCapId,RouteId,Stage2,Stage1) VALUES (1,12,42,35);</v>
      </c>
      <c r="J82" s="9" t="str">
        <f t="shared" si="5"/>
        <v>INSERT INTO FareCapStages (FareCapId,RouteId,Stage1,Stage2) VALUES (1,12,41,35);INSERT INTO FareCapStages (FareCapId,RouteId,Stage2,Stage1) VALUES (1,12,41,35);</v>
      </c>
      <c r="K82" s="9" t="str">
        <f t="shared" si="5"/>
        <v>INSERT INTO FareCapStages (FareCapId,RouteId,Stage1,Stage2) VALUES (1,12,40,35);INSERT INTO FareCapStages (FareCapId,RouteId,Stage2,Stage1) VALUES (1,12,40,35);</v>
      </c>
      <c r="L82" s="9" t="str">
        <f t="shared" si="5"/>
        <v>INSERT INTO FareCapStages (FareCapId,RouteId,Stage1,Stage2) VALUES (1,12,39,35);INSERT INTO FareCapStages (FareCapId,RouteId,Stage2,Stage1) VALUES (1,12,39,35);</v>
      </c>
      <c r="M82" s="9" t="str">
        <f t="shared" si="5"/>
        <v>INSERT INTO FareCapStages (FareCapId,RouteId,Stage1,Stage2) VALUES (1,12,38,35);INSERT INTO FareCapStages (FareCapId,RouteId,Stage2,Stage1) VALUES (1,12,38,35);</v>
      </c>
      <c r="N82" s="9" t="str">
        <f t="shared" si="5"/>
        <v>INSERT INTO FareCapStages (FareCapId,RouteId,Stage1,Stage2) VALUES (1,12,37,35);INSERT INTO FareCapStages (FareCapId,RouteId,Stage2,Stage1) VALUES (1,12,37,35);</v>
      </c>
      <c r="O82" s="9" t="str">
        <f t="shared" si="5"/>
        <v>INSERT INTO FareCapStages (FareCapId,RouteId,Stage1,Stage2) VALUES (1,12,36,35);INSERT INTO FareCapStages (FareCapId,RouteId,Stage2,Stage1) VALUES (1,12,36,35);</v>
      </c>
      <c r="P82" s="9" t="str">
        <f t="shared" si="5"/>
        <v>INSERT INTO FareCapStages (FareCapId,RouteId,Stage1,Stage2) VALUES (1,12,35,35);INSERT INTO FareCapStages (FareCapId,RouteId,Stage2,Stage1) VALUES (1,12,35,35);</v>
      </c>
      <c r="Q82" s="9" t="str">
        <f t="shared" si="5"/>
        <v/>
      </c>
      <c r="R82" s="9" t="str">
        <f t="shared" si="5"/>
        <v/>
      </c>
      <c r="S82" s="9" t="str">
        <f t="shared" si="5"/>
        <v/>
      </c>
      <c r="T82" s="9" t="str">
        <f t="shared" si="4"/>
        <v/>
      </c>
      <c r="U82" s="9" t="str">
        <f t="shared" si="4"/>
        <v/>
      </c>
    </row>
    <row r="83" spans="4:21" x14ac:dyDescent="0.25">
      <c r="D83" s="9">
        <v>34</v>
      </c>
      <c r="E83" s="9" t="str">
        <f t="shared" si="5"/>
        <v>INSERT INTO FareCapStages (FareCapId,RouteId,Stage1,Stage2) VALUES (1,12,27,34);INSERT INTO FareCapStages (FareCapId,RouteId,Stage2,Stage1) VALUES (1,12,27,34);</v>
      </c>
      <c r="F83" s="9" t="str">
        <f t="shared" si="5"/>
        <v>INSERT INTO FareCapStages (FareCapId,RouteId,Stage1,Stage2) VALUES (1,12,46,34);INSERT INTO FareCapStages (FareCapId,RouteId,Stage2,Stage1) VALUES (1,12,46,34);</v>
      </c>
      <c r="G83" s="9" t="str">
        <f t="shared" si="5"/>
        <v>INSERT INTO FareCapStages (FareCapId,RouteId,Stage1,Stage2) VALUES (1,12,44,34);INSERT INTO FareCapStages (FareCapId,RouteId,Stage2,Stage1) VALUES (1,12,44,34);</v>
      </c>
      <c r="H83" s="9" t="str">
        <f t="shared" si="5"/>
        <v>INSERT INTO FareCapStages (FareCapId,RouteId,Stage1,Stage2) VALUES (1,12,43,34);INSERT INTO FareCapStages (FareCapId,RouteId,Stage2,Stage1) VALUES (1,12,43,34);</v>
      </c>
      <c r="I83" s="9" t="str">
        <f t="shared" si="5"/>
        <v>INSERT INTO FareCapStages (FareCapId,RouteId,Stage1,Stage2) VALUES (1,12,42,34);INSERT INTO FareCapStages (FareCapId,RouteId,Stage2,Stage1) VALUES (1,12,42,34);</v>
      </c>
      <c r="J83" s="9" t="str">
        <f t="shared" si="5"/>
        <v>INSERT INTO FareCapStages (FareCapId,RouteId,Stage1,Stage2) VALUES (1,12,41,34);INSERT INTO FareCapStages (FareCapId,RouteId,Stage2,Stage1) VALUES (1,12,41,34);</v>
      </c>
      <c r="K83" s="9" t="str">
        <f t="shared" si="5"/>
        <v>INSERT INTO FareCapStages (FareCapId,RouteId,Stage1,Stage2) VALUES (1,12,40,34);INSERT INTO FareCapStages (FareCapId,RouteId,Stage2,Stage1) VALUES (1,12,40,34);</v>
      </c>
      <c r="L83" s="9" t="str">
        <f t="shared" si="5"/>
        <v>INSERT INTO FareCapStages (FareCapId,RouteId,Stage1,Stage2) VALUES (1,12,39,34);INSERT INTO FareCapStages (FareCapId,RouteId,Stage2,Stage1) VALUES (1,12,39,34);</v>
      </c>
      <c r="M83" s="9" t="str">
        <f t="shared" si="5"/>
        <v>INSERT INTO FareCapStages (FareCapId,RouteId,Stage1,Stage2) VALUES (1,12,38,34);INSERT INTO FareCapStages (FareCapId,RouteId,Stage2,Stage1) VALUES (1,12,38,34);</v>
      </c>
      <c r="N83" s="9" t="str">
        <f t="shared" si="5"/>
        <v>INSERT INTO FareCapStages (FareCapId,RouteId,Stage1,Stage2) VALUES (1,12,37,34);INSERT INTO FareCapStages (FareCapId,RouteId,Stage2,Stage1) VALUES (1,12,37,34);</v>
      </c>
      <c r="O83" s="9" t="str">
        <f t="shared" si="5"/>
        <v>INSERT INTO FareCapStages (FareCapId,RouteId,Stage1,Stage2) VALUES (1,12,36,34);INSERT INTO FareCapStages (FareCapId,RouteId,Stage2,Stage1) VALUES (1,12,36,34);</v>
      </c>
      <c r="P83" s="9" t="str">
        <f t="shared" si="5"/>
        <v>INSERT INTO FareCapStages (FareCapId,RouteId,Stage1,Stage2) VALUES (1,12,35,34);INSERT INTO FareCapStages (FareCapId,RouteId,Stage2,Stage1) VALUES (1,12,35,34);</v>
      </c>
      <c r="Q83" s="9" t="str">
        <f t="shared" si="5"/>
        <v>INSERT INTO FareCapStages (FareCapId,RouteId,Stage1,Stage2) VALUES (1,12,34,34);INSERT INTO FareCapStages (FareCapId,RouteId,Stage2,Stage1) VALUES (1,12,34,34);</v>
      </c>
      <c r="R83" s="9" t="str">
        <f t="shared" si="5"/>
        <v/>
      </c>
      <c r="S83" s="9" t="str">
        <f t="shared" si="5"/>
        <v/>
      </c>
      <c r="T83" s="9" t="str">
        <f t="shared" si="4"/>
        <v/>
      </c>
      <c r="U83" s="9" t="str">
        <f t="shared" si="4"/>
        <v/>
      </c>
    </row>
    <row r="84" spans="4:21" x14ac:dyDescent="0.25">
      <c r="D84" s="9">
        <v>33</v>
      </c>
      <c r="E84" s="9" t="str">
        <f t="shared" si="5"/>
        <v>INSERT INTO FareCapStages (FareCapId,RouteId,Stage1,Stage2) VALUES (1,12,27,33);INSERT INTO FareCapStages (FareCapId,RouteId,Stage2,Stage1) VALUES (1,12,27,33);</v>
      </c>
      <c r="F84" s="9" t="str">
        <f t="shared" si="5"/>
        <v>INSERT INTO FareCapStages (FareCapId,RouteId,Stage1,Stage2) VALUES (1,12,46,33);INSERT INTO FareCapStages (FareCapId,RouteId,Stage2,Stage1) VALUES (1,12,46,33);</v>
      </c>
      <c r="G84" s="9" t="str">
        <f t="shared" si="5"/>
        <v>INSERT INTO FareCapStages (FareCapId,RouteId,Stage1,Stage2) VALUES (1,12,44,33);INSERT INTO FareCapStages (FareCapId,RouteId,Stage2,Stage1) VALUES (1,12,44,33);</v>
      </c>
      <c r="H84" s="9" t="str">
        <f t="shared" si="5"/>
        <v>INSERT INTO FareCapStages (FareCapId,RouteId,Stage1,Stage2) VALUES (1,12,43,33);INSERT INTO FareCapStages (FareCapId,RouteId,Stage2,Stage1) VALUES (1,12,43,33);</v>
      </c>
      <c r="I84" s="9" t="str">
        <f t="shared" si="5"/>
        <v>INSERT INTO FareCapStages (FareCapId,RouteId,Stage1,Stage2) VALUES (1,12,42,33);INSERT INTO FareCapStages (FareCapId,RouteId,Stage2,Stage1) VALUES (1,12,42,33);</v>
      </c>
      <c r="J84" s="9" t="str">
        <f t="shared" si="5"/>
        <v>INSERT INTO FareCapStages (FareCapId,RouteId,Stage1,Stage2) VALUES (1,12,41,33);INSERT INTO FareCapStages (FareCapId,RouteId,Stage2,Stage1) VALUES (1,12,41,33);</v>
      </c>
      <c r="K84" s="9" t="str">
        <f t="shared" si="5"/>
        <v>INSERT INTO FareCapStages (FareCapId,RouteId,Stage1,Stage2) VALUES (1,12,40,33);INSERT INTO FareCapStages (FareCapId,RouteId,Stage2,Stage1) VALUES (1,12,40,33);</v>
      </c>
      <c r="L84" s="9" t="str">
        <f t="shared" si="5"/>
        <v>INSERT INTO FareCapStages (FareCapId,RouteId,Stage1,Stage2) VALUES (1,12,39,33);INSERT INTO FareCapStages (FareCapId,RouteId,Stage2,Stage1) VALUES (1,12,39,33);</v>
      </c>
      <c r="M84" s="9" t="str">
        <f t="shared" si="5"/>
        <v>INSERT INTO FareCapStages (FareCapId,RouteId,Stage1,Stage2) VALUES (1,12,38,33);INSERT INTO FareCapStages (FareCapId,RouteId,Stage2,Stage1) VALUES (1,12,38,33);</v>
      </c>
      <c r="N84" s="9" t="str">
        <f t="shared" si="5"/>
        <v>INSERT INTO FareCapStages (FareCapId,RouteId,Stage1,Stage2) VALUES (1,12,37,33);INSERT INTO FareCapStages (FareCapId,RouteId,Stage2,Stage1) VALUES (1,12,37,33);</v>
      </c>
      <c r="O84" s="9" t="str">
        <f t="shared" si="5"/>
        <v>INSERT INTO FareCapStages (FareCapId,RouteId,Stage1,Stage2) VALUES (1,12,36,33);INSERT INTO FareCapStages (FareCapId,RouteId,Stage2,Stage1) VALUES (1,12,36,33);</v>
      </c>
      <c r="P84" s="9" t="str">
        <f t="shared" si="5"/>
        <v>INSERT INTO FareCapStages (FareCapId,RouteId,Stage1,Stage2) VALUES (1,12,35,33);INSERT INTO FareCapStages (FareCapId,RouteId,Stage2,Stage1) VALUES (1,12,35,33);</v>
      </c>
      <c r="Q84" s="9" t="str">
        <f t="shared" si="5"/>
        <v>INSERT INTO FareCapStages (FareCapId,RouteId,Stage1,Stage2) VALUES (1,12,34,33);INSERT INTO FareCapStages (FareCapId,RouteId,Stage2,Stage1) VALUES (1,12,34,33);</v>
      </c>
      <c r="R84" s="9" t="str">
        <f t="shared" si="5"/>
        <v>INSERT INTO FareCapStages (FareCapId,RouteId,Stage1,Stage2) VALUES (1,12,33,33);INSERT INTO FareCapStages (FareCapId,RouteId,Stage2,Stage1) VALUES (1,12,33,33);</v>
      </c>
      <c r="S84" s="9" t="str">
        <f t="shared" si="5"/>
        <v/>
      </c>
      <c r="T84" s="9" t="str">
        <f t="shared" si="4"/>
        <v/>
      </c>
      <c r="U84" s="9" t="str">
        <f t="shared" si="4"/>
        <v/>
      </c>
    </row>
    <row r="85" spans="4:21" x14ac:dyDescent="0.25">
      <c r="D85" s="9">
        <v>32</v>
      </c>
      <c r="E85" s="9" t="str">
        <f t="shared" si="5"/>
        <v>INSERT INTO FareCapStages (FareCapId,RouteId,Stage1,Stage2) VALUES (1,12,27,32);INSERT INTO FareCapStages (FareCapId,RouteId,Stage2,Stage1) VALUES (1,12,27,32);</v>
      </c>
      <c r="F85" s="9" t="str">
        <f t="shared" si="5"/>
        <v>INSERT INTO FareCapStages (FareCapId,RouteId,Stage1,Stage2) VALUES (1,12,46,32);INSERT INTO FareCapStages (FareCapId,RouteId,Stage2,Stage1) VALUES (1,12,46,32);</v>
      </c>
      <c r="G85" s="9" t="str">
        <f t="shared" si="5"/>
        <v>INSERT INTO FareCapStages (FareCapId,RouteId,Stage1,Stage2) VALUES (1,12,44,32);INSERT INTO FareCapStages (FareCapId,RouteId,Stage2,Stage1) VALUES (1,12,44,32);</v>
      </c>
      <c r="H85" s="9" t="str">
        <f t="shared" si="5"/>
        <v>INSERT INTO FareCapStages (FareCapId,RouteId,Stage1,Stage2) VALUES (1,12,43,32);INSERT INTO FareCapStages (FareCapId,RouteId,Stage2,Stage1) VALUES (1,12,43,32);</v>
      </c>
      <c r="I85" s="9" t="str">
        <f t="shared" si="5"/>
        <v>INSERT INTO FareCapStages (FareCapId,RouteId,Stage1,Stage2) VALUES (1,12,42,32);INSERT INTO FareCapStages (FareCapId,RouteId,Stage2,Stage1) VALUES (1,12,42,32);</v>
      </c>
      <c r="J85" s="9" t="str">
        <f t="shared" si="5"/>
        <v>INSERT INTO FareCapStages (FareCapId,RouteId,Stage1,Stage2) VALUES (1,12,41,32);INSERT INTO FareCapStages (FareCapId,RouteId,Stage2,Stage1) VALUES (1,12,41,32);</v>
      </c>
      <c r="K85" s="9" t="str">
        <f t="shared" si="5"/>
        <v>INSERT INTO FareCapStages (FareCapId,RouteId,Stage1,Stage2) VALUES (1,12,40,32);INSERT INTO FareCapStages (FareCapId,RouteId,Stage2,Stage1) VALUES (1,12,40,32);</v>
      </c>
      <c r="L85" s="9" t="str">
        <f t="shared" si="5"/>
        <v>INSERT INTO FareCapStages (FareCapId,RouteId,Stage1,Stage2) VALUES (1,12,39,32);INSERT INTO FareCapStages (FareCapId,RouteId,Stage2,Stage1) VALUES (1,12,39,32);</v>
      </c>
      <c r="M85" s="9" t="str">
        <f t="shared" si="5"/>
        <v>INSERT INTO FareCapStages (FareCapId,RouteId,Stage1,Stage2) VALUES (1,12,38,32);INSERT INTO FareCapStages (FareCapId,RouteId,Stage2,Stage1) VALUES (1,12,38,32);</v>
      </c>
      <c r="N85" s="9" t="str">
        <f t="shared" si="5"/>
        <v>INSERT INTO FareCapStages (FareCapId,RouteId,Stage1,Stage2) VALUES (1,12,37,32);INSERT INTO FareCapStages (FareCapId,RouteId,Stage2,Stage1) VALUES (1,12,37,32);</v>
      </c>
      <c r="O85" s="9" t="str">
        <f t="shared" si="5"/>
        <v>INSERT INTO FareCapStages (FareCapId,RouteId,Stage1,Stage2) VALUES (1,12,36,32);INSERT INTO FareCapStages (FareCapId,RouteId,Stage2,Stage1) VALUES (1,12,36,32);</v>
      </c>
      <c r="P85" s="9" t="str">
        <f t="shared" si="5"/>
        <v>INSERT INTO FareCapStages (FareCapId,RouteId,Stage1,Stage2) VALUES (1,12,35,32);INSERT INTO FareCapStages (FareCapId,RouteId,Stage2,Stage1) VALUES (1,12,35,32);</v>
      </c>
      <c r="Q85" s="9" t="str">
        <f t="shared" si="5"/>
        <v>INSERT INTO FareCapStages (FareCapId,RouteId,Stage1,Stage2) VALUES (1,12,34,32);INSERT INTO FareCapStages (FareCapId,RouteId,Stage2,Stage1) VALUES (1,12,34,32);</v>
      </c>
      <c r="R85" s="9" t="str">
        <f t="shared" si="5"/>
        <v>INSERT INTO FareCapStages (FareCapId,RouteId,Stage1,Stage2) VALUES (1,12,33,32);INSERT INTO FareCapStages (FareCapId,RouteId,Stage2,Stage1) VALUES (1,12,33,32);</v>
      </c>
      <c r="S85" s="9" t="str">
        <f t="shared" si="5"/>
        <v>INSERT INTO FareCapStages (FareCapId,RouteId,Stage1,Stage2) VALUES (1,12,32,32);INSERT INTO FareCapStages (FareCapId,RouteId,Stage2,Stage1) VALUES (1,12,32,32);</v>
      </c>
      <c r="T85" s="9" t="str">
        <f t="shared" si="4"/>
        <v/>
      </c>
      <c r="U85" s="9" t="str">
        <f t="shared" si="4"/>
        <v/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76"/>
  <sheetViews>
    <sheetView workbookViewId="0">
      <selection activeCell="E2" sqref="E2:E37"/>
    </sheetView>
  </sheetViews>
  <sheetFormatPr defaultRowHeight="15" x14ac:dyDescent="0.25"/>
  <cols>
    <col min="5" max="5" width="19.7109375" bestFit="1" customWidth="1"/>
    <col min="6" max="6" width="9.140625" style="5"/>
    <col min="7" max="7" width="14.28515625" bestFit="1" customWidth="1"/>
    <col min="8" max="8" width="3" style="9" bestFit="1" customWidth="1"/>
    <col min="9" max="9" width="14.42578125" bestFit="1" customWidth="1"/>
    <col min="11" max="11" width="9.140625" style="9"/>
  </cols>
  <sheetData>
    <row r="1" spans="1:15" s="1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6" t="s">
        <v>305</v>
      </c>
      <c r="G1" s="1" t="s">
        <v>306</v>
      </c>
      <c r="I1" s="1" t="s">
        <v>307</v>
      </c>
      <c r="K1" s="1" t="s">
        <v>371</v>
      </c>
      <c r="M1" s="1" t="s">
        <v>309</v>
      </c>
      <c r="N1" s="5" t="str">
        <f>INDEX(Routes!A2:B19,MATCH(O1,Routes!A2:A19,0),2)</f>
        <v>13</v>
      </c>
      <c r="O1" s="5" t="s">
        <v>332</v>
      </c>
    </row>
    <row r="2" spans="1:15" s="9" customFormat="1" x14ac:dyDescent="0.25">
      <c r="A2" s="9">
        <v>1</v>
      </c>
      <c r="B2" s="9">
        <v>1</v>
      </c>
      <c r="C2" s="4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5">
        <v>27</v>
      </c>
      <c r="G2" s="5">
        <v>27</v>
      </c>
      <c r="H2" s="5">
        <v>1</v>
      </c>
      <c r="I2" s="5">
        <v>27</v>
      </c>
      <c r="J2" s="5">
        <v>1</v>
      </c>
      <c r="K2" s="5">
        <v>0</v>
      </c>
      <c r="N2" s="9" t="str">
        <f>"INSERT INTO RouteStops (RouteId,Variation,Sequence,NaptanId,BoardingStage,BoardingstageSequence,AlightingStage,AlightingStageSequence,IsBoundary) VALUES ("&amp;$N$1&amp;","&amp;B2&amp;","&amp;A2&amp;","&amp;D2&amp;","&amp;G2&amp;","&amp;H2&amp;","&amp;I2&amp;","&amp;J2&amp;","&amp;K2&amp;")"</f>
        <v>INSERT INTO RouteStops (RouteId,Variation,Sequence,NaptanId,BoardingStage,BoardingstageSequence,AlightingStage,AlightingStageSequence,IsBoundary) VALUES (13,1,1,51,27,1,27,1,0)</v>
      </c>
    </row>
    <row r="3" spans="1:15" x14ac:dyDescent="0.25">
      <c r="A3" s="9">
        <v>2</v>
      </c>
      <c r="B3" s="9">
        <v>1</v>
      </c>
      <c r="C3" s="9">
        <v>45021200</v>
      </c>
      <c r="D3" s="9">
        <f>INDEX(Naptans!$A:$C,MATCH(C3,Naptans!$A:$A,0),2)</f>
        <v>243</v>
      </c>
      <c r="E3" s="9" t="str">
        <f>INDEX(Naptans!$A:$C,MATCH(C3,Naptans!$A:$A,0),3)</f>
        <v xml:space="preserve"> Church Street</v>
      </c>
      <c r="G3" s="5">
        <v>27</v>
      </c>
      <c r="H3" s="5">
        <v>1</v>
      </c>
      <c r="I3" s="5">
        <v>46</v>
      </c>
      <c r="J3" s="5">
        <v>2</v>
      </c>
      <c r="K3" s="5">
        <v>0</v>
      </c>
      <c r="N3" s="9" t="str">
        <f t="shared" ref="N3:N66" si="0">"INSERT INTO RouteStops (RouteId,Variation,Sequence,NaptanId,BoardingStage,BoardingstageSequence,AlightingStage,AlightingStageSequence,IsBoundary) VALUES ("&amp;$N$1&amp;","&amp;B3&amp;","&amp;A3&amp;","&amp;D3&amp;","&amp;G3&amp;","&amp;H3&amp;","&amp;I3&amp;","&amp;J3&amp;","&amp;K3&amp;")"</f>
        <v>INSERT INTO RouteStops (RouteId,Variation,Sequence,NaptanId,BoardingStage,BoardingstageSequence,AlightingStage,AlightingStageSequence,IsBoundary) VALUES (13,1,2,243,27,1,46,2,0)</v>
      </c>
    </row>
    <row r="4" spans="1:15" x14ac:dyDescent="0.25">
      <c r="A4" s="9">
        <v>3</v>
      </c>
      <c r="B4" s="9">
        <v>1</v>
      </c>
      <c r="C4" s="9">
        <v>45019903</v>
      </c>
      <c r="D4" s="9">
        <f>INDEX(Naptans!$A:$C,MATCH(C4,Naptans!$A:$A,0),2)</f>
        <v>136</v>
      </c>
      <c r="E4" s="9" t="str">
        <f>INDEX(Naptans!$A:$C,MATCH(C4,Naptans!$A:$A,0),3)</f>
        <v xml:space="preserve"> Goulbourne Street</v>
      </c>
      <c r="F4" s="5">
        <v>46</v>
      </c>
      <c r="G4" s="5">
        <v>46</v>
      </c>
      <c r="H4" s="5">
        <v>2</v>
      </c>
      <c r="I4" s="5">
        <v>46</v>
      </c>
      <c r="J4" s="5">
        <v>2</v>
      </c>
      <c r="K4" s="5">
        <v>0</v>
      </c>
      <c r="N4" s="9" t="str">
        <f t="shared" si="0"/>
        <v>INSERT INTO RouteStops (RouteId,Variation,Sequence,NaptanId,BoardingStage,BoardingstageSequence,AlightingStage,AlightingStageSequence,IsBoundary) VALUES (13,1,3,136,46,2,46,2,0)</v>
      </c>
    </row>
    <row r="5" spans="1:15" x14ac:dyDescent="0.25">
      <c r="A5" s="9">
        <v>4</v>
      </c>
      <c r="B5" s="9">
        <v>1</v>
      </c>
      <c r="C5" s="9">
        <v>45019904</v>
      </c>
      <c r="D5" s="9">
        <f>INDEX(Naptans!$A:$C,MATCH(C5,Naptans!$A:$A,0),2)</f>
        <v>137</v>
      </c>
      <c r="E5" s="9" t="str">
        <f>INDEX(Naptans!$A:$C,MATCH(C5,Naptans!$A:$A,0),3)</f>
        <v xml:space="preserve"> King Street</v>
      </c>
      <c r="G5" s="5">
        <v>46</v>
      </c>
      <c r="H5" s="5">
        <v>2</v>
      </c>
      <c r="I5" s="5">
        <v>44</v>
      </c>
      <c r="J5" s="5">
        <v>3</v>
      </c>
      <c r="K5" s="5">
        <v>0</v>
      </c>
      <c r="N5" s="9" t="str">
        <f t="shared" si="0"/>
        <v>INSERT INTO RouteStops (RouteId,Variation,Sequence,NaptanId,BoardingStage,BoardingstageSequence,AlightingStage,AlightingStageSequence,IsBoundary) VALUES (13,1,4,137,46,2,44,3,0)</v>
      </c>
    </row>
    <row r="6" spans="1:15" x14ac:dyDescent="0.25">
      <c r="A6" s="9">
        <v>5</v>
      </c>
      <c r="B6" s="9">
        <v>1</v>
      </c>
      <c r="C6" s="9">
        <v>45019906</v>
      </c>
      <c r="D6" s="9">
        <f>INDEX(Naptans!$A:$C,MATCH(C6,Naptans!$A:$A,0),2)</f>
        <v>244</v>
      </c>
      <c r="E6" s="9" t="str">
        <f>INDEX(Naptans!$A:$C,MATCH(C6,Naptans!$A:$A,0),3)</f>
        <v xml:space="preserve"> Woodhouse Road</v>
      </c>
      <c r="F6" s="5">
        <v>44</v>
      </c>
      <c r="G6" s="5">
        <v>44</v>
      </c>
      <c r="H6" s="5">
        <v>3</v>
      </c>
      <c r="I6" s="5">
        <v>44</v>
      </c>
      <c r="J6" s="5">
        <v>3</v>
      </c>
      <c r="K6" s="5">
        <v>0</v>
      </c>
      <c r="N6" s="9" t="str">
        <f t="shared" si="0"/>
        <v>INSERT INTO RouteStops (RouteId,Variation,Sequence,NaptanId,BoardingStage,BoardingstageSequence,AlightingStage,AlightingStageSequence,IsBoundary) VALUES (13,1,5,244,44,3,44,3,0)</v>
      </c>
    </row>
    <row r="7" spans="1:15" x14ac:dyDescent="0.25">
      <c r="A7" s="9">
        <v>6</v>
      </c>
      <c r="B7" s="9">
        <v>1</v>
      </c>
      <c r="C7" s="9">
        <v>45019908</v>
      </c>
      <c r="D7" s="9">
        <f>INDEX(Naptans!$A:$C,MATCH(C7,Naptans!$A:$A,0),2)</f>
        <v>245</v>
      </c>
      <c r="E7" s="9" t="str">
        <f>INDEX(Naptans!$A:$C,MATCH(C7,Naptans!$A:$A,0),3)</f>
        <v xml:space="preserve"> Acorn Street</v>
      </c>
      <c r="G7" s="5">
        <v>44</v>
      </c>
      <c r="H7" s="5">
        <v>3</v>
      </c>
      <c r="I7" s="5">
        <v>43</v>
      </c>
      <c r="J7" s="5">
        <v>4</v>
      </c>
      <c r="K7" s="5">
        <v>0</v>
      </c>
      <c r="N7" s="9" t="str">
        <f t="shared" si="0"/>
        <v>INSERT INTO RouteStops (RouteId,Variation,Sequence,NaptanId,BoardingStage,BoardingstageSequence,AlightingStage,AlightingStageSequence,IsBoundary) VALUES (13,1,6,245,44,3,43,4,0)</v>
      </c>
    </row>
    <row r="8" spans="1:15" x14ac:dyDescent="0.25">
      <c r="A8" s="9">
        <v>7</v>
      </c>
      <c r="B8" s="9">
        <v>1</v>
      </c>
      <c r="C8" s="9">
        <v>45019911</v>
      </c>
      <c r="D8" s="9">
        <f>INDEX(Naptans!$A:$C,MATCH(C8,Naptans!$A:$A,0),2)</f>
        <v>233</v>
      </c>
      <c r="E8" s="9" t="str">
        <f>INDEX(Naptans!$A:$C,MATCH(C8,Naptans!$A:$A,0),3)</f>
        <v xml:space="preserve"> Ingrow Lane</v>
      </c>
      <c r="F8" s="5">
        <v>43</v>
      </c>
      <c r="G8" s="5">
        <v>43</v>
      </c>
      <c r="H8" s="5">
        <v>4</v>
      </c>
      <c r="I8" s="5">
        <v>43</v>
      </c>
      <c r="J8" s="5">
        <v>4</v>
      </c>
      <c r="K8" s="5">
        <v>0</v>
      </c>
      <c r="N8" s="9" t="str">
        <f t="shared" si="0"/>
        <v>INSERT INTO RouteStops (RouteId,Variation,Sequence,NaptanId,BoardingStage,BoardingstageSequence,AlightingStage,AlightingStageSequence,IsBoundary) VALUES (13,1,7,233,43,4,43,4,0)</v>
      </c>
    </row>
    <row r="9" spans="1:15" x14ac:dyDescent="0.25">
      <c r="A9" s="9">
        <v>8</v>
      </c>
      <c r="B9" s="9">
        <v>1</v>
      </c>
      <c r="C9" s="9">
        <v>45019913</v>
      </c>
      <c r="D9" s="9">
        <f>INDEX(Naptans!$A:$C,MATCH(C9,Naptans!$A:$A,0),2)</f>
        <v>246</v>
      </c>
      <c r="E9" s="9" t="str">
        <f>INDEX(Naptans!$A:$C,MATCH(C9,Naptans!$A:$A,0),3)</f>
        <v xml:space="preserve"> Ash Grove</v>
      </c>
      <c r="G9" s="5">
        <v>43</v>
      </c>
      <c r="H9" s="5">
        <v>4</v>
      </c>
      <c r="I9" s="5">
        <v>42</v>
      </c>
      <c r="J9" s="5">
        <v>5</v>
      </c>
      <c r="K9" s="5">
        <v>0</v>
      </c>
      <c r="N9" s="9" t="str">
        <f t="shared" si="0"/>
        <v>INSERT INTO RouteStops (RouteId,Variation,Sequence,NaptanId,BoardingStage,BoardingstageSequence,AlightingStage,AlightingStageSequence,IsBoundary) VALUES (13,1,8,246,43,4,42,5,0)</v>
      </c>
    </row>
    <row r="10" spans="1:15" x14ac:dyDescent="0.25">
      <c r="A10" s="9">
        <v>9</v>
      </c>
      <c r="B10" s="9">
        <v>1</v>
      </c>
      <c r="C10" s="9">
        <v>45019915</v>
      </c>
      <c r="D10" s="9">
        <f>INDEX(Naptans!$A:$C,MATCH(C10,Naptans!$A:$A,0),2)</f>
        <v>247</v>
      </c>
      <c r="E10" s="9" t="str">
        <f>INDEX(Naptans!$A:$C,MATCH(C10,Naptans!$A:$A,0),3)</f>
        <v xml:space="preserve"> Wesley Place</v>
      </c>
      <c r="F10" s="5">
        <v>42</v>
      </c>
      <c r="G10" s="5">
        <v>42</v>
      </c>
      <c r="H10" s="5">
        <v>5</v>
      </c>
      <c r="I10" s="5">
        <v>42</v>
      </c>
      <c r="J10" s="5">
        <v>5</v>
      </c>
      <c r="K10" s="5">
        <v>0</v>
      </c>
      <c r="N10" s="9" t="str">
        <f t="shared" si="0"/>
        <v>INSERT INTO RouteStops (RouteId,Variation,Sequence,NaptanId,BoardingStage,BoardingstageSequence,AlightingStage,AlightingStageSequence,IsBoundary) VALUES (13,1,9,247,42,5,42,5,0)</v>
      </c>
    </row>
    <row r="11" spans="1:15" x14ac:dyDescent="0.25">
      <c r="A11" s="9">
        <v>10</v>
      </c>
      <c r="B11" s="9">
        <v>1</v>
      </c>
      <c r="C11" s="9">
        <v>45019917</v>
      </c>
      <c r="D11" s="9">
        <f>INDEX(Naptans!$A:$C,MATCH(C11,Naptans!$A:$A,0),2)</f>
        <v>248</v>
      </c>
      <c r="E11" s="9" t="str">
        <f>INDEX(Naptans!$A:$C,MATCH(C11,Naptans!$A:$A,0),3)</f>
        <v xml:space="preserve"> Dorothy Street</v>
      </c>
      <c r="G11" s="5">
        <v>42</v>
      </c>
      <c r="H11" s="5">
        <v>5</v>
      </c>
      <c r="I11" s="5">
        <v>41</v>
      </c>
      <c r="J11" s="5">
        <v>6</v>
      </c>
      <c r="K11" s="5">
        <v>0</v>
      </c>
      <c r="N11" s="9" t="str">
        <f t="shared" si="0"/>
        <v>INSERT INTO RouteStops (RouteId,Variation,Sequence,NaptanId,BoardingStage,BoardingstageSequence,AlightingStage,AlightingStageSequence,IsBoundary) VALUES (13,1,10,248,42,5,41,6,0)</v>
      </c>
    </row>
    <row r="12" spans="1:15" x14ac:dyDescent="0.25">
      <c r="A12" s="9">
        <v>11</v>
      </c>
      <c r="B12" s="9">
        <v>1</v>
      </c>
      <c r="C12" s="9">
        <v>45019918</v>
      </c>
      <c r="D12" s="9">
        <f>INDEX(Naptans!$A:$C,MATCH(C12,Naptans!$A:$A,0),2)</f>
        <v>249</v>
      </c>
      <c r="E12" s="9" t="str">
        <f>INDEX(Naptans!$A:$C,MATCH(C12,Naptans!$A:$A,0),3)</f>
        <v xml:space="preserve"> Hermit Hole</v>
      </c>
      <c r="G12" s="5">
        <v>42</v>
      </c>
      <c r="H12" s="5">
        <v>5</v>
      </c>
      <c r="I12" s="5">
        <v>41</v>
      </c>
      <c r="J12" s="5">
        <v>6</v>
      </c>
      <c r="K12" s="5">
        <v>0</v>
      </c>
      <c r="N12" s="9" t="str">
        <f t="shared" si="0"/>
        <v>INSERT INTO RouteStops (RouteId,Variation,Sequence,NaptanId,BoardingStage,BoardingstageSequence,AlightingStage,AlightingStageSequence,IsBoundary) VALUES (13,1,11,249,42,5,41,6,0)</v>
      </c>
    </row>
    <row r="13" spans="1:15" x14ac:dyDescent="0.25">
      <c r="A13" s="9">
        <v>12</v>
      </c>
      <c r="B13" s="9">
        <v>1</v>
      </c>
      <c r="C13" s="9">
        <v>45019920</v>
      </c>
      <c r="D13" s="9">
        <f>INDEX(Naptans!$A:$C,MATCH(C13,Naptans!$A:$A,0),2)</f>
        <v>250</v>
      </c>
      <c r="E13" s="9" t="str">
        <f>INDEX(Naptans!$A:$C,MATCH(C13,Naptans!$A:$A,0),3)</f>
        <v xml:space="preserve"> The Whins</v>
      </c>
      <c r="F13" s="5">
        <v>41</v>
      </c>
      <c r="G13" s="5">
        <v>41</v>
      </c>
      <c r="H13" s="5">
        <v>6</v>
      </c>
      <c r="I13" s="5">
        <v>41</v>
      </c>
      <c r="J13" s="5">
        <v>6</v>
      </c>
      <c r="K13" s="5">
        <v>0</v>
      </c>
      <c r="N13" s="9" t="str">
        <f t="shared" si="0"/>
        <v>INSERT INTO RouteStops (RouteId,Variation,Sequence,NaptanId,BoardingStage,BoardingstageSequence,AlightingStage,AlightingStageSequence,IsBoundary) VALUES (13,1,12,250,41,6,41,6,0)</v>
      </c>
    </row>
    <row r="14" spans="1:15" x14ac:dyDescent="0.25">
      <c r="A14" s="9">
        <v>13</v>
      </c>
      <c r="B14" s="9">
        <v>1</v>
      </c>
      <c r="C14" s="9">
        <v>45019922</v>
      </c>
      <c r="D14" s="9">
        <f>INDEX(Naptans!$A:$C,MATCH(C14,Naptans!$A:$A,0),2)</f>
        <v>251</v>
      </c>
      <c r="E14" s="9" t="str">
        <f>INDEX(Naptans!$A:$C,MATCH(C14,Naptans!$A:$A,0),3)</f>
        <v xml:space="preserve"> Halifax Road</v>
      </c>
      <c r="G14" s="5">
        <v>41</v>
      </c>
      <c r="H14" s="5">
        <v>6</v>
      </c>
      <c r="I14" s="5">
        <v>40</v>
      </c>
      <c r="J14" s="5">
        <v>7</v>
      </c>
      <c r="K14" s="5">
        <v>0</v>
      </c>
      <c r="N14" s="9" t="str">
        <f t="shared" si="0"/>
        <v>INSERT INTO RouteStops (RouteId,Variation,Sequence,NaptanId,BoardingStage,BoardingstageSequence,AlightingStage,AlightingStageSequence,IsBoundary) VALUES (13,1,13,251,41,6,40,7,0)</v>
      </c>
    </row>
    <row r="15" spans="1:15" x14ac:dyDescent="0.25">
      <c r="A15" s="9">
        <v>14</v>
      </c>
      <c r="B15" s="9">
        <v>1</v>
      </c>
      <c r="C15" s="9">
        <v>45019924</v>
      </c>
      <c r="D15" s="9">
        <f>INDEX(Naptans!$A:$C,MATCH(C15,Naptans!$A:$A,0),2)</f>
        <v>252</v>
      </c>
      <c r="E15" s="9" t="str">
        <f>INDEX(Naptans!$A:$C,MATCH(C15,Naptans!$A:$A,0),3)</f>
        <v xml:space="preserve"> Lingfield Drive</v>
      </c>
      <c r="G15" s="5">
        <v>41</v>
      </c>
      <c r="H15" s="5">
        <v>6</v>
      </c>
      <c r="I15" s="5">
        <v>40</v>
      </c>
      <c r="J15" s="5">
        <v>7</v>
      </c>
      <c r="K15" s="5">
        <v>0</v>
      </c>
      <c r="N15" s="9" t="str">
        <f t="shared" si="0"/>
        <v>INSERT INTO RouteStops (RouteId,Variation,Sequence,NaptanId,BoardingStage,BoardingstageSequence,AlightingStage,AlightingStageSequence,IsBoundary) VALUES (13,1,14,252,41,6,40,7,0)</v>
      </c>
    </row>
    <row r="16" spans="1:15" x14ac:dyDescent="0.25">
      <c r="A16" s="9">
        <v>15</v>
      </c>
      <c r="B16" s="9">
        <v>1</v>
      </c>
      <c r="C16" s="9">
        <v>45019925</v>
      </c>
      <c r="D16" s="9">
        <f>INDEX(Naptans!$A:$C,MATCH(C16,Naptans!$A:$A,0),2)</f>
        <v>253</v>
      </c>
      <c r="E16" s="9" t="str">
        <f>INDEX(Naptans!$A:$C,MATCH(C16,Naptans!$A:$A,0),3)</f>
        <v xml:space="preserve"> Vernon Street</v>
      </c>
      <c r="F16" s="5">
        <v>40</v>
      </c>
      <c r="G16" s="5">
        <v>40</v>
      </c>
      <c r="H16" s="5">
        <v>7</v>
      </c>
      <c r="I16" s="5">
        <v>40</v>
      </c>
      <c r="J16" s="5">
        <v>7</v>
      </c>
      <c r="K16" s="5">
        <v>0</v>
      </c>
      <c r="N16" s="9" t="str">
        <f t="shared" si="0"/>
        <v>INSERT INTO RouteStops (RouteId,Variation,Sequence,NaptanId,BoardingStage,BoardingstageSequence,AlightingStage,AlightingStageSequence,IsBoundary) VALUES (13,1,15,253,40,7,40,7,0)</v>
      </c>
    </row>
    <row r="17" spans="1:14" x14ac:dyDescent="0.25">
      <c r="A17" s="9">
        <v>16</v>
      </c>
      <c r="B17" s="9">
        <v>1</v>
      </c>
      <c r="C17" s="9">
        <v>45019927</v>
      </c>
      <c r="D17" s="9">
        <f>INDEX(Naptans!$A:$C,MATCH(C17,Naptans!$A:$A,0),2)</f>
        <v>254</v>
      </c>
      <c r="E17" s="9" t="str">
        <f>INDEX(Naptans!$A:$C,MATCH(C17,Naptans!$A:$A,0),3)</f>
        <v xml:space="preserve"> Cross Roads</v>
      </c>
      <c r="F17" s="5">
        <v>39</v>
      </c>
      <c r="G17" s="5">
        <v>39</v>
      </c>
      <c r="H17" s="5">
        <v>8</v>
      </c>
      <c r="I17" s="5">
        <v>39</v>
      </c>
      <c r="J17" s="5">
        <v>8</v>
      </c>
      <c r="K17" s="5">
        <v>0</v>
      </c>
      <c r="N17" s="9" t="str">
        <f t="shared" si="0"/>
        <v>INSERT INTO RouteStops (RouteId,Variation,Sequence,NaptanId,BoardingStage,BoardingstageSequence,AlightingStage,AlightingStageSequence,IsBoundary) VALUES (13,1,16,254,39,8,39,8,0)</v>
      </c>
    </row>
    <row r="18" spans="1:14" x14ac:dyDescent="0.25">
      <c r="A18" s="9">
        <v>17</v>
      </c>
      <c r="B18" s="9">
        <v>1</v>
      </c>
      <c r="C18" s="9">
        <v>45024775</v>
      </c>
      <c r="D18" s="9">
        <f>INDEX(Naptans!$A:$C,MATCH(C18,Naptans!$A:$A,0),2)</f>
        <v>255</v>
      </c>
      <c r="E18" s="9" t="str">
        <f>INDEX(Naptans!$A:$C,MATCH(C18,Naptans!$A:$A,0),3)</f>
        <v xml:space="preserve"> Cecil Street</v>
      </c>
      <c r="F18" s="5">
        <v>39</v>
      </c>
      <c r="G18" s="5">
        <v>39</v>
      </c>
      <c r="H18" s="5">
        <v>8</v>
      </c>
      <c r="I18" s="5">
        <v>39</v>
      </c>
      <c r="J18" s="5">
        <v>8</v>
      </c>
      <c r="K18" s="5">
        <v>0</v>
      </c>
      <c r="N18" s="9" t="str">
        <f t="shared" si="0"/>
        <v>INSERT INTO RouteStops (RouteId,Variation,Sequence,NaptanId,BoardingStage,BoardingstageSequence,AlightingStage,AlightingStageSequence,IsBoundary) VALUES (13,1,17,255,39,8,39,8,0)</v>
      </c>
    </row>
    <row r="19" spans="1:14" x14ac:dyDescent="0.25">
      <c r="A19" s="9">
        <v>18</v>
      </c>
      <c r="B19" s="9">
        <v>1</v>
      </c>
      <c r="C19" s="9">
        <v>45019930</v>
      </c>
      <c r="D19" s="9">
        <f>INDEX(Naptans!$A:$C,MATCH(C19,Naptans!$A:$A,0),2)</f>
        <v>256</v>
      </c>
      <c r="E19" s="9" t="str">
        <f>INDEX(Naptans!$A:$C,MATCH(C19,Naptans!$A:$A,0),3)</f>
        <v xml:space="preserve"> East Terrace</v>
      </c>
      <c r="F19" s="5">
        <v>38</v>
      </c>
      <c r="G19" s="5">
        <v>38</v>
      </c>
      <c r="H19" s="5">
        <v>9</v>
      </c>
      <c r="I19" s="5">
        <v>38</v>
      </c>
      <c r="J19" s="5">
        <v>9</v>
      </c>
      <c r="K19" s="5">
        <v>0</v>
      </c>
      <c r="N19" s="9" t="str">
        <f t="shared" si="0"/>
        <v>INSERT INTO RouteStops (RouteId,Variation,Sequence,NaptanId,BoardingStage,BoardingstageSequence,AlightingStage,AlightingStageSequence,IsBoundary) VALUES (13,1,18,256,38,9,38,9,0)</v>
      </c>
    </row>
    <row r="20" spans="1:14" x14ac:dyDescent="0.25">
      <c r="A20" s="9">
        <v>19</v>
      </c>
      <c r="B20" s="9">
        <v>1</v>
      </c>
      <c r="C20" s="9">
        <v>45019932</v>
      </c>
      <c r="D20" s="9">
        <f>INDEX(Naptans!$A:$C,MATCH(C20,Naptans!$A:$A,0),2)</f>
        <v>212</v>
      </c>
      <c r="E20" s="9" t="str">
        <f>INDEX(Naptans!$A:$C,MATCH(C20,Naptans!$A:$A,0),3)</f>
        <v xml:space="preserve"> Lees Lane</v>
      </c>
      <c r="G20" s="5">
        <v>38</v>
      </c>
      <c r="H20" s="5">
        <v>9</v>
      </c>
      <c r="I20" s="5">
        <v>37</v>
      </c>
      <c r="J20" s="5">
        <v>10</v>
      </c>
      <c r="K20" s="5">
        <v>0</v>
      </c>
      <c r="N20" s="9" t="str">
        <f t="shared" si="0"/>
        <v>INSERT INTO RouteStops (RouteId,Variation,Sequence,NaptanId,BoardingStage,BoardingstageSequence,AlightingStage,AlightingStageSequence,IsBoundary) VALUES (13,1,19,212,38,9,37,10,0)</v>
      </c>
    </row>
    <row r="21" spans="1:14" x14ac:dyDescent="0.25">
      <c r="A21" s="9">
        <v>20</v>
      </c>
      <c r="B21" s="9">
        <v>1</v>
      </c>
      <c r="C21" s="9">
        <v>45019934</v>
      </c>
      <c r="D21" s="9">
        <f>INDEX(Naptans!$A:$C,MATCH(C21,Naptans!$A:$A,0),2)</f>
        <v>213</v>
      </c>
      <c r="E21" s="9" t="str">
        <f>INDEX(Naptans!$A:$C,MATCH(C21,Naptans!$A:$A,0),3)</f>
        <v xml:space="preserve"> Mill Hey U</v>
      </c>
      <c r="G21" s="5">
        <v>38</v>
      </c>
      <c r="H21" s="5">
        <v>9</v>
      </c>
      <c r="I21" s="5">
        <v>37</v>
      </c>
      <c r="J21" s="5">
        <v>10</v>
      </c>
      <c r="K21" s="5">
        <v>0</v>
      </c>
      <c r="N21" s="9" t="str">
        <f t="shared" si="0"/>
        <v>INSERT INTO RouteStops (RouteId,Variation,Sequence,NaptanId,BoardingStage,BoardingstageSequence,AlightingStage,AlightingStageSequence,IsBoundary) VALUES (13,1,20,213,38,9,37,10,0)</v>
      </c>
    </row>
    <row r="22" spans="1:14" x14ac:dyDescent="0.25">
      <c r="A22" s="9">
        <v>21</v>
      </c>
      <c r="B22" s="9">
        <v>1</v>
      </c>
      <c r="C22" s="9">
        <v>45019937</v>
      </c>
      <c r="D22" s="9">
        <f>INDEX(Naptans!$A:$C,MATCH(C22,Naptans!$A:$A,0),2)</f>
        <v>214</v>
      </c>
      <c r="E22" s="9" t="str">
        <f>INDEX(Naptans!$A:$C,MATCH(C22,Naptans!$A:$A,0),3)</f>
        <v xml:space="preserve"> R Station Road</v>
      </c>
      <c r="F22" s="5">
        <v>37</v>
      </c>
      <c r="G22" s="5">
        <v>37</v>
      </c>
      <c r="H22" s="5">
        <v>10</v>
      </c>
      <c r="I22" s="5">
        <v>37</v>
      </c>
      <c r="J22" s="5">
        <v>10</v>
      </c>
      <c r="K22" s="5">
        <v>0</v>
      </c>
      <c r="N22" s="9" t="str">
        <f t="shared" si="0"/>
        <v>INSERT INTO RouteStops (RouteId,Variation,Sequence,NaptanId,BoardingStage,BoardingstageSequence,AlightingStage,AlightingStageSequence,IsBoundary) VALUES (13,1,21,214,37,10,37,10,0)</v>
      </c>
    </row>
    <row r="23" spans="1:14" x14ac:dyDescent="0.25">
      <c r="A23" s="9">
        <v>22</v>
      </c>
      <c r="B23" s="9">
        <v>1</v>
      </c>
      <c r="C23" s="9">
        <v>45019938</v>
      </c>
      <c r="D23" s="9">
        <f>INDEX(Naptans!$A:$C,MATCH(C23,Naptans!$A:$A,0),2)</f>
        <v>215</v>
      </c>
      <c r="E23" s="9" t="str">
        <f>INDEX(Naptans!$A:$C,MATCH(C23,Naptans!$A:$A,0),3)</f>
        <v xml:space="preserve"> Station Road N</v>
      </c>
      <c r="F23" s="5">
        <v>37</v>
      </c>
      <c r="G23" s="5">
        <v>37</v>
      </c>
      <c r="H23" s="5">
        <v>10</v>
      </c>
      <c r="I23" s="5">
        <v>37</v>
      </c>
      <c r="J23" s="5">
        <v>10</v>
      </c>
      <c r="K23" s="5">
        <v>0</v>
      </c>
      <c r="N23" s="9" t="str">
        <f t="shared" si="0"/>
        <v>INSERT INTO RouteStops (RouteId,Variation,Sequence,NaptanId,BoardingStage,BoardingstageSequence,AlightingStage,AlightingStageSequence,IsBoundary) VALUES (13,1,22,215,37,10,37,10,0)</v>
      </c>
    </row>
    <row r="24" spans="1:14" x14ac:dyDescent="0.25">
      <c r="A24" s="9">
        <v>23</v>
      </c>
      <c r="B24" s="9">
        <v>1</v>
      </c>
      <c r="C24" s="9">
        <v>45019959</v>
      </c>
      <c r="D24" s="9">
        <f>INDEX(Naptans!$A:$C,MATCH(C24,Naptans!$A:$A,0),2)</f>
        <v>285</v>
      </c>
      <c r="E24" s="9" t="str">
        <f>INDEX(Naptans!$A:$C,MATCH(C24,Naptans!$A:$A,0),3)</f>
        <v xml:space="preserve"> Weavers Hill</v>
      </c>
      <c r="G24" s="5">
        <v>37</v>
      </c>
      <c r="H24" s="5">
        <v>10</v>
      </c>
      <c r="I24" s="5">
        <v>36</v>
      </c>
      <c r="J24" s="5">
        <v>11</v>
      </c>
      <c r="K24" s="5">
        <v>0</v>
      </c>
      <c r="N24" s="9" t="str">
        <f t="shared" si="0"/>
        <v>INSERT INTO RouteStops (RouteId,Variation,Sequence,NaptanId,BoardingStage,BoardingstageSequence,AlightingStage,AlightingStageSequence,IsBoundary) VALUES (13,1,23,285,37,10,36,11,0)</v>
      </c>
    </row>
    <row r="25" spans="1:14" x14ac:dyDescent="0.25">
      <c r="A25" s="9">
        <v>24</v>
      </c>
      <c r="B25" s="9">
        <v>1</v>
      </c>
      <c r="C25" s="9">
        <v>45019961</v>
      </c>
      <c r="D25" s="9">
        <f>INDEX(Naptans!$A:$C,MATCH(C25,Naptans!$A:$A,0),2)</f>
        <v>286</v>
      </c>
      <c r="E25" s="9" t="str">
        <f>INDEX(Naptans!$A:$C,MATCH(C25,Naptans!$A:$A,0),3)</f>
        <v xml:space="preserve"> Woodlands Rise</v>
      </c>
      <c r="F25" s="5">
        <v>36</v>
      </c>
      <c r="G25" s="5">
        <v>36</v>
      </c>
      <c r="H25" s="5">
        <v>11</v>
      </c>
      <c r="I25" s="5">
        <v>36</v>
      </c>
      <c r="J25" s="5">
        <v>11</v>
      </c>
      <c r="K25" s="5">
        <v>0</v>
      </c>
      <c r="N25" s="9" t="str">
        <f t="shared" si="0"/>
        <v>INSERT INTO RouteStops (RouteId,Variation,Sequence,NaptanId,BoardingStage,BoardingstageSequence,AlightingStage,AlightingStageSequence,IsBoundary) VALUES (13,1,24,286,36,11,36,11,0)</v>
      </c>
    </row>
    <row r="26" spans="1:14" x14ac:dyDescent="0.25">
      <c r="A26" s="9">
        <v>25</v>
      </c>
      <c r="B26" s="9">
        <v>1</v>
      </c>
      <c r="C26" s="9">
        <v>45027186</v>
      </c>
      <c r="D26" s="9">
        <f>INDEX(Naptans!$A:$C,MATCH(C26,Naptans!$A:$A,0),2)</f>
        <v>287</v>
      </c>
      <c r="E26" s="9" t="str">
        <f>INDEX(Naptans!$A:$C,MATCH(C26,Naptans!$A:$A,0),3)</f>
        <v xml:space="preserve"> Marsh Lane</v>
      </c>
      <c r="G26" s="5">
        <v>36</v>
      </c>
      <c r="H26" s="5">
        <v>11</v>
      </c>
      <c r="I26" s="5">
        <v>33</v>
      </c>
      <c r="J26" s="5">
        <v>12</v>
      </c>
      <c r="K26" s="5">
        <v>0</v>
      </c>
      <c r="N26" s="9" t="str">
        <f t="shared" si="0"/>
        <v>INSERT INTO RouteStops (RouteId,Variation,Sequence,NaptanId,BoardingStage,BoardingstageSequence,AlightingStage,AlightingStageSequence,IsBoundary) VALUES (13,1,25,287,36,11,33,12,0)</v>
      </c>
    </row>
    <row r="27" spans="1:14" x14ac:dyDescent="0.25">
      <c r="A27" s="9">
        <v>26</v>
      </c>
      <c r="B27" s="9">
        <v>1</v>
      </c>
      <c r="C27" s="9">
        <v>45050874</v>
      </c>
      <c r="D27" s="9">
        <f>INDEX(Naptans!$A:$C,MATCH(C27,Naptans!$A:$A,0),2)</f>
        <v>288</v>
      </c>
      <c r="E27" s="9" t="str">
        <f>INDEX(Naptans!$A:$C,MATCH(C27,Naptans!$A:$A,0),3)</f>
        <v xml:space="preserve"> Marshend</v>
      </c>
      <c r="G27" s="5">
        <v>36</v>
      </c>
      <c r="H27" s="5">
        <v>11</v>
      </c>
      <c r="I27" s="5">
        <v>33</v>
      </c>
      <c r="J27" s="5">
        <v>12</v>
      </c>
      <c r="K27" s="5">
        <v>0</v>
      </c>
      <c r="N27" s="9" t="str">
        <f t="shared" si="0"/>
        <v>INSERT INTO RouteStops (RouteId,Variation,Sequence,NaptanId,BoardingStage,BoardingstageSequence,AlightingStage,AlightingStageSequence,IsBoundary) VALUES (13,1,26,288,36,11,33,12,0)</v>
      </c>
    </row>
    <row r="28" spans="1:14" x14ac:dyDescent="0.25">
      <c r="A28" s="9">
        <v>27</v>
      </c>
      <c r="B28" s="9">
        <v>1</v>
      </c>
      <c r="C28" s="9">
        <v>45050875</v>
      </c>
      <c r="D28" s="9">
        <f>INDEX(Naptans!$A:$C,MATCH(C28,Naptans!$A:$A,0),2)</f>
        <v>289</v>
      </c>
      <c r="E28" s="9" t="str">
        <f>INDEX(Naptans!$A:$C,MATCH(C28,Naptans!$A:$A,0),3)</f>
        <v xml:space="preserve"> Marsh Top</v>
      </c>
      <c r="F28" s="5">
        <v>33</v>
      </c>
      <c r="G28" s="5">
        <v>33</v>
      </c>
      <c r="H28" s="5">
        <v>12</v>
      </c>
      <c r="I28" s="5">
        <v>33</v>
      </c>
      <c r="J28" s="5">
        <v>12</v>
      </c>
      <c r="K28" s="5">
        <v>0</v>
      </c>
      <c r="N28" s="9" t="str">
        <f t="shared" si="0"/>
        <v>INSERT INTO RouteStops (RouteId,Variation,Sequence,NaptanId,BoardingStage,BoardingstageSequence,AlightingStage,AlightingStageSequence,IsBoundary) VALUES (13,1,27,289,33,12,33,12,0)</v>
      </c>
    </row>
    <row r="29" spans="1:14" x14ac:dyDescent="0.25">
      <c r="A29" s="9">
        <v>28</v>
      </c>
      <c r="B29" s="9">
        <v>1</v>
      </c>
      <c r="C29" s="9">
        <v>45019964</v>
      </c>
      <c r="D29" s="9">
        <f>INDEX(Naptans!$A:$C,MATCH(C29,Naptans!$A:$A,0),2)</f>
        <v>290</v>
      </c>
      <c r="E29" s="9" t="str">
        <f>INDEX(Naptans!$A:$C,MATCH(C29,Naptans!$A:$A,0),3)</f>
        <v xml:space="preserve"> Moorhouse Lane</v>
      </c>
      <c r="F29" s="5">
        <v>34</v>
      </c>
      <c r="G29" s="5">
        <v>34</v>
      </c>
      <c r="H29" s="5">
        <v>13</v>
      </c>
      <c r="I29" s="5">
        <v>34</v>
      </c>
      <c r="J29" s="5">
        <v>13</v>
      </c>
      <c r="K29" s="5">
        <v>0</v>
      </c>
      <c r="N29" s="9" t="str">
        <f t="shared" si="0"/>
        <v>INSERT INTO RouteStops (RouteId,Variation,Sequence,NaptanId,BoardingStage,BoardingstageSequence,AlightingStage,AlightingStageSequence,IsBoundary) VALUES (13,1,28,290,34,13,34,13,0)</v>
      </c>
    </row>
    <row r="30" spans="1:14" x14ac:dyDescent="0.25">
      <c r="A30" s="9">
        <v>29</v>
      </c>
      <c r="B30" s="9">
        <v>1</v>
      </c>
      <c r="C30" s="9">
        <v>45050878</v>
      </c>
      <c r="D30" s="9">
        <f>INDEX(Naptans!$A:$C,MATCH(C30,Naptans!$A:$A,0),2)</f>
        <v>291</v>
      </c>
      <c r="E30" s="9" t="str">
        <f>INDEX(Naptans!$A:$C,MATCH(C30,Naptans!$A:$A,0),3)</f>
        <v xml:space="preserve"> Gledhow Drive</v>
      </c>
      <c r="G30" s="5">
        <v>34</v>
      </c>
      <c r="H30" s="5">
        <v>13</v>
      </c>
      <c r="I30" s="5">
        <v>32</v>
      </c>
      <c r="J30" s="5">
        <v>14</v>
      </c>
      <c r="K30" s="5">
        <v>0</v>
      </c>
      <c r="N30" s="9" t="str">
        <f t="shared" si="0"/>
        <v>INSERT INTO RouteStops (RouteId,Variation,Sequence,NaptanId,BoardingStage,BoardingstageSequence,AlightingStage,AlightingStageSequence,IsBoundary) VALUES (13,1,29,291,34,13,32,14,0)</v>
      </c>
    </row>
    <row r="31" spans="1:14" x14ac:dyDescent="0.25">
      <c r="A31" s="9">
        <v>30</v>
      </c>
      <c r="B31" s="9">
        <v>1</v>
      </c>
      <c r="C31" s="9">
        <v>45019968</v>
      </c>
      <c r="D31" s="9">
        <f>INDEX(Naptans!$A:$C,MATCH(C31,Naptans!$A:$A,0),2)</f>
        <v>292</v>
      </c>
      <c r="E31" s="9" t="str">
        <f>INDEX(Naptans!$A:$C,MATCH(C31,Naptans!$A:$A,0),3)</f>
        <v xml:space="preserve"> Moorhouse Lane</v>
      </c>
      <c r="G31" s="5">
        <v>34</v>
      </c>
      <c r="H31" s="5">
        <v>13</v>
      </c>
      <c r="I31" s="5">
        <v>32</v>
      </c>
      <c r="J31" s="5">
        <v>14</v>
      </c>
      <c r="K31" s="5">
        <v>0</v>
      </c>
      <c r="N31" s="9" t="str">
        <f t="shared" si="0"/>
        <v>INSERT INTO RouteStops (RouteId,Variation,Sequence,NaptanId,BoardingStage,BoardingstageSequence,AlightingStage,AlightingStageSequence,IsBoundary) VALUES (13,1,30,292,34,13,32,14,0)</v>
      </c>
    </row>
    <row r="32" spans="1:14" x14ac:dyDescent="0.25">
      <c r="A32" s="9">
        <v>31</v>
      </c>
      <c r="B32" s="9">
        <v>1</v>
      </c>
      <c r="C32" s="9">
        <v>45019983</v>
      </c>
      <c r="D32" s="9">
        <f>INDEX(Naptans!$A:$C,MATCH(C32,Naptans!$A:$A,0),2)</f>
        <v>188</v>
      </c>
      <c r="E32" s="9" t="str">
        <f>INDEX(Naptans!$A:$C,MATCH(C32,Naptans!$A:$A,0),3)</f>
        <v xml:space="preserve"> Hebden Bridge Road</v>
      </c>
      <c r="F32" s="5">
        <v>32</v>
      </c>
      <c r="G32" s="5">
        <v>32</v>
      </c>
      <c r="H32" s="5">
        <v>14</v>
      </c>
      <c r="I32" s="5">
        <v>32</v>
      </c>
      <c r="J32" s="5">
        <v>14</v>
      </c>
      <c r="K32" s="5">
        <v>0</v>
      </c>
      <c r="N32" s="9" t="str">
        <f t="shared" si="0"/>
        <v>INSERT INTO RouteStops (RouteId,Variation,Sequence,NaptanId,BoardingStage,BoardingstageSequence,AlightingStage,AlightingStageSequence,IsBoundary) VALUES (13,1,31,188,32,14,32,14,0)</v>
      </c>
    </row>
    <row r="33" spans="1:14" x14ac:dyDescent="0.25">
      <c r="A33" s="9">
        <v>32</v>
      </c>
      <c r="B33" s="9">
        <v>1</v>
      </c>
      <c r="C33" s="9">
        <v>45019987</v>
      </c>
      <c r="D33" s="9">
        <f>INDEX(Naptans!$A:$C,MATCH(C33,Naptans!$A:$A,0),2)</f>
        <v>190</v>
      </c>
      <c r="E33" s="9" t="str">
        <f>INDEX(Naptans!$A:$C,MATCH(C33,Naptans!$A:$A,0),3)</f>
        <v xml:space="preserve"> Best Lane</v>
      </c>
      <c r="F33" s="5">
        <v>32</v>
      </c>
      <c r="G33" s="5">
        <v>32</v>
      </c>
      <c r="H33" s="5">
        <v>14</v>
      </c>
      <c r="I33" s="5">
        <v>32</v>
      </c>
      <c r="J33" s="5">
        <v>14</v>
      </c>
      <c r="K33" s="5">
        <v>0</v>
      </c>
      <c r="N33" s="9" t="str">
        <f t="shared" si="0"/>
        <v>INSERT INTO RouteStops (RouteId,Variation,Sequence,NaptanId,BoardingStage,BoardingstageSequence,AlightingStage,AlightingStageSequence,IsBoundary) VALUES (13,1,32,190,32,14,32,14,0)</v>
      </c>
    </row>
    <row r="34" spans="1:14" x14ac:dyDescent="0.25">
      <c r="A34" s="9">
        <v>33</v>
      </c>
      <c r="B34" s="9">
        <v>1</v>
      </c>
      <c r="C34" s="9">
        <v>45019988</v>
      </c>
      <c r="D34" s="9">
        <f>INDEX(Naptans!$A:$C,MATCH(C34,Naptans!$A:$A,0),2)</f>
        <v>191</v>
      </c>
      <c r="E34" s="9" t="str">
        <f>INDEX(Naptans!$A:$C,MATCH(C34,Naptans!$A:$A,0),3)</f>
        <v xml:space="preserve"> Station Road</v>
      </c>
      <c r="F34" s="5">
        <v>32</v>
      </c>
      <c r="G34" s="5">
        <v>32</v>
      </c>
      <c r="H34" s="5">
        <v>14</v>
      </c>
      <c r="I34" s="5">
        <v>32</v>
      </c>
      <c r="J34" s="5">
        <v>14</v>
      </c>
      <c r="K34" s="5">
        <v>0</v>
      </c>
      <c r="N34" s="9" t="str">
        <f t="shared" si="0"/>
        <v>INSERT INTO RouteStops (RouteId,Variation,Sequence,NaptanId,BoardingStage,BoardingstageSequence,AlightingStage,AlightingStageSequence,IsBoundary) VALUES (13,1,33,191,32,14,32,14,0)</v>
      </c>
    </row>
    <row r="35" spans="1:14" x14ac:dyDescent="0.25">
      <c r="A35" s="9">
        <v>34</v>
      </c>
      <c r="B35" s="9">
        <v>1</v>
      </c>
      <c r="C35" s="9">
        <v>45019970</v>
      </c>
      <c r="D35" s="9">
        <f>INDEX(Naptans!$A:$C,MATCH(C35,Naptans!$A:$A,0),2)</f>
        <v>242</v>
      </c>
      <c r="E35" s="9" t="str">
        <f>INDEX(Naptans!$A:$C,MATCH(C35,Naptans!$A:$A,0),3)</f>
        <v xml:space="preserve"> West Drive</v>
      </c>
      <c r="F35" s="5">
        <v>32</v>
      </c>
      <c r="G35" s="5">
        <v>32</v>
      </c>
      <c r="H35" s="5">
        <v>14</v>
      </c>
      <c r="I35" s="5">
        <v>32</v>
      </c>
      <c r="J35" s="5">
        <v>14</v>
      </c>
      <c r="K35" s="5">
        <v>0</v>
      </c>
      <c r="N35" s="9" t="str">
        <f t="shared" si="0"/>
        <v>INSERT INTO RouteStops (RouteId,Variation,Sequence,NaptanId,BoardingStage,BoardingstageSequence,AlightingStage,AlightingStageSequence,IsBoundary) VALUES (13,1,34,242,32,14,32,14,0)</v>
      </c>
    </row>
    <row r="36" spans="1:14" x14ac:dyDescent="0.25">
      <c r="A36" s="9">
        <v>35</v>
      </c>
      <c r="B36" s="9">
        <v>1</v>
      </c>
      <c r="C36" s="9">
        <v>45019983</v>
      </c>
      <c r="D36" s="9">
        <f>INDEX(Naptans!$A:$C,MATCH(C36,Naptans!$A:$A,0),2)</f>
        <v>188</v>
      </c>
      <c r="E36" s="9" t="str">
        <f>INDEX(Naptans!$A:$C,MATCH(C36,Naptans!$A:$A,0),3)</f>
        <v xml:space="preserve"> Hebden Bridge Road</v>
      </c>
      <c r="F36" s="5">
        <v>32</v>
      </c>
      <c r="G36" s="5">
        <v>32</v>
      </c>
      <c r="H36" s="5">
        <v>14</v>
      </c>
      <c r="I36" s="5">
        <v>32</v>
      </c>
      <c r="J36" s="5">
        <v>14</v>
      </c>
      <c r="K36" s="5">
        <v>0</v>
      </c>
      <c r="N36" s="9" t="str">
        <f t="shared" si="0"/>
        <v>INSERT INTO RouteStops (RouteId,Variation,Sequence,NaptanId,BoardingStage,BoardingstageSequence,AlightingStage,AlightingStageSequence,IsBoundary) VALUES (13,1,35,188,32,14,32,14,0)</v>
      </c>
    </row>
    <row r="37" spans="1:14" s="9" customFormat="1" x14ac:dyDescent="0.25">
      <c r="A37" s="9">
        <v>36</v>
      </c>
      <c r="B37" s="9">
        <v>1</v>
      </c>
      <c r="C37" s="26">
        <v>45024276</v>
      </c>
      <c r="D37" s="9">
        <f>INDEX(Naptans!$A:$C,MATCH(C37,Naptans!$A:$A,0),2)</f>
        <v>429</v>
      </c>
      <c r="E37" s="9" t="str">
        <f>INDEX(Naptans!$A:$C,MATCH(C37,Naptans!$A:$A,0),3)</f>
        <v>Church Street</v>
      </c>
      <c r="F37" s="5">
        <v>-1</v>
      </c>
      <c r="G37" s="5">
        <v>-1</v>
      </c>
      <c r="H37" s="9">
        <v>-1</v>
      </c>
      <c r="I37" s="5">
        <v>-1</v>
      </c>
      <c r="J37" s="9">
        <v>-1</v>
      </c>
      <c r="K37" s="5">
        <v>1</v>
      </c>
      <c r="N37" s="9" t="str">
        <f t="shared" si="0"/>
        <v>INSERT INTO RouteStops (RouteId,Variation,Sequence,NaptanId,BoardingStage,BoardingstageSequence,AlightingStage,AlightingStageSequence,IsBoundary) VALUES (13,1,36,429,-1,-1,-1,-1,1)</v>
      </c>
    </row>
    <row r="38" spans="1:14" x14ac:dyDescent="0.25">
      <c r="A38" s="9"/>
      <c r="B38" s="9"/>
      <c r="C38" s="9"/>
      <c r="D38" s="9"/>
      <c r="E38" s="9"/>
      <c r="G38" s="5"/>
      <c r="H38" s="5"/>
      <c r="I38" s="5"/>
      <c r="N38" s="9"/>
    </row>
    <row r="39" spans="1:14" s="9" customFormat="1" x14ac:dyDescent="0.25">
      <c r="A39" s="9">
        <v>1</v>
      </c>
      <c r="B39" s="9">
        <v>2</v>
      </c>
      <c r="C39" s="9">
        <v>45026350</v>
      </c>
      <c r="D39" s="9">
        <f>INDEX(Naptans!$A:$C,MATCH(C39,Naptans!$A:$A,0),2)</f>
        <v>430</v>
      </c>
      <c r="E39" s="9" t="str">
        <f>INDEX(Naptans!$A:$C,MATCH(C39,Naptans!$A:$A,0),3)</f>
        <v>Heden Bridge Road</v>
      </c>
      <c r="F39" s="5">
        <v>-1</v>
      </c>
      <c r="G39" s="5">
        <v>-1</v>
      </c>
      <c r="H39" s="9">
        <v>-1</v>
      </c>
      <c r="I39" s="5">
        <v>-1</v>
      </c>
      <c r="J39" s="9">
        <v>-1</v>
      </c>
      <c r="K39" s="9">
        <v>1</v>
      </c>
      <c r="N39" s="9" t="str">
        <f t="shared" si="0"/>
        <v>INSERT INTO RouteStops (RouteId,Variation,Sequence,NaptanId,BoardingStage,BoardingstageSequence,AlightingStage,AlightingStageSequence,IsBoundary) VALUES (13,2,1,430,-1,-1,-1,-1,1)</v>
      </c>
    </row>
    <row r="40" spans="1:14" x14ac:dyDescent="0.25">
      <c r="A40" s="9">
        <v>2</v>
      </c>
      <c r="B40" s="9">
        <v>2</v>
      </c>
      <c r="C40" s="9">
        <v>45019984</v>
      </c>
      <c r="D40" s="9">
        <f>INDEX(Naptans!$A:$C,MATCH(C40,Naptans!$A:$A,0),2)</f>
        <v>293</v>
      </c>
      <c r="E40" s="9" t="str">
        <f>INDEX(Naptans!$A:$C,MATCH(C40,Naptans!$A:$A,0),3)</f>
        <v xml:space="preserve"> Hebden Bridge Road</v>
      </c>
      <c r="F40" s="17"/>
      <c r="G40" s="17">
        <v>21</v>
      </c>
      <c r="H40" s="17">
        <v>16</v>
      </c>
      <c r="I40" s="17">
        <v>21</v>
      </c>
      <c r="J40">
        <v>16</v>
      </c>
      <c r="K40" s="17">
        <v>0</v>
      </c>
      <c r="N40" s="9" t="str">
        <f t="shared" si="0"/>
        <v>INSERT INTO RouteStops (RouteId,Variation,Sequence,NaptanId,BoardingStage,BoardingstageSequence,AlightingStage,AlightingStageSequence,IsBoundary) VALUES (13,2,2,293,21,16,21,16,0)</v>
      </c>
    </row>
    <row r="41" spans="1:14" x14ac:dyDescent="0.25">
      <c r="A41" s="9">
        <v>3</v>
      </c>
      <c r="B41" s="9">
        <v>2</v>
      </c>
      <c r="C41" s="9">
        <v>45024631</v>
      </c>
      <c r="D41" s="9">
        <f>INDEX(Naptans!$A:$C,MATCH(C41,Naptans!$A:$A,0),2)</f>
        <v>294</v>
      </c>
      <c r="E41" s="9" t="str">
        <f>INDEX(Naptans!$A:$C,MATCH(C41,Naptans!$A:$A,0),3)</f>
        <v xml:space="preserve"> Cemetery</v>
      </c>
      <c r="F41" s="17">
        <v>21</v>
      </c>
      <c r="G41" s="17">
        <v>21</v>
      </c>
      <c r="H41" s="17">
        <v>16</v>
      </c>
      <c r="I41" s="17">
        <v>21</v>
      </c>
      <c r="J41" s="17">
        <v>16</v>
      </c>
      <c r="K41" s="17">
        <v>0</v>
      </c>
      <c r="N41" s="9" t="str">
        <f t="shared" si="0"/>
        <v>INSERT INTO RouteStops (RouteId,Variation,Sequence,NaptanId,BoardingStage,BoardingstageSequence,AlightingStage,AlightingStageSequence,IsBoundary) VALUES (13,2,3,294,21,16,21,16,0)</v>
      </c>
    </row>
    <row r="42" spans="1:14" x14ac:dyDescent="0.25">
      <c r="A42" s="9">
        <v>4</v>
      </c>
      <c r="B42" s="9">
        <v>2</v>
      </c>
      <c r="C42" s="9">
        <v>45028695</v>
      </c>
      <c r="D42" s="9">
        <f>INDEX(Naptans!$A:$C,MATCH(C42,Naptans!$A:$A,0),2)</f>
        <v>295</v>
      </c>
      <c r="E42" s="9" t="str">
        <f>INDEX(Naptans!$A:$C,MATCH(C42,Naptans!$A:$A,0),3)</f>
        <v xml:space="preserve"> Hill House Lane</v>
      </c>
      <c r="F42" s="17">
        <v>22</v>
      </c>
      <c r="G42" s="17">
        <v>22</v>
      </c>
      <c r="H42" s="17">
        <v>15</v>
      </c>
      <c r="I42" s="17">
        <v>22</v>
      </c>
      <c r="J42" s="17">
        <v>15</v>
      </c>
      <c r="K42" s="17">
        <v>0</v>
      </c>
      <c r="N42" s="9" t="str">
        <f t="shared" si="0"/>
        <v>INSERT INTO RouteStops (RouteId,Variation,Sequence,NaptanId,BoardingStage,BoardingstageSequence,AlightingStage,AlightingStageSequence,IsBoundary) VALUES (13,2,4,295,22,15,22,15,0)</v>
      </c>
    </row>
    <row r="43" spans="1:14" x14ac:dyDescent="0.25">
      <c r="A43" s="9">
        <v>5</v>
      </c>
      <c r="B43" s="9">
        <v>2</v>
      </c>
      <c r="C43" s="9">
        <v>45028694</v>
      </c>
      <c r="D43" s="9">
        <f>INDEX(Naptans!$A:$C,MATCH(C43,Naptans!$A:$A,0),2)</f>
        <v>296</v>
      </c>
      <c r="E43" s="9" t="str">
        <f>INDEX(Naptans!$A:$C,MATCH(C43,Naptans!$A:$A,0),3)</f>
        <v xml:space="preserve"> Best Lane</v>
      </c>
      <c r="F43" s="17"/>
      <c r="G43" s="17">
        <v>22</v>
      </c>
      <c r="H43" s="17">
        <v>15</v>
      </c>
      <c r="I43" s="17">
        <v>32</v>
      </c>
      <c r="J43" s="17">
        <v>14</v>
      </c>
      <c r="K43" s="17">
        <v>0</v>
      </c>
      <c r="N43" s="9" t="str">
        <f t="shared" si="0"/>
        <v>INSERT INTO RouteStops (RouteId,Variation,Sequence,NaptanId,BoardingStage,BoardingstageSequence,AlightingStage,AlightingStageSequence,IsBoundary) VALUES (13,2,5,296,22,15,32,14,0)</v>
      </c>
    </row>
    <row r="44" spans="1:14" x14ac:dyDescent="0.25">
      <c r="A44" s="9">
        <v>6</v>
      </c>
      <c r="B44" s="9">
        <v>2</v>
      </c>
      <c r="C44" s="9">
        <v>45019987</v>
      </c>
      <c r="D44" s="9">
        <f>INDEX(Naptans!$A:$C,MATCH(C44,Naptans!$A:$A,0),2)</f>
        <v>190</v>
      </c>
      <c r="E44" s="9" t="str">
        <f>INDEX(Naptans!$A:$C,MATCH(C44,Naptans!$A:$A,0),3)</f>
        <v xml:space="preserve"> Best Lane</v>
      </c>
      <c r="F44" s="17">
        <v>32</v>
      </c>
      <c r="G44" s="17">
        <v>32</v>
      </c>
      <c r="H44" s="17">
        <v>14</v>
      </c>
      <c r="I44" s="17">
        <v>32</v>
      </c>
      <c r="J44" s="17">
        <v>14</v>
      </c>
      <c r="K44" s="17">
        <v>0</v>
      </c>
      <c r="N44" s="9" t="str">
        <f t="shared" si="0"/>
        <v>INSERT INTO RouteStops (RouteId,Variation,Sequence,NaptanId,BoardingStage,BoardingstageSequence,AlightingStage,AlightingStageSequence,IsBoundary) VALUES (13,2,6,190,32,14,32,14,0)</v>
      </c>
    </row>
    <row r="45" spans="1:14" x14ac:dyDescent="0.25">
      <c r="A45" s="9">
        <v>7</v>
      </c>
      <c r="B45" s="9">
        <v>2</v>
      </c>
      <c r="C45" s="9">
        <v>45019988</v>
      </c>
      <c r="D45" s="9">
        <f>INDEX(Naptans!$A:$C,MATCH(C45,Naptans!$A:$A,0),2)</f>
        <v>191</v>
      </c>
      <c r="E45" s="9" t="str">
        <f>INDEX(Naptans!$A:$C,MATCH(C45,Naptans!$A:$A,0),3)</f>
        <v xml:space="preserve"> Station Road</v>
      </c>
      <c r="F45" s="17">
        <v>32</v>
      </c>
      <c r="G45" s="17">
        <v>32</v>
      </c>
      <c r="H45" s="17">
        <v>14</v>
      </c>
      <c r="I45" s="17">
        <v>32</v>
      </c>
      <c r="J45" s="17">
        <v>14</v>
      </c>
      <c r="K45" s="17">
        <v>0</v>
      </c>
      <c r="N45" s="9" t="str">
        <f t="shared" si="0"/>
        <v>INSERT INTO RouteStops (RouteId,Variation,Sequence,NaptanId,BoardingStage,BoardingstageSequence,AlightingStage,AlightingStageSequence,IsBoundary) VALUES (13,2,7,191,32,14,32,14,0)</v>
      </c>
    </row>
    <row r="46" spans="1:14" x14ac:dyDescent="0.25">
      <c r="A46" s="9">
        <v>8</v>
      </c>
      <c r="B46" s="9">
        <v>2</v>
      </c>
      <c r="C46" s="9">
        <v>45027170</v>
      </c>
      <c r="D46" s="9">
        <f>INDEX(Naptans!$A:$C,MATCH(C46,Naptans!$A:$A,0),2)</f>
        <v>241</v>
      </c>
      <c r="E46" s="9" t="str">
        <f>INDEX(Naptans!$A:$C,MATCH(C46,Naptans!$A:$A,0),3)</f>
        <v xml:space="preserve"> Station Road</v>
      </c>
      <c r="F46" s="17">
        <v>32</v>
      </c>
      <c r="G46" s="17">
        <v>32</v>
      </c>
      <c r="H46" s="17">
        <v>14</v>
      </c>
      <c r="I46" s="17">
        <v>32</v>
      </c>
      <c r="J46" s="17">
        <v>14</v>
      </c>
      <c r="K46" s="17">
        <v>0</v>
      </c>
      <c r="N46" s="9" t="str">
        <f t="shared" si="0"/>
        <v>INSERT INTO RouteStops (RouteId,Variation,Sequence,NaptanId,BoardingStage,BoardingstageSequence,AlightingStage,AlightingStageSequence,IsBoundary) VALUES (13,2,8,241,32,14,32,14,0)</v>
      </c>
    </row>
    <row r="47" spans="1:14" x14ac:dyDescent="0.25">
      <c r="A47" s="9">
        <v>9</v>
      </c>
      <c r="B47" s="9">
        <v>2</v>
      </c>
      <c r="C47" s="9">
        <v>45019970</v>
      </c>
      <c r="D47" s="9">
        <f>INDEX(Naptans!$A:$C,MATCH(C47,Naptans!$A:$A,0),2)</f>
        <v>242</v>
      </c>
      <c r="E47" s="9" t="str">
        <f>INDEX(Naptans!$A:$C,MATCH(C47,Naptans!$A:$A,0),3)</f>
        <v xml:space="preserve"> West Drive</v>
      </c>
      <c r="F47" s="17">
        <v>32</v>
      </c>
      <c r="G47" s="17">
        <v>32</v>
      </c>
      <c r="H47" s="17">
        <v>14</v>
      </c>
      <c r="I47" s="17">
        <v>32</v>
      </c>
      <c r="J47" s="17">
        <v>14</v>
      </c>
      <c r="K47" s="17">
        <v>0</v>
      </c>
      <c r="N47" s="9" t="str">
        <f t="shared" si="0"/>
        <v>INSERT INTO RouteStops (RouteId,Variation,Sequence,NaptanId,BoardingStage,BoardingstageSequence,AlightingStage,AlightingStageSequence,IsBoundary) VALUES (13,2,9,242,32,14,32,14,0)</v>
      </c>
    </row>
    <row r="48" spans="1:14" x14ac:dyDescent="0.25">
      <c r="A48" s="9">
        <v>10</v>
      </c>
      <c r="B48" s="9">
        <v>2</v>
      </c>
      <c r="C48" s="9">
        <v>45028697</v>
      </c>
      <c r="D48" s="9">
        <f>INDEX(Naptans!$A:$C,MATCH(C48,Naptans!$A:$A,0),2)</f>
        <v>297</v>
      </c>
      <c r="E48" s="9" t="str">
        <f>INDEX(Naptans!$A:$C,MATCH(C48,Naptans!$A:$A,0),3)</f>
        <v xml:space="preserve"> Moorhouse Court</v>
      </c>
      <c r="F48" s="17"/>
      <c r="G48" s="17">
        <v>32</v>
      </c>
      <c r="H48" s="17">
        <v>14</v>
      </c>
      <c r="I48" s="17">
        <v>34</v>
      </c>
      <c r="J48" s="17">
        <v>13</v>
      </c>
      <c r="K48" s="17">
        <v>0</v>
      </c>
      <c r="N48" s="9" t="str">
        <f t="shared" si="0"/>
        <v>INSERT INTO RouteStops (RouteId,Variation,Sequence,NaptanId,BoardingStage,BoardingstageSequence,AlightingStage,AlightingStageSequence,IsBoundary) VALUES (13,2,10,297,32,14,34,13,0)</v>
      </c>
    </row>
    <row r="49" spans="1:14" x14ac:dyDescent="0.25">
      <c r="A49" s="9">
        <v>11</v>
      </c>
      <c r="B49" s="9">
        <v>2</v>
      </c>
      <c r="C49" s="9">
        <v>45019966</v>
      </c>
      <c r="D49" s="9">
        <f>INDEX(Naptans!$A:$C,MATCH(C49,Naptans!$A:$A,0),2)</f>
        <v>298</v>
      </c>
      <c r="E49" s="9" t="str">
        <f>INDEX(Naptans!$A:$C,MATCH(C49,Naptans!$A:$A,0),3)</f>
        <v xml:space="preserve"> Gledhow Drive</v>
      </c>
      <c r="F49" s="17"/>
      <c r="G49" s="17">
        <v>32</v>
      </c>
      <c r="H49" s="17">
        <v>14</v>
      </c>
      <c r="I49" s="17">
        <v>34</v>
      </c>
      <c r="J49" s="17">
        <v>13</v>
      </c>
      <c r="K49" s="17">
        <v>0</v>
      </c>
      <c r="N49" s="9" t="str">
        <f t="shared" si="0"/>
        <v>INSERT INTO RouteStops (RouteId,Variation,Sequence,NaptanId,BoardingStage,BoardingstageSequence,AlightingStage,AlightingStageSequence,IsBoundary) VALUES (13,2,11,298,32,14,34,13,0)</v>
      </c>
    </row>
    <row r="50" spans="1:14" x14ac:dyDescent="0.25">
      <c r="A50" s="9">
        <v>12</v>
      </c>
      <c r="B50" s="9">
        <v>2</v>
      </c>
      <c r="C50" s="9">
        <v>45027314</v>
      </c>
      <c r="D50" s="9">
        <f>INDEX(Naptans!$A:$C,MATCH(C50,Naptans!$A:$A,0),2)</f>
        <v>299</v>
      </c>
      <c r="E50" s="9" t="str">
        <f>INDEX(Naptans!$A:$C,MATCH(C50,Naptans!$A:$A,0),3)</f>
        <v xml:space="preserve"> Old Oxenhope Lane</v>
      </c>
      <c r="F50" s="17">
        <v>34</v>
      </c>
      <c r="G50" s="17">
        <v>34</v>
      </c>
      <c r="H50" s="17">
        <v>13</v>
      </c>
      <c r="I50" s="17">
        <v>34</v>
      </c>
      <c r="J50" s="17">
        <v>13</v>
      </c>
      <c r="K50" s="17">
        <v>0</v>
      </c>
      <c r="N50" s="9" t="str">
        <f t="shared" si="0"/>
        <v>INSERT INTO RouteStops (RouteId,Variation,Sequence,NaptanId,BoardingStage,BoardingstageSequence,AlightingStage,AlightingStageSequence,IsBoundary) VALUES (13,2,12,299,34,13,34,13,0)</v>
      </c>
    </row>
    <row r="51" spans="1:14" x14ac:dyDescent="0.25">
      <c r="A51" s="9">
        <v>13</v>
      </c>
      <c r="B51" s="9">
        <v>2</v>
      </c>
      <c r="C51" s="9">
        <v>45019963</v>
      </c>
      <c r="D51" s="9">
        <f>INDEX(Naptans!$A:$C,MATCH(C51,Naptans!$A:$A,0),2)</f>
        <v>300</v>
      </c>
      <c r="E51" s="9" t="str">
        <f>INDEX(Naptans!$A:$C,MATCH(C51,Naptans!$A:$A,0),3)</f>
        <v xml:space="preserve"> Marsh Top</v>
      </c>
      <c r="F51" s="17">
        <v>33</v>
      </c>
      <c r="G51" s="17">
        <v>33</v>
      </c>
      <c r="H51" s="17">
        <v>12</v>
      </c>
      <c r="I51" s="17">
        <v>33</v>
      </c>
      <c r="J51" s="17">
        <v>12</v>
      </c>
      <c r="K51" s="17">
        <v>0</v>
      </c>
      <c r="N51" s="9" t="str">
        <f t="shared" si="0"/>
        <v>INSERT INTO RouteStops (RouteId,Variation,Sequence,NaptanId,BoardingStage,BoardingstageSequence,AlightingStage,AlightingStageSequence,IsBoundary) VALUES (13,2,13,300,33,12,33,12,0)</v>
      </c>
    </row>
    <row r="52" spans="1:14" x14ac:dyDescent="0.25">
      <c r="A52" s="9">
        <v>14</v>
      </c>
      <c r="B52" s="9">
        <v>2</v>
      </c>
      <c r="C52" s="9">
        <v>45019962</v>
      </c>
      <c r="D52" s="9">
        <f>INDEX(Naptans!$A:$C,MATCH(C52,Naptans!$A:$A,0),2)</f>
        <v>301</v>
      </c>
      <c r="E52" s="9" t="str">
        <f>INDEX(Naptans!$A:$C,MATCH(C52,Naptans!$A:$A,0),3)</f>
        <v xml:space="preserve"> Marsh Top (Track)</v>
      </c>
      <c r="F52" s="17"/>
      <c r="G52" s="17">
        <v>33</v>
      </c>
      <c r="H52" s="17">
        <v>12</v>
      </c>
      <c r="I52" s="17">
        <v>36</v>
      </c>
      <c r="J52" s="17">
        <v>11</v>
      </c>
      <c r="K52" s="17">
        <v>0</v>
      </c>
      <c r="N52" s="9" t="str">
        <f t="shared" si="0"/>
        <v>INSERT INTO RouteStops (RouteId,Variation,Sequence,NaptanId,BoardingStage,BoardingstageSequence,AlightingStage,AlightingStageSequence,IsBoundary) VALUES (13,2,14,301,33,12,36,11,0)</v>
      </c>
    </row>
    <row r="53" spans="1:14" x14ac:dyDescent="0.25">
      <c r="A53" s="9">
        <v>15</v>
      </c>
      <c r="B53" s="9">
        <v>2</v>
      </c>
      <c r="C53" s="9">
        <v>45050873</v>
      </c>
      <c r="D53" s="9">
        <f>INDEX(Naptans!$A:$C,MATCH(C53,Naptans!$A:$A,0),2)</f>
        <v>302</v>
      </c>
      <c r="E53" s="9" t="str">
        <f>INDEX(Naptans!$A:$C,MATCH(C53,Naptans!$A:$A,0),3)</f>
        <v xml:space="preserve"> Woodlands Rise</v>
      </c>
      <c r="F53" s="17">
        <v>36</v>
      </c>
      <c r="G53" s="17">
        <v>36</v>
      </c>
      <c r="H53" s="17">
        <v>11</v>
      </c>
      <c r="I53" s="17">
        <v>36</v>
      </c>
      <c r="J53" s="17">
        <v>11</v>
      </c>
      <c r="K53" s="17">
        <v>0</v>
      </c>
      <c r="N53" s="9" t="str">
        <f t="shared" si="0"/>
        <v>INSERT INTO RouteStops (RouteId,Variation,Sequence,NaptanId,BoardingStage,BoardingstageSequence,AlightingStage,AlightingStageSequence,IsBoundary) VALUES (13,2,15,302,36,11,36,11,0)</v>
      </c>
    </row>
    <row r="54" spans="1:14" x14ac:dyDescent="0.25">
      <c r="A54" s="9">
        <v>16</v>
      </c>
      <c r="B54" s="9">
        <v>2</v>
      </c>
      <c r="C54" s="9">
        <v>45019960</v>
      </c>
      <c r="D54" s="9">
        <f>INDEX(Naptans!$A:$C,MATCH(C54,Naptans!$A:$A,0),2)</f>
        <v>303</v>
      </c>
      <c r="E54" s="9" t="str">
        <f>INDEX(Naptans!$A:$C,MATCH(C54,Naptans!$A:$A,0),3)</f>
        <v xml:space="preserve"> Sun Street K</v>
      </c>
      <c r="F54" s="17">
        <v>36</v>
      </c>
      <c r="G54" s="17">
        <v>36</v>
      </c>
      <c r="H54" s="17">
        <v>11</v>
      </c>
      <c r="I54" s="17">
        <v>36</v>
      </c>
      <c r="J54" s="17">
        <v>11</v>
      </c>
      <c r="K54" s="17">
        <v>0</v>
      </c>
      <c r="N54" s="9" t="str">
        <f t="shared" si="0"/>
        <v>INSERT INTO RouteStops (RouteId,Variation,Sequence,NaptanId,BoardingStage,BoardingstageSequence,AlightingStage,AlightingStageSequence,IsBoundary) VALUES (13,2,16,303,36,11,36,11,0)</v>
      </c>
    </row>
    <row r="55" spans="1:14" x14ac:dyDescent="0.25">
      <c r="A55" s="9">
        <v>17</v>
      </c>
      <c r="B55" s="9">
        <v>2</v>
      </c>
      <c r="C55" s="9">
        <v>45019940</v>
      </c>
      <c r="D55" s="9">
        <f>INDEX(Naptans!$A:$C,MATCH(C55,Naptans!$A:$A,0),2)</f>
        <v>177</v>
      </c>
      <c r="E55" s="9" t="str">
        <f>INDEX(Naptans!$A:$C,MATCH(C55,Naptans!$A:$A,0),3)</f>
        <v xml:space="preserve"> Bridgehouse Lane M</v>
      </c>
      <c r="F55" s="17">
        <v>37</v>
      </c>
      <c r="G55" s="17">
        <v>37</v>
      </c>
      <c r="H55" s="17">
        <v>10</v>
      </c>
      <c r="I55" s="17">
        <v>37</v>
      </c>
      <c r="J55" s="17">
        <v>10</v>
      </c>
      <c r="K55" s="17">
        <v>0</v>
      </c>
      <c r="N55" s="9" t="str">
        <f t="shared" si="0"/>
        <v>INSERT INTO RouteStops (RouteId,Variation,Sequence,NaptanId,BoardingStage,BoardingstageSequence,AlightingStage,AlightingStageSequence,IsBoundary) VALUES (13,2,17,177,37,10,37,10,0)</v>
      </c>
    </row>
    <row r="56" spans="1:14" x14ac:dyDescent="0.25">
      <c r="A56" s="9">
        <v>18</v>
      </c>
      <c r="B56" s="9">
        <v>2</v>
      </c>
      <c r="C56" s="9">
        <v>45019936</v>
      </c>
      <c r="D56" s="9">
        <f>INDEX(Naptans!$A:$C,MATCH(C56,Naptans!$A:$A,0),2)</f>
        <v>178</v>
      </c>
      <c r="E56" s="9" t="str">
        <f>INDEX(Naptans!$A:$C,MATCH(C56,Naptans!$A:$A,0),3)</f>
        <v xml:space="preserve"> Station Road P</v>
      </c>
      <c r="F56" s="17">
        <v>37</v>
      </c>
      <c r="G56" s="17">
        <v>37</v>
      </c>
      <c r="H56" s="17">
        <v>10</v>
      </c>
      <c r="I56" s="17">
        <v>37</v>
      </c>
      <c r="J56" s="17">
        <v>10</v>
      </c>
      <c r="K56" s="17">
        <v>0</v>
      </c>
      <c r="N56" s="9" t="str">
        <f t="shared" si="0"/>
        <v>INSERT INTO RouteStops (RouteId,Variation,Sequence,NaptanId,BoardingStage,BoardingstageSequence,AlightingStage,AlightingStageSequence,IsBoundary) VALUES (13,2,18,178,37,10,37,10,0)</v>
      </c>
    </row>
    <row r="57" spans="1:14" x14ac:dyDescent="0.25">
      <c r="A57" s="9">
        <v>19</v>
      </c>
      <c r="B57" s="9">
        <v>2</v>
      </c>
      <c r="C57" s="9">
        <v>45019935</v>
      </c>
      <c r="D57" s="9">
        <f>INDEX(Naptans!$A:$C,MATCH(C57,Naptans!$A:$A,0),2)</f>
        <v>179</v>
      </c>
      <c r="E57" s="9" t="str">
        <f>INDEX(Naptans!$A:$C,MATCH(C57,Naptans!$A:$A,0),3)</f>
        <v xml:space="preserve"> Ebor Lane</v>
      </c>
      <c r="F57" s="17"/>
      <c r="G57" s="17">
        <v>37</v>
      </c>
      <c r="H57" s="17">
        <v>10</v>
      </c>
      <c r="I57" s="17">
        <v>38</v>
      </c>
      <c r="J57" s="17">
        <v>9</v>
      </c>
      <c r="K57" s="17">
        <v>0</v>
      </c>
      <c r="N57" s="9" t="str">
        <f t="shared" si="0"/>
        <v>INSERT INTO RouteStops (RouteId,Variation,Sequence,NaptanId,BoardingStage,BoardingstageSequence,AlightingStage,AlightingStageSequence,IsBoundary) VALUES (13,2,19,179,37,10,38,9,0)</v>
      </c>
    </row>
    <row r="58" spans="1:14" x14ac:dyDescent="0.25">
      <c r="A58" s="9">
        <v>20</v>
      </c>
      <c r="B58" s="9">
        <v>2</v>
      </c>
      <c r="C58" s="9">
        <v>45019933</v>
      </c>
      <c r="D58" s="9">
        <f>INDEX(Naptans!$A:$C,MATCH(C58,Naptans!$A:$A,0),2)</f>
        <v>180</v>
      </c>
      <c r="E58" s="9" t="str">
        <f>INDEX(Naptans!$A:$C,MATCH(C58,Naptans!$A:$A,0),3)</f>
        <v xml:space="preserve"> Lawcliffe Crescent</v>
      </c>
      <c r="F58" s="17"/>
      <c r="G58" s="17">
        <v>37</v>
      </c>
      <c r="H58" s="17">
        <v>10</v>
      </c>
      <c r="I58" s="17">
        <v>38</v>
      </c>
      <c r="J58" s="17">
        <v>9</v>
      </c>
      <c r="K58" s="17">
        <v>0</v>
      </c>
      <c r="N58" s="9" t="str">
        <f t="shared" si="0"/>
        <v>INSERT INTO RouteStops (RouteId,Variation,Sequence,NaptanId,BoardingStage,BoardingstageSequence,AlightingStage,AlightingStageSequence,IsBoundary) VALUES (13,2,20,180,37,10,38,9,0)</v>
      </c>
    </row>
    <row r="59" spans="1:14" x14ac:dyDescent="0.25">
      <c r="A59" s="9">
        <v>21</v>
      </c>
      <c r="B59" s="9">
        <v>2</v>
      </c>
      <c r="C59" s="9">
        <v>45019931</v>
      </c>
      <c r="D59" s="9">
        <f>INDEX(Naptans!$A:$C,MATCH(C59,Naptans!$A:$A,0),2)</f>
        <v>270</v>
      </c>
      <c r="E59" s="9" t="str">
        <f>INDEX(Naptans!$A:$C,MATCH(C59,Naptans!$A:$A,0),3)</f>
        <v xml:space="preserve"> Vale Mill Lane</v>
      </c>
      <c r="F59" s="17">
        <v>38</v>
      </c>
      <c r="G59" s="17">
        <v>38</v>
      </c>
      <c r="H59" s="17">
        <v>9</v>
      </c>
      <c r="I59" s="17">
        <v>38</v>
      </c>
      <c r="J59" s="17">
        <v>9</v>
      </c>
      <c r="K59" s="17">
        <v>0</v>
      </c>
      <c r="N59" s="9" t="str">
        <f t="shared" si="0"/>
        <v>INSERT INTO RouteStops (RouteId,Variation,Sequence,NaptanId,BoardingStage,BoardingstageSequence,AlightingStage,AlightingStageSequence,IsBoundary) VALUES (13,2,21,270,38,9,38,9,0)</v>
      </c>
    </row>
    <row r="60" spans="1:14" x14ac:dyDescent="0.25">
      <c r="A60" s="9">
        <v>22</v>
      </c>
      <c r="B60" s="9">
        <v>2</v>
      </c>
      <c r="C60" s="9">
        <v>45019929</v>
      </c>
      <c r="D60" s="9">
        <f>INDEX(Naptans!$A:$C,MATCH(C60,Naptans!$A:$A,0),2)</f>
        <v>271</v>
      </c>
      <c r="E60" s="9" t="str">
        <f>INDEX(Naptans!$A:$C,MATCH(C60,Naptans!$A:$A,0),3)</f>
        <v xml:space="preserve"> Annie Street</v>
      </c>
      <c r="G60" s="17">
        <v>38</v>
      </c>
      <c r="H60" s="17">
        <v>9</v>
      </c>
      <c r="I60" s="17">
        <v>39</v>
      </c>
      <c r="J60" s="17">
        <v>8</v>
      </c>
      <c r="K60" s="17">
        <v>0</v>
      </c>
      <c r="N60" s="9" t="str">
        <f t="shared" si="0"/>
        <v>INSERT INTO RouteStops (RouteId,Variation,Sequence,NaptanId,BoardingStage,BoardingstageSequence,AlightingStage,AlightingStageSequence,IsBoundary) VALUES (13,2,22,271,38,9,39,8,0)</v>
      </c>
    </row>
    <row r="61" spans="1:14" x14ac:dyDescent="0.25">
      <c r="A61" s="9">
        <v>23</v>
      </c>
      <c r="B61" s="9">
        <v>2</v>
      </c>
      <c r="C61" s="9">
        <v>45019928</v>
      </c>
      <c r="D61" s="9">
        <f>INDEX(Naptans!$A:$C,MATCH(C61,Naptans!$A:$A,0),2)</f>
        <v>272</v>
      </c>
      <c r="E61" s="9" t="str">
        <f>INDEX(Naptans!$A:$C,MATCH(C61,Naptans!$A:$A,0),3)</f>
        <v xml:space="preserve"> Cross Roads</v>
      </c>
      <c r="F61" s="5">
        <v>39</v>
      </c>
      <c r="G61" s="5">
        <v>39</v>
      </c>
      <c r="H61" s="17">
        <v>8</v>
      </c>
      <c r="I61" s="5">
        <v>39</v>
      </c>
      <c r="J61" s="5">
        <v>8</v>
      </c>
      <c r="K61" s="17">
        <v>0</v>
      </c>
      <c r="N61" s="9" t="str">
        <f t="shared" si="0"/>
        <v>INSERT INTO RouteStops (RouteId,Variation,Sequence,NaptanId,BoardingStage,BoardingstageSequence,AlightingStage,AlightingStageSequence,IsBoundary) VALUES (13,2,23,272,39,8,39,8,0)</v>
      </c>
    </row>
    <row r="62" spans="1:14" x14ac:dyDescent="0.25">
      <c r="A62" s="9">
        <v>24</v>
      </c>
      <c r="B62" s="9">
        <v>2</v>
      </c>
      <c r="C62" s="9">
        <v>45019926</v>
      </c>
      <c r="D62" s="9">
        <f>INDEX(Naptans!$A:$C,MATCH(C62,Naptans!$A:$A,0),2)</f>
        <v>273</v>
      </c>
      <c r="E62" s="9" t="str">
        <f>INDEX(Naptans!$A:$C,MATCH(C62,Naptans!$A:$A,0),3)</f>
        <v xml:space="preserve"> Vernon Street</v>
      </c>
      <c r="F62" s="5">
        <v>40</v>
      </c>
      <c r="G62" s="5">
        <v>40</v>
      </c>
      <c r="H62" s="17">
        <v>7</v>
      </c>
      <c r="I62" s="5">
        <v>40</v>
      </c>
      <c r="J62" s="5">
        <v>7</v>
      </c>
      <c r="K62" s="17">
        <v>0</v>
      </c>
      <c r="N62" s="9" t="str">
        <f t="shared" si="0"/>
        <v>INSERT INTO RouteStops (RouteId,Variation,Sequence,NaptanId,BoardingStage,BoardingstageSequence,AlightingStage,AlightingStageSequence,IsBoundary) VALUES (13,2,24,273,40,7,40,7,0)</v>
      </c>
    </row>
    <row r="63" spans="1:14" x14ac:dyDescent="0.25">
      <c r="A63" s="9">
        <v>25</v>
      </c>
      <c r="B63" s="9">
        <v>2</v>
      </c>
      <c r="C63" s="9">
        <v>45019923</v>
      </c>
      <c r="D63" s="9">
        <f>INDEX(Naptans!$A:$C,MATCH(C63,Naptans!$A:$A,0),2)</f>
        <v>274</v>
      </c>
      <c r="E63" s="9" t="str">
        <f>INDEX(Naptans!$A:$C,MATCH(C63,Naptans!$A:$A,0),3)</f>
        <v xml:space="preserve"> Lingfield Drive</v>
      </c>
      <c r="G63" s="17">
        <v>40</v>
      </c>
      <c r="H63" s="17">
        <v>7</v>
      </c>
      <c r="I63" s="17">
        <v>41</v>
      </c>
      <c r="J63" s="17">
        <v>6</v>
      </c>
      <c r="K63" s="17">
        <v>0</v>
      </c>
      <c r="N63" s="9" t="str">
        <f t="shared" si="0"/>
        <v>INSERT INTO RouteStops (RouteId,Variation,Sequence,NaptanId,BoardingStage,BoardingstageSequence,AlightingStage,AlightingStageSequence,IsBoundary) VALUES (13,2,25,274,40,7,41,6,0)</v>
      </c>
    </row>
    <row r="64" spans="1:14" x14ac:dyDescent="0.25">
      <c r="A64" s="9">
        <v>26</v>
      </c>
      <c r="B64" s="9">
        <v>2</v>
      </c>
      <c r="C64" s="9">
        <v>45050870</v>
      </c>
      <c r="D64" s="9">
        <f>INDEX(Naptans!$A:$C,MATCH(C64,Naptans!$A:$A,0),2)</f>
        <v>275</v>
      </c>
      <c r="E64" s="9" t="str">
        <f>INDEX(Naptans!$A:$C,MATCH(C64,Naptans!$A:$A,0),3)</f>
        <v xml:space="preserve"> Lees Moor Farm</v>
      </c>
      <c r="G64" s="17">
        <v>40</v>
      </c>
      <c r="H64" s="17">
        <v>7</v>
      </c>
      <c r="I64" s="17">
        <v>41</v>
      </c>
      <c r="J64" s="17">
        <v>6</v>
      </c>
      <c r="K64" s="17">
        <v>0</v>
      </c>
      <c r="N64" s="9" t="str">
        <f t="shared" si="0"/>
        <v>INSERT INTO RouteStops (RouteId,Variation,Sequence,NaptanId,BoardingStage,BoardingstageSequence,AlightingStage,AlightingStageSequence,IsBoundary) VALUES (13,2,26,275,40,7,41,6,0)</v>
      </c>
    </row>
    <row r="65" spans="1:14" x14ac:dyDescent="0.25">
      <c r="A65" s="9">
        <v>27</v>
      </c>
      <c r="B65" s="9">
        <v>2</v>
      </c>
      <c r="C65" s="9">
        <v>45019921</v>
      </c>
      <c r="D65" s="9">
        <f>INDEX(Naptans!$A:$C,MATCH(C65,Naptans!$A:$A,0),2)</f>
        <v>276</v>
      </c>
      <c r="E65" s="9" t="str">
        <f>INDEX(Naptans!$A:$C,MATCH(C65,Naptans!$A:$A,0),3)</f>
        <v xml:space="preserve"> The Whins</v>
      </c>
      <c r="F65" s="5">
        <v>41</v>
      </c>
      <c r="G65" s="5">
        <v>41</v>
      </c>
      <c r="H65" s="17">
        <v>6</v>
      </c>
      <c r="I65" s="5">
        <v>41</v>
      </c>
      <c r="J65" s="5">
        <v>6</v>
      </c>
      <c r="K65" s="17">
        <v>0</v>
      </c>
      <c r="N65" s="9" t="str">
        <f t="shared" si="0"/>
        <v>INSERT INTO RouteStops (RouteId,Variation,Sequence,NaptanId,BoardingStage,BoardingstageSequence,AlightingStage,AlightingStageSequence,IsBoundary) VALUES (13,2,27,276,41,6,41,6,0)</v>
      </c>
    </row>
    <row r="66" spans="1:14" x14ac:dyDescent="0.25">
      <c r="A66" s="9">
        <v>28</v>
      </c>
      <c r="B66" s="9">
        <v>2</v>
      </c>
      <c r="C66" s="9">
        <v>45019919</v>
      </c>
      <c r="D66" s="9">
        <f>INDEX(Naptans!$A:$C,MATCH(C66,Naptans!$A:$A,0),2)</f>
        <v>277</v>
      </c>
      <c r="E66" s="9" t="str">
        <f>INDEX(Naptans!$A:$C,MATCH(C66,Naptans!$A:$A,0),3)</f>
        <v xml:space="preserve"> Hermit Hole</v>
      </c>
      <c r="G66" s="5">
        <v>41</v>
      </c>
      <c r="H66" s="17">
        <v>6</v>
      </c>
      <c r="I66" s="5">
        <v>42</v>
      </c>
      <c r="J66" s="5">
        <v>5</v>
      </c>
      <c r="K66" s="17">
        <v>0</v>
      </c>
      <c r="N66" s="9" t="str">
        <f t="shared" si="0"/>
        <v>INSERT INTO RouteStops (RouteId,Variation,Sequence,NaptanId,BoardingStage,BoardingstageSequence,AlightingStage,AlightingStageSequence,IsBoundary) VALUES (13,2,28,277,41,6,42,5,0)</v>
      </c>
    </row>
    <row r="67" spans="1:14" x14ac:dyDescent="0.25">
      <c r="A67" s="9">
        <v>29</v>
      </c>
      <c r="B67" s="9">
        <v>2</v>
      </c>
      <c r="C67" s="9">
        <v>45019916</v>
      </c>
      <c r="D67" s="9">
        <f>INDEX(Naptans!$A:$C,MATCH(C67,Naptans!$A:$A,0),2)</f>
        <v>278</v>
      </c>
      <c r="E67" s="9" t="str">
        <f>INDEX(Naptans!$A:$C,MATCH(C67,Naptans!$A:$A,0),3)</f>
        <v xml:space="preserve"> Dorothy Street</v>
      </c>
      <c r="G67" s="5">
        <v>41</v>
      </c>
      <c r="H67" s="17">
        <v>6</v>
      </c>
      <c r="I67" s="5">
        <v>42</v>
      </c>
      <c r="J67" s="5">
        <v>5</v>
      </c>
      <c r="K67" s="17">
        <v>0</v>
      </c>
      <c r="N67" s="9" t="str">
        <f t="shared" ref="N67:N76" si="1">"INSERT INTO RouteStops (RouteId,Variation,Sequence,NaptanId,BoardingStage,BoardingstageSequence,AlightingStage,AlightingStageSequence,IsBoundary) VALUES ("&amp;$N$1&amp;","&amp;B67&amp;","&amp;A67&amp;","&amp;D67&amp;","&amp;G67&amp;","&amp;H67&amp;","&amp;I67&amp;","&amp;J67&amp;","&amp;K67&amp;")"</f>
        <v>INSERT INTO RouteStops (RouteId,Variation,Sequence,NaptanId,BoardingStage,BoardingstageSequence,AlightingStage,AlightingStageSequence,IsBoundary) VALUES (13,2,29,278,41,6,42,5,0)</v>
      </c>
    </row>
    <row r="68" spans="1:14" x14ac:dyDescent="0.25">
      <c r="A68" s="9">
        <v>30</v>
      </c>
      <c r="B68" s="9">
        <v>2</v>
      </c>
      <c r="C68" s="9">
        <v>45019914</v>
      </c>
      <c r="D68" s="9">
        <f>INDEX(Naptans!$A:$C,MATCH(C68,Naptans!$A:$A,0),2)</f>
        <v>279</v>
      </c>
      <c r="E68" s="9" t="str">
        <f>INDEX(Naptans!$A:$C,MATCH(C68,Naptans!$A:$A,0),3)</f>
        <v xml:space="preserve"> Wesley Place</v>
      </c>
      <c r="F68" s="5">
        <v>42</v>
      </c>
      <c r="G68" s="5">
        <v>42</v>
      </c>
      <c r="H68" s="17">
        <v>5</v>
      </c>
      <c r="I68" s="5">
        <v>42</v>
      </c>
      <c r="J68" s="5">
        <v>5</v>
      </c>
      <c r="K68" s="17">
        <v>0</v>
      </c>
      <c r="N68" s="9" t="str">
        <f t="shared" si="1"/>
        <v>INSERT INTO RouteStops (RouteId,Variation,Sequence,NaptanId,BoardingStage,BoardingstageSequence,AlightingStage,AlightingStageSequence,IsBoundary) VALUES (13,2,30,279,42,5,42,5,0)</v>
      </c>
    </row>
    <row r="69" spans="1:14" x14ac:dyDescent="0.25">
      <c r="A69" s="9">
        <v>31</v>
      </c>
      <c r="B69" s="9">
        <v>2</v>
      </c>
      <c r="C69" s="9">
        <v>45019912</v>
      </c>
      <c r="D69" s="9">
        <f>INDEX(Naptans!$A:$C,MATCH(C69,Naptans!$A:$A,0),2)</f>
        <v>280</v>
      </c>
      <c r="E69" s="9" t="str">
        <f>INDEX(Naptans!$A:$C,MATCH(C69,Naptans!$A:$A,0),3)</f>
        <v xml:space="preserve"> Hainworth Lane</v>
      </c>
      <c r="G69" s="5">
        <v>42</v>
      </c>
      <c r="H69" s="17">
        <v>5</v>
      </c>
      <c r="I69" s="5">
        <v>43</v>
      </c>
      <c r="J69" s="5">
        <v>4</v>
      </c>
      <c r="K69" s="17">
        <v>0</v>
      </c>
      <c r="N69" s="9" t="str">
        <f t="shared" si="1"/>
        <v>INSERT INTO RouteStops (RouteId,Variation,Sequence,NaptanId,BoardingStage,BoardingstageSequence,AlightingStage,AlightingStageSequence,IsBoundary) VALUES (13,2,31,280,42,5,43,4,0)</v>
      </c>
    </row>
    <row r="70" spans="1:14" x14ac:dyDescent="0.25">
      <c r="A70" s="9">
        <v>32</v>
      </c>
      <c r="B70" s="9">
        <v>2</v>
      </c>
      <c r="C70" s="9">
        <v>45019910</v>
      </c>
      <c r="D70" s="9">
        <f>INDEX(Naptans!$A:$C,MATCH(C70,Naptans!$A:$A,0),2)</f>
        <v>281</v>
      </c>
      <c r="E70" s="9" t="str">
        <f>INDEX(Naptans!$A:$C,MATCH(C70,Naptans!$A:$A,0),3)</f>
        <v xml:space="preserve"> Ingrow Lane</v>
      </c>
      <c r="F70" s="5">
        <v>43</v>
      </c>
      <c r="G70" s="5">
        <v>43</v>
      </c>
      <c r="H70" s="17">
        <v>4</v>
      </c>
      <c r="I70" s="5">
        <v>43</v>
      </c>
      <c r="J70" s="5">
        <v>4</v>
      </c>
      <c r="K70" s="17">
        <v>0</v>
      </c>
      <c r="N70" s="9" t="str">
        <f t="shared" si="1"/>
        <v>INSERT INTO RouteStops (RouteId,Variation,Sequence,NaptanId,BoardingStage,BoardingstageSequence,AlightingStage,AlightingStageSequence,IsBoundary) VALUES (13,2,32,281,43,4,43,4,0)</v>
      </c>
    </row>
    <row r="71" spans="1:14" x14ac:dyDescent="0.25">
      <c r="A71" s="9">
        <v>33</v>
      </c>
      <c r="B71" s="9">
        <v>2</v>
      </c>
      <c r="C71" s="9">
        <v>45019909</v>
      </c>
      <c r="D71" s="9">
        <f>INDEX(Naptans!$A:$C,MATCH(C71,Naptans!$A:$A,0),2)</f>
        <v>282</v>
      </c>
      <c r="E71" s="9" t="str">
        <f>INDEX(Naptans!$A:$C,MATCH(C71,Naptans!$A:$A,0),3)</f>
        <v xml:space="preserve"> Acorn Street</v>
      </c>
      <c r="G71" s="5">
        <v>43</v>
      </c>
      <c r="H71" s="17">
        <v>4</v>
      </c>
      <c r="I71" s="5">
        <v>44</v>
      </c>
      <c r="J71" s="5">
        <v>3</v>
      </c>
      <c r="K71" s="17">
        <v>0</v>
      </c>
      <c r="N71" s="9" t="str">
        <f t="shared" si="1"/>
        <v>INSERT INTO RouteStops (RouteId,Variation,Sequence,NaptanId,BoardingStage,BoardingstageSequence,AlightingStage,AlightingStageSequence,IsBoundary) VALUES (13,2,33,282,43,4,44,3,0)</v>
      </c>
    </row>
    <row r="72" spans="1:14" x14ac:dyDescent="0.25">
      <c r="A72" s="9">
        <v>34</v>
      </c>
      <c r="B72" s="9">
        <v>2</v>
      </c>
      <c r="C72" s="9">
        <v>45019907</v>
      </c>
      <c r="D72" s="9">
        <f>INDEX(Naptans!$A:$C,MATCH(C72,Naptans!$A:$A,0),2)</f>
        <v>283</v>
      </c>
      <c r="E72" s="9" t="str">
        <f>INDEX(Naptans!$A:$C,MATCH(C72,Naptans!$A:$A,0),3)</f>
        <v xml:space="preserve"> Victoria Road</v>
      </c>
      <c r="F72" s="5">
        <v>44</v>
      </c>
      <c r="G72" s="5">
        <v>44</v>
      </c>
      <c r="H72" s="17">
        <v>3</v>
      </c>
      <c r="I72" s="5">
        <v>44</v>
      </c>
      <c r="J72" s="5">
        <v>3</v>
      </c>
      <c r="K72" s="17">
        <v>0</v>
      </c>
      <c r="N72" s="9" t="str">
        <f t="shared" si="1"/>
        <v>INSERT INTO RouteStops (RouteId,Variation,Sequence,NaptanId,BoardingStage,BoardingstageSequence,AlightingStage,AlightingStageSequence,IsBoundary) VALUES (13,2,34,283,44,3,44,3,0)</v>
      </c>
    </row>
    <row r="73" spans="1:14" x14ac:dyDescent="0.25">
      <c r="A73" s="9">
        <v>35</v>
      </c>
      <c r="B73" s="9">
        <v>2</v>
      </c>
      <c r="C73" s="9">
        <v>45019905</v>
      </c>
      <c r="D73" s="9">
        <f>INDEX(Naptans!$A:$C,MATCH(C73,Naptans!$A:$A,0),2)</f>
        <v>149</v>
      </c>
      <c r="E73" s="9" t="str">
        <f>INDEX(Naptans!$A:$C,MATCH(C73,Naptans!$A:$A,0),3)</f>
        <v xml:space="preserve"> Aspley Street</v>
      </c>
      <c r="G73" s="5">
        <v>44</v>
      </c>
      <c r="H73" s="17">
        <v>3</v>
      </c>
      <c r="I73" s="5">
        <v>46</v>
      </c>
      <c r="J73" s="5">
        <v>2</v>
      </c>
      <c r="K73" s="17">
        <v>0</v>
      </c>
      <c r="N73" s="9" t="str">
        <f t="shared" si="1"/>
        <v>INSERT INTO RouteStops (RouteId,Variation,Sequence,NaptanId,BoardingStage,BoardingstageSequence,AlightingStage,AlightingStageSequence,IsBoundary) VALUES (13,2,35,149,44,3,46,2,0)</v>
      </c>
    </row>
    <row r="74" spans="1:14" x14ac:dyDescent="0.25">
      <c r="A74" s="9">
        <v>36</v>
      </c>
      <c r="B74" s="9">
        <v>2</v>
      </c>
      <c r="C74" s="9">
        <v>45019902</v>
      </c>
      <c r="D74" s="9">
        <f>INDEX(Naptans!$A:$C,MATCH(C74,Naptans!$A:$A,0),2)</f>
        <v>284</v>
      </c>
      <c r="E74" s="9" t="str">
        <f>INDEX(Naptans!$A:$C,MATCH(C74,Naptans!$A:$A,0),3)</f>
        <v xml:space="preserve"> Aireworth Street</v>
      </c>
      <c r="F74" s="5">
        <v>46</v>
      </c>
      <c r="G74" s="5">
        <v>46</v>
      </c>
      <c r="H74" s="17">
        <v>2</v>
      </c>
      <c r="I74" s="5">
        <v>46</v>
      </c>
      <c r="J74" s="5">
        <v>2</v>
      </c>
      <c r="K74" s="17">
        <v>0</v>
      </c>
      <c r="N74" s="9" t="str">
        <f t="shared" si="1"/>
        <v>INSERT INTO RouteStops (RouteId,Variation,Sequence,NaptanId,BoardingStage,BoardingstageSequence,AlightingStage,AlightingStageSequence,IsBoundary) VALUES (13,2,36,284,46,2,46,2,0)</v>
      </c>
    </row>
    <row r="75" spans="1:14" x14ac:dyDescent="0.25">
      <c r="A75" s="9">
        <v>37</v>
      </c>
      <c r="B75" s="9">
        <v>2</v>
      </c>
      <c r="C75" s="9">
        <v>45023130</v>
      </c>
      <c r="D75" s="9">
        <f>INDEX(Naptans!$A:$C,MATCH(C75,Naptans!$A:$A,0),2)</f>
        <v>34</v>
      </c>
      <c r="E75" s="9" t="str">
        <f>INDEX(Naptans!$A:$C,MATCH(C75,Naptans!$A:$A,0),3)</f>
        <v xml:space="preserve"> North Street N1</v>
      </c>
      <c r="G75" s="5">
        <v>46</v>
      </c>
      <c r="H75" s="17">
        <v>2</v>
      </c>
      <c r="I75" s="5">
        <v>27</v>
      </c>
      <c r="J75" s="5">
        <v>1</v>
      </c>
      <c r="K75" s="17">
        <v>0</v>
      </c>
      <c r="N75" s="9" t="str">
        <f t="shared" si="1"/>
        <v>INSERT INTO RouteStops (RouteId,Variation,Sequence,NaptanId,BoardingStage,BoardingstageSequence,AlightingStage,AlightingStageSequence,IsBoundary) VALUES (13,2,37,34,46,2,27,1,0)</v>
      </c>
    </row>
    <row r="76" spans="1:14" x14ac:dyDescent="0.25">
      <c r="A76" s="9">
        <v>38</v>
      </c>
      <c r="B76" s="9">
        <v>2</v>
      </c>
      <c r="C76" s="9">
        <v>45026807</v>
      </c>
      <c r="D76" s="9">
        <f>INDEX(Naptans!$A:$C,MATCH(C76,Naptans!$A:$A,0),2)</f>
        <v>51</v>
      </c>
      <c r="E76" s="9" t="str">
        <f>INDEX(Naptans!$A:$C,MATCH(C76,Naptans!$A:$A,0),3)</f>
        <v>Keighley Bus Stn</v>
      </c>
      <c r="F76" s="5">
        <v>27</v>
      </c>
      <c r="G76" s="5">
        <v>27</v>
      </c>
      <c r="H76" s="17">
        <v>1</v>
      </c>
      <c r="I76" s="5">
        <v>27</v>
      </c>
      <c r="J76" s="5">
        <v>1</v>
      </c>
      <c r="K76" s="17">
        <v>0</v>
      </c>
      <c r="N76" s="9" t="str">
        <f t="shared" si="1"/>
        <v>INSERT INTO RouteStops (RouteId,Variation,Sequence,NaptanId,BoardingStage,BoardingstageSequence,AlightingStage,AlightingStageSequence,IsBoundary) VALUES (13,2,38,51,27,1,27,1,0)</v>
      </c>
    </row>
  </sheetData>
  <conditionalFormatting sqref="C2">
    <cfRule type="duplicateValues" dxfId="7" priority="2"/>
  </conditionalFormatting>
  <conditionalFormatting sqref="C2">
    <cfRule type="duplicateValues" dxfId="6" priority="1"/>
  </conditionalFormatting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5"/>
  <sheetViews>
    <sheetView topLeftCell="A40" workbookViewId="0">
      <selection activeCell="E54" sqref="E54"/>
    </sheetView>
  </sheetViews>
  <sheetFormatPr defaultColWidth="9.140625" defaultRowHeight="15" x14ac:dyDescent="0.25"/>
  <cols>
    <col min="1" max="1" width="11" style="9" customWidth="1"/>
    <col min="2" max="2" width="12" style="9" bestFit="1" customWidth="1"/>
    <col min="3" max="16384" width="9.140625" style="9"/>
  </cols>
  <sheetData>
    <row r="2" spans="1:19" x14ac:dyDescent="0.25">
      <c r="A2" s="9" t="s">
        <v>311</v>
      </c>
      <c r="B2" s="9">
        <v>1500249600000</v>
      </c>
      <c r="D2" s="24" t="s">
        <v>310</v>
      </c>
      <c r="E2" s="9">
        <v>27</v>
      </c>
      <c r="F2" s="9">
        <v>46</v>
      </c>
      <c r="G2" s="9">
        <v>44</v>
      </c>
      <c r="H2" s="9">
        <v>43</v>
      </c>
      <c r="I2" s="9">
        <v>42</v>
      </c>
      <c r="J2" s="9">
        <v>41</v>
      </c>
      <c r="K2" s="9">
        <v>40</v>
      </c>
      <c r="L2" s="9">
        <v>39</v>
      </c>
      <c r="M2" s="9">
        <v>38</v>
      </c>
      <c r="N2" s="9">
        <v>37</v>
      </c>
      <c r="O2" s="9">
        <v>36</v>
      </c>
      <c r="P2" s="9">
        <v>33</v>
      </c>
      <c r="Q2" s="9">
        <v>34</v>
      </c>
      <c r="R2" s="9">
        <v>32</v>
      </c>
      <c r="S2" s="9">
        <v>-1</v>
      </c>
    </row>
    <row r="3" spans="1:19" x14ac:dyDescent="0.25">
      <c r="A3" s="9" t="s">
        <v>309</v>
      </c>
      <c r="B3" s="9">
        <v>13</v>
      </c>
      <c r="D3" s="9">
        <v>27</v>
      </c>
      <c r="E3" s="9">
        <v>110</v>
      </c>
    </row>
    <row r="4" spans="1:19" x14ac:dyDescent="0.25">
      <c r="A4" s="9" t="s">
        <v>365</v>
      </c>
      <c r="B4" s="9">
        <v>1</v>
      </c>
      <c r="D4" s="9">
        <v>46</v>
      </c>
      <c r="E4" s="9">
        <v>110</v>
      </c>
      <c r="F4" s="9">
        <v>110</v>
      </c>
    </row>
    <row r="5" spans="1:19" x14ac:dyDescent="0.25">
      <c r="A5" s="9" t="s">
        <v>364</v>
      </c>
      <c r="B5" s="9">
        <v>2</v>
      </c>
      <c r="D5" s="9">
        <v>44</v>
      </c>
      <c r="E5" s="9">
        <v>160</v>
      </c>
      <c r="F5" s="9">
        <v>110</v>
      </c>
      <c r="G5" s="9">
        <v>110</v>
      </c>
    </row>
    <row r="6" spans="1:19" x14ac:dyDescent="0.25">
      <c r="A6" s="9" t="s">
        <v>363</v>
      </c>
      <c r="B6" s="9">
        <v>3</v>
      </c>
      <c r="D6" s="9">
        <v>43</v>
      </c>
      <c r="E6" s="9">
        <v>160</v>
      </c>
      <c r="F6" s="9">
        <v>160</v>
      </c>
      <c r="G6" s="9">
        <v>110</v>
      </c>
      <c r="H6" s="9">
        <v>110</v>
      </c>
    </row>
    <row r="7" spans="1:19" x14ac:dyDescent="0.25">
      <c r="D7" s="9">
        <v>42</v>
      </c>
      <c r="E7" s="9">
        <v>200</v>
      </c>
      <c r="F7" s="9">
        <v>200</v>
      </c>
      <c r="G7" s="9">
        <v>160</v>
      </c>
      <c r="H7" s="9">
        <v>110</v>
      </c>
      <c r="I7" s="9">
        <v>110</v>
      </c>
    </row>
    <row r="8" spans="1:19" x14ac:dyDescent="0.25">
      <c r="A8" s="9" t="s">
        <v>382</v>
      </c>
      <c r="B8" s="9">
        <v>0.9</v>
      </c>
      <c r="D8" s="9">
        <v>41</v>
      </c>
      <c r="E8" s="9">
        <v>200</v>
      </c>
      <c r="F8" s="9">
        <v>200</v>
      </c>
      <c r="G8" s="9">
        <v>200</v>
      </c>
      <c r="H8" s="9">
        <v>160</v>
      </c>
      <c r="I8" s="9">
        <v>110</v>
      </c>
      <c r="J8" s="9">
        <v>110</v>
      </c>
    </row>
    <row r="9" spans="1:19" x14ac:dyDescent="0.25">
      <c r="D9" s="9">
        <v>40</v>
      </c>
      <c r="E9" s="9">
        <v>250</v>
      </c>
      <c r="F9" s="9">
        <v>200</v>
      </c>
      <c r="G9" s="9">
        <v>200</v>
      </c>
      <c r="H9" s="9">
        <v>200</v>
      </c>
      <c r="I9" s="9">
        <v>160</v>
      </c>
      <c r="J9" s="9">
        <v>110</v>
      </c>
      <c r="K9" s="9">
        <v>110</v>
      </c>
    </row>
    <row r="10" spans="1:19" x14ac:dyDescent="0.25">
      <c r="D10" s="9">
        <v>39</v>
      </c>
      <c r="E10" s="9">
        <v>250</v>
      </c>
      <c r="F10" s="9">
        <v>250</v>
      </c>
      <c r="G10" s="9">
        <v>200</v>
      </c>
      <c r="H10" s="9">
        <v>200</v>
      </c>
      <c r="I10" s="9">
        <v>160</v>
      </c>
      <c r="J10" s="9">
        <v>160</v>
      </c>
      <c r="K10" s="9">
        <v>110</v>
      </c>
      <c r="L10" s="9">
        <v>110</v>
      </c>
    </row>
    <row r="11" spans="1:19" x14ac:dyDescent="0.25">
      <c r="D11" s="9">
        <v>38</v>
      </c>
      <c r="E11" s="9">
        <v>250</v>
      </c>
      <c r="F11" s="9">
        <v>250</v>
      </c>
      <c r="G11" s="9">
        <v>250</v>
      </c>
      <c r="H11" s="9">
        <v>200</v>
      </c>
      <c r="I11" s="9">
        <v>160</v>
      </c>
      <c r="J11" s="9">
        <v>160</v>
      </c>
      <c r="K11" s="9">
        <v>110</v>
      </c>
      <c r="L11" s="9">
        <v>110</v>
      </c>
      <c r="M11" s="9">
        <v>110</v>
      </c>
    </row>
    <row r="12" spans="1:19" x14ac:dyDescent="0.25">
      <c r="D12" s="9">
        <v>37</v>
      </c>
      <c r="E12" s="9">
        <v>270</v>
      </c>
      <c r="F12" s="9">
        <v>270</v>
      </c>
      <c r="G12" s="9">
        <v>250</v>
      </c>
      <c r="H12" s="9">
        <v>250</v>
      </c>
      <c r="I12" s="9">
        <v>200</v>
      </c>
      <c r="J12" s="9">
        <v>200</v>
      </c>
      <c r="K12" s="9">
        <v>160</v>
      </c>
      <c r="L12" s="9">
        <v>160</v>
      </c>
      <c r="M12" s="9">
        <v>110</v>
      </c>
      <c r="N12" s="9">
        <v>110</v>
      </c>
    </row>
    <row r="13" spans="1:19" x14ac:dyDescent="0.25">
      <c r="D13" s="9">
        <v>36</v>
      </c>
      <c r="E13" s="9">
        <v>270</v>
      </c>
      <c r="F13" s="9">
        <v>270</v>
      </c>
      <c r="G13" s="9">
        <v>270</v>
      </c>
      <c r="H13" s="9">
        <v>250</v>
      </c>
      <c r="I13" s="9">
        <v>250</v>
      </c>
      <c r="J13" s="9">
        <v>200</v>
      </c>
      <c r="K13" s="9">
        <v>200</v>
      </c>
      <c r="L13" s="9">
        <v>160</v>
      </c>
      <c r="M13" s="9">
        <v>160</v>
      </c>
      <c r="N13" s="9">
        <v>110</v>
      </c>
      <c r="O13" s="9">
        <v>110</v>
      </c>
    </row>
    <row r="14" spans="1:19" x14ac:dyDescent="0.25">
      <c r="D14" s="9">
        <v>33</v>
      </c>
      <c r="E14" s="9">
        <v>270</v>
      </c>
      <c r="F14" s="9">
        <v>270</v>
      </c>
      <c r="G14" s="9">
        <v>270</v>
      </c>
      <c r="H14" s="9">
        <v>270</v>
      </c>
      <c r="I14" s="9">
        <v>250</v>
      </c>
      <c r="J14" s="9">
        <v>250</v>
      </c>
      <c r="K14" s="9">
        <v>250</v>
      </c>
      <c r="L14" s="9">
        <v>250</v>
      </c>
      <c r="M14" s="9">
        <v>200</v>
      </c>
      <c r="N14" s="9">
        <v>160</v>
      </c>
      <c r="O14" s="9">
        <v>160</v>
      </c>
      <c r="P14" s="9">
        <v>110</v>
      </c>
    </row>
    <row r="15" spans="1:19" x14ac:dyDescent="0.25">
      <c r="D15" s="9">
        <v>34</v>
      </c>
      <c r="E15" s="9">
        <v>270</v>
      </c>
      <c r="F15" s="9">
        <v>270</v>
      </c>
      <c r="G15" s="9">
        <v>270</v>
      </c>
      <c r="H15" s="9">
        <v>270</v>
      </c>
      <c r="I15" s="9">
        <v>250</v>
      </c>
      <c r="J15" s="9">
        <v>250</v>
      </c>
      <c r="K15" s="9">
        <v>250</v>
      </c>
      <c r="L15" s="9">
        <v>250</v>
      </c>
      <c r="M15" s="9">
        <v>200</v>
      </c>
      <c r="N15" s="9">
        <v>160</v>
      </c>
      <c r="O15" s="9">
        <v>160</v>
      </c>
      <c r="P15" s="9">
        <v>110</v>
      </c>
      <c r="Q15" s="9">
        <v>110</v>
      </c>
    </row>
    <row r="16" spans="1:19" x14ac:dyDescent="0.25">
      <c r="D16" s="9">
        <v>32</v>
      </c>
      <c r="E16" s="9">
        <v>270</v>
      </c>
      <c r="F16" s="9">
        <v>270</v>
      </c>
      <c r="G16" s="9">
        <v>270</v>
      </c>
      <c r="H16" s="9">
        <v>270</v>
      </c>
      <c r="I16" s="9">
        <v>270</v>
      </c>
      <c r="J16" s="9">
        <v>250</v>
      </c>
      <c r="K16" s="9">
        <v>250</v>
      </c>
      <c r="L16" s="9">
        <v>250</v>
      </c>
      <c r="M16" s="9">
        <v>250</v>
      </c>
      <c r="N16" s="9">
        <v>200</v>
      </c>
      <c r="O16" s="9">
        <v>200</v>
      </c>
      <c r="P16" s="9">
        <v>160</v>
      </c>
      <c r="Q16" s="9">
        <v>160</v>
      </c>
      <c r="R16" s="9">
        <v>110</v>
      </c>
    </row>
    <row r="17" spans="4:19" x14ac:dyDescent="0.25">
      <c r="D17" s="9">
        <v>-1</v>
      </c>
      <c r="E17" s="9">
        <v>300</v>
      </c>
      <c r="F17" s="9">
        <v>300</v>
      </c>
      <c r="G17" s="9">
        <v>300</v>
      </c>
      <c r="H17" s="9">
        <v>300</v>
      </c>
      <c r="I17" s="9">
        <v>300</v>
      </c>
      <c r="J17" s="9">
        <v>300</v>
      </c>
      <c r="K17" s="9">
        <v>300</v>
      </c>
      <c r="L17" s="9">
        <v>300</v>
      </c>
      <c r="M17" s="9">
        <v>300</v>
      </c>
      <c r="N17" s="9">
        <v>300</v>
      </c>
      <c r="O17" s="9">
        <v>300</v>
      </c>
      <c r="P17" s="9">
        <v>300</v>
      </c>
      <c r="Q17" s="9">
        <v>300</v>
      </c>
      <c r="R17" s="9">
        <v>300</v>
      </c>
      <c r="S17" s="9">
        <v>300</v>
      </c>
    </row>
    <row r="19" spans="4:19" x14ac:dyDescent="0.25">
      <c r="D19" s="24" t="s">
        <v>312</v>
      </c>
    </row>
    <row r="20" spans="4:19" x14ac:dyDescent="0.25">
      <c r="D20" s="9">
        <v>27</v>
      </c>
      <c r="E20" s="9">
        <v>200</v>
      </c>
    </row>
    <row r="21" spans="4:19" x14ac:dyDescent="0.25">
      <c r="D21" s="9">
        <v>46</v>
      </c>
      <c r="E21" s="9">
        <v>200</v>
      </c>
      <c r="F21" s="9">
        <v>200</v>
      </c>
    </row>
    <row r="22" spans="4:19" x14ac:dyDescent="0.25">
      <c r="D22" s="9">
        <v>44</v>
      </c>
      <c r="E22" s="9">
        <v>250</v>
      </c>
      <c r="F22" s="9">
        <v>200</v>
      </c>
      <c r="G22" s="9">
        <v>200</v>
      </c>
    </row>
    <row r="23" spans="4:19" x14ac:dyDescent="0.25">
      <c r="D23" s="9">
        <v>43</v>
      </c>
      <c r="E23" s="9">
        <v>250</v>
      </c>
      <c r="F23" s="9">
        <v>250</v>
      </c>
      <c r="G23" s="9">
        <v>200</v>
      </c>
      <c r="H23" s="9">
        <v>200</v>
      </c>
    </row>
    <row r="24" spans="4:19" x14ac:dyDescent="0.25">
      <c r="D24" s="9">
        <v>42</v>
      </c>
      <c r="E24" s="9">
        <v>300</v>
      </c>
      <c r="F24" s="9">
        <v>300</v>
      </c>
      <c r="G24" s="9">
        <v>250</v>
      </c>
      <c r="H24" s="9">
        <v>200</v>
      </c>
      <c r="I24" s="9">
        <v>200</v>
      </c>
    </row>
    <row r="25" spans="4:19" x14ac:dyDescent="0.25">
      <c r="D25" s="9">
        <v>41</v>
      </c>
      <c r="E25" s="9">
        <v>300</v>
      </c>
      <c r="F25" s="9">
        <v>300</v>
      </c>
      <c r="G25" s="9">
        <v>300</v>
      </c>
      <c r="H25" s="9">
        <v>250</v>
      </c>
      <c r="I25" s="9">
        <v>200</v>
      </c>
      <c r="J25" s="9">
        <v>200</v>
      </c>
    </row>
    <row r="26" spans="4:19" x14ac:dyDescent="0.25">
      <c r="D26" s="9">
        <v>40</v>
      </c>
      <c r="E26" s="9">
        <v>400</v>
      </c>
      <c r="F26" s="9">
        <v>350</v>
      </c>
      <c r="G26" s="9">
        <v>350</v>
      </c>
      <c r="H26" s="9">
        <v>350</v>
      </c>
      <c r="I26" s="9">
        <v>250</v>
      </c>
      <c r="J26" s="9">
        <v>200</v>
      </c>
      <c r="K26" s="9">
        <v>200</v>
      </c>
    </row>
    <row r="27" spans="4:19" x14ac:dyDescent="0.25">
      <c r="D27" s="9">
        <v>39</v>
      </c>
      <c r="E27" s="9">
        <v>400</v>
      </c>
      <c r="F27" s="9">
        <v>400</v>
      </c>
      <c r="G27" s="9">
        <v>350</v>
      </c>
      <c r="H27" s="9">
        <v>350</v>
      </c>
      <c r="I27" s="9">
        <v>250</v>
      </c>
      <c r="J27" s="9">
        <v>250</v>
      </c>
      <c r="K27" s="9">
        <v>200</v>
      </c>
      <c r="L27" s="9">
        <v>200</v>
      </c>
    </row>
    <row r="28" spans="4:19" x14ac:dyDescent="0.25">
      <c r="D28" s="9">
        <v>38</v>
      </c>
      <c r="E28" s="9">
        <v>400</v>
      </c>
      <c r="F28" s="9">
        <v>400</v>
      </c>
      <c r="G28" s="9">
        <v>400</v>
      </c>
      <c r="H28" s="9">
        <v>350</v>
      </c>
      <c r="I28" s="9">
        <v>250</v>
      </c>
      <c r="J28" s="9">
        <v>250</v>
      </c>
      <c r="K28" s="9">
        <v>200</v>
      </c>
      <c r="L28" s="9">
        <v>200</v>
      </c>
      <c r="M28" s="9">
        <v>200</v>
      </c>
    </row>
    <row r="29" spans="4:19" x14ac:dyDescent="0.25">
      <c r="D29" s="9">
        <v>37</v>
      </c>
      <c r="E29" s="9">
        <v>470</v>
      </c>
      <c r="F29" s="9">
        <v>470</v>
      </c>
      <c r="G29" s="9">
        <v>400</v>
      </c>
      <c r="H29" s="9">
        <v>400</v>
      </c>
      <c r="I29" s="9">
        <v>350</v>
      </c>
      <c r="J29" s="9">
        <v>350</v>
      </c>
      <c r="K29" s="9">
        <v>250</v>
      </c>
      <c r="L29" s="9">
        <v>250</v>
      </c>
      <c r="M29" s="9">
        <v>200</v>
      </c>
      <c r="N29" s="9">
        <v>200</v>
      </c>
    </row>
    <row r="30" spans="4:19" x14ac:dyDescent="0.25">
      <c r="D30" s="9">
        <v>36</v>
      </c>
      <c r="E30" s="9">
        <v>470</v>
      </c>
      <c r="F30" s="9">
        <v>470</v>
      </c>
      <c r="G30" s="9">
        <v>470</v>
      </c>
      <c r="H30" s="9">
        <v>400</v>
      </c>
      <c r="I30" s="9">
        <v>400</v>
      </c>
      <c r="J30" s="9">
        <v>350</v>
      </c>
      <c r="K30" s="9">
        <v>350</v>
      </c>
      <c r="L30" s="9">
        <v>250</v>
      </c>
      <c r="M30" s="9">
        <v>250</v>
      </c>
      <c r="N30" s="9">
        <v>200</v>
      </c>
      <c r="O30" s="9">
        <v>200</v>
      </c>
    </row>
    <row r="31" spans="4:19" x14ac:dyDescent="0.25">
      <c r="D31" s="9">
        <v>33</v>
      </c>
      <c r="E31" s="9">
        <v>470</v>
      </c>
      <c r="F31" s="9">
        <v>470</v>
      </c>
      <c r="G31" s="9">
        <v>470</v>
      </c>
      <c r="H31" s="9">
        <v>470</v>
      </c>
      <c r="I31" s="9">
        <v>400</v>
      </c>
      <c r="J31" s="9">
        <v>400</v>
      </c>
      <c r="K31" s="9">
        <v>400</v>
      </c>
      <c r="L31" s="9">
        <v>400</v>
      </c>
      <c r="M31" s="9">
        <v>350</v>
      </c>
      <c r="N31" s="9">
        <v>250</v>
      </c>
      <c r="O31" s="9">
        <v>250</v>
      </c>
      <c r="P31" s="9">
        <v>200</v>
      </c>
    </row>
    <row r="32" spans="4:19" x14ac:dyDescent="0.25">
      <c r="D32" s="9">
        <v>34</v>
      </c>
      <c r="E32" s="9">
        <v>470</v>
      </c>
      <c r="F32" s="9">
        <v>470</v>
      </c>
      <c r="G32" s="9">
        <v>470</v>
      </c>
      <c r="H32" s="9">
        <v>470</v>
      </c>
      <c r="I32" s="9">
        <v>400</v>
      </c>
      <c r="J32" s="9">
        <v>400</v>
      </c>
      <c r="K32" s="9">
        <v>400</v>
      </c>
      <c r="L32" s="9">
        <v>400</v>
      </c>
      <c r="M32" s="9">
        <v>350</v>
      </c>
      <c r="N32" s="9">
        <v>250</v>
      </c>
      <c r="O32" s="9">
        <v>250</v>
      </c>
      <c r="P32" s="9">
        <v>200</v>
      </c>
      <c r="Q32" s="9">
        <v>200</v>
      </c>
    </row>
    <row r="33" spans="4:19" x14ac:dyDescent="0.25">
      <c r="D33" s="9">
        <v>32</v>
      </c>
      <c r="E33" s="9">
        <v>470</v>
      </c>
      <c r="F33" s="9">
        <v>470</v>
      </c>
      <c r="G33" s="9">
        <v>470</v>
      </c>
      <c r="H33" s="9">
        <v>470</v>
      </c>
      <c r="I33" s="9">
        <v>470</v>
      </c>
      <c r="J33" s="9">
        <v>400</v>
      </c>
      <c r="K33" s="9">
        <v>400</v>
      </c>
      <c r="L33" s="9">
        <v>400</v>
      </c>
      <c r="M33" s="9">
        <v>400</v>
      </c>
      <c r="N33" s="9">
        <v>350</v>
      </c>
      <c r="O33" s="9">
        <v>350</v>
      </c>
      <c r="P33" s="9">
        <v>250</v>
      </c>
      <c r="Q33" s="9">
        <v>250</v>
      </c>
      <c r="R33" s="9">
        <v>200</v>
      </c>
    </row>
    <row r="34" spans="4:19" x14ac:dyDescent="0.25">
      <c r="D34" s="9">
        <v>-1</v>
      </c>
      <c r="E34" s="9">
        <v>480</v>
      </c>
      <c r="F34" s="9">
        <v>480</v>
      </c>
      <c r="G34" s="9">
        <v>480</v>
      </c>
      <c r="H34" s="9">
        <v>480</v>
      </c>
      <c r="I34" s="9">
        <v>480</v>
      </c>
      <c r="J34" s="9">
        <v>480</v>
      </c>
      <c r="K34" s="9">
        <v>480</v>
      </c>
      <c r="L34" s="9">
        <v>480</v>
      </c>
      <c r="M34" s="9">
        <v>480</v>
      </c>
      <c r="N34" s="9">
        <v>480</v>
      </c>
      <c r="O34" s="9">
        <v>480</v>
      </c>
      <c r="P34" s="9">
        <v>480</v>
      </c>
      <c r="Q34" s="9">
        <v>480</v>
      </c>
      <c r="R34" s="9">
        <v>480</v>
      </c>
      <c r="S34" s="9">
        <v>480</v>
      </c>
    </row>
    <row r="36" spans="4:19" x14ac:dyDescent="0.25">
      <c r="D36" s="24" t="s">
        <v>313</v>
      </c>
    </row>
    <row r="37" spans="4:19" x14ac:dyDescent="0.25">
      <c r="D37" s="9">
        <v>27</v>
      </c>
      <c r="E37" s="11" t="s">
        <v>316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4:19" x14ac:dyDescent="0.25">
      <c r="D38" s="9">
        <v>46</v>
      </c>
      <c r="E38" s="11" t="s">
        <v>316</v>
      </c>
      <c r="F38" s="11" t="s">
        <v>316</v>
      </c>
      <c r="G38" s="11"/>
      <c r="H38" s="11"/>
      <c r="I38" s="11"/>
      <c r="J38" s="11"/>
      <c r="K38" s="11"/>
      <c r="L38" s="11"/>
      <c r="M38" s="11"/>
      <c r="N38" s="11"/>
      <c r="O38" s="11"/>
    </row>
    <row r="39" spans="4:19" x14ac:dyDescent="0.25">
      <c r="D39" s="9">
        <v>44</v>
      </c>
      <c r="E39" s="11" t="s">
        <v>316</v>
      </c>
      <c r="F39" s="11" t="s">
        <v>316</v>
      </c>
      <c r="G39" s="11" t="s">
        <v>316</v>
      </c>
      <c r="H39" s="11"/>
      <c r="I39" s="11"/>
      <c r="J39" s="11"/>
      <c r="K39" s="11"/>
      <c r="L39" s="11"/>
      <c r="M39" s="11"/>
      <c r="N39" s="11"/>
      <c r="O39" s="11"/>
    </row>
    <row r="40" spans="4:19" x14ac:dyDescent="0.25">
      <c r="D40" s="9">
        <v>43</v>
      </c>
      <c r="E40" s="11" t="s">
        <v>316</v>
      </c>
      <c r="F40" s="11" t="s">
        <v>316</v>
      </c>
      <c r="G40" s="11" t="s">
        <v>316</v>
      </c>
      <c r="H40" s="11" t="s">
        <v>316</v>
      </c>
      <c r="I40" s="11"/>
      <c r="J40" s="11"/>
      <c r="K40" s="11"/>
      <c r="L40" s="11"/>
      <c r="M40" s="11"/>
      <c r="N40" s="11"/>
      <c r="O40" s="11"/>
    </row>
    <row r="41" spans="4:19" x14ac:dyDescent="0.25">
      <c r="D41" s="9">
        <v>42</v>
      </c>
      <c r="E41" s="11" t="s">
        <v>316</v>
      </c>
      <c r="F41" s="11" t="s">
        <v>316</v>
      </c>
      <c r="G41" s="11" t="s">
        <v>316</v>
      </c>
      <c r="H41" s="11" t="s">
        <v>316</v>
      </c>
      <c r="I41" s="11" t="s">
        <v>316</v>
      </c>
      <c r="J41" s="11"/>
      <c r="K41" s="11"/>
      <c r="L41" s="11"/>
      <c r="M41" s="11"/>
      <c r="N41" s="11"/>
      <c r="O41" s="11"/>
    </row>
    <row r="42" spans="4:19" x14ac:dyDescent="0.25">
      <c r="D42" s="9">
        <v>41</v>
      </c>
      <c r="E42" s="11" t="s">
        <v>316</v>
      </c>
      <c r="F42" s="11" t="s">
        <v>316</v>
      </c>
      <c r="G42" s="11" t="s">
        <v>316</v>
      </c>
      <c r="H42" s="11" t="s">
        <v>316</v>
      </c>
      <c r="I42" s="11" t="s">
        <v>316</v>
      </c>
      <c r="J42" s="11" t="s">
        <v>316</v>
      </c>
      <c r="K42" s="11"/>
      <c r="L42" s="11"/>
      <c r="M42" s="11"/>
      <c r="N42" s="11"/>
      <c r="O42" s="11"/>
    </row>
    <row r="43" spans="4:19" x14ac:dyDescent="0.25">
      <c r="D43" s="9">
        <v>40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4:19" x14ac:dyDescent="0.25">
      <c r="D44" s="9">
        <v>39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4:19" x14ac:dyDescent="0.25">
      <c r="D45" s="9">
        <v>38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4:19" x14ac:dyDescent="0.25">
      <c r="D46" s="9">
        <v>37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4:19" x14ac:dyDescent="0.25">
      <c r="D47" s="9">
        <v>36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4:19" x14ac:dyDescent="0.25">
      <c r="D48" s="9">
        <v>33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4:24" x14ac:dyDescent="0.25">
      <c r="D49" s="9">
        <v>34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4:24" x14ac:dyDescent="0.25">
      <c r="D50" s="9">
        <v>32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4:24" x14ac:dyDescent="0.25">
      <c r="D51" s="9">
        <v>-1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3" spans="4:24" x14ac:dyDescent="0.25">
      <c r="D53" s="24" t="s">
        <v>314</v>
      </c>
    </row>
    <row r="54" spans="4:24" x14ac:dyDescent="0.25">
      <c r="D54" s="9">
        <v>27</v>
      </c>
      <c r="E54" s="9" t="str">
        <f>IF(E3,"INSERT INTO Fares (Created,RouteId,Stage1,Stage2,Single,[Return]) VALUES ("&amp;$B$2&amp;","&amp;$B$3&amp;","&amp;E$2&amp;","&amp;$D3&amp;","&amp;((E3/100)*$B$8)&amp;","&amp;((E20/100)*$B$8)&amp;");INSERT INTO Fares (Created,RouteId,Stage2,Stage1,Single,[Return]) VALUES ("&amp;$B$2&amp;","&amp;$B$3&amp;","&amp;E$2&amp;","&amp;$D3&amp;","&amp;((E3/100)*$B$8)&amp;","&amp;((E20/100)*$B$8)&amp;")","")</f>
        <v>INSERT INTO Fares (Created,RouteId,Stage1,Stage2,Single,[Return]) VALUES (1500249600000,13,27,27,0.99,1.8);INSERT INTO Fares (Created,RouteId,Stage2,Stage1,Single,[Return]) VALUES (1500249600000,13,27,27,0.99,1.8)</v>
      </c>
      <c r="F54" s="29" t="str">
        <f t="shared" ref="F54:S54" si="0">IF(F3,"INSERT INTO Fares (Created,RouteId,Stage1,Stage2,Single,[Return]) VALUES ("&amp;$B$2&amp;","&amp;$B$3&amp;","&amp;F$2&amp;","&amp;$D3&amp;","&amp;((F3/100)*$B$8)&amp;","&amp;((F20/100)*$B$8)&amp;");INSERT INTO Fares (Created,RouteId,Stage2,Stage1,Single,[Return]) VALUES ("&amp;$B$2&amp;","&amp;$B$3&amp;","&amp;F$2&amp;","&amp;$D3&amp;","&amp;((F3/100)*$B$8)&amp;","&amp;((F20/100)*$B$8)&amp;")","")</f>
        <v/>
      </c>
      <c r="G54" s="29" t="str">
        <f t="shared" si="0"/>
        <v/>
      </c>
      <c r="H54" s="29" t="str">
        <f t="shared" si="0"/>
        <v/>
      </c>
      <c r="I54" s="29" t="str">
        <f t="shared" si="0"/>
        <v/>
      </c>
      <c r="J54" s="29" t="str">
        <f t="shared" si="0"/>
        <v/>
      </c>
      <c r="K54" s="29" t="str">
        <f t="shared" si="0"/>
        <v/>
      </c>
      <c r="L54" s="29" t="str">
        <f t="shared" si="0"/>
        <v/>
      </c>
      <c r="M54" s="29" t="str">
        <f t="shared" si="0"/>
        <v/>
      </c>
      <c r="N54" s="29" t="str">
        <f t="shared" si="0"/>
        <v/>
      </c>
      <c r="O54" s="29" t="str">
        <f t="shared" si="0"/>
        <v/>
      </c>
      <c r="P54" s="29" t="str">
        <f t="shared" si="0"/>
        <v/>
      </c>
      <c r="Q54" s="29" t="str">
        <f t="shared" si="0"/>
        <v/>
      </c>
      <c r="R54" s="29" t="str">
        <f t="shared" si="0"/>
        <v/>
      </c>
      <c r="S54" s="29" t="str">
        <f t="shared" si="0"/>
        <v/>
      </c>
      <c r="T54" s="9" t="str">
        <f t="shared" ref="T54:X54" si="1">IF(T3,"INSERT INTO Fares (Created,RouteId,Stage1,Stage2,Single,Return) VALUES ("&amp;$B$2&amp;","&amp;$B$3&amp;","&amp;T$2&amp;","&amp;$D3&amp;","&amp;T3&amp;","&amp;T20&amp;")","")</f>
        <v/>
      </c>
      <c r="U54" s="9" t="str">
        <f t="shared" si="1"/>
        <v/>
      </c>
      <c r="V54" s="9" t="str">
        <f t="shared" si="1"/>
        <v/>
      </c>
      <c r="W54" s="9" t="str">
        <f t="shared" si="1"/>
        <v/>
      </c>
      <c r="X54" s="9" t="str">
        <f t="shared" si="1"/>
        <v/>
      </c>
    </row>
    <row r="55" spans="4:24" x14ac:dyDescent="0.25">
      <c r="D55" s="9">
        <v>46</v>
      </c>
      <c r="E55" s="29" t="str">
        <f t="shared" ref="E55:S68" si="2">IF(E4,"INSERT INTO Fares (Created,RouteId,Stage1,Stage2,Single,[Return]) VALUES ("&amp;$B$2&amp;","&amp;$B$3&amp;","&amp;E$2&amp;","&amp;$D4&amp;","&amp;((E4/100)*$B$8)&amp;","&amp;((E21/100)*$B$8)&amp;");INSERT INTO Fares (Created,RouteId,Stage2,Stage1,Single,[Return]) VALUES ("&amp;$B$2&amp;","&amp;$B$3&amp;","&amp;E$2&amp;","&amp;$D4&amp;","&amp;((E4/100)*$B$8)&amp;","&amp;((E21/100)*$B$8)&amp;")","")</f>
        <v>INSERT INTO Fares (Created,RouteId,Stage1,Stage2,Single,[Return]) VALUES (1500249600000,13,27,46,0.99,1.8);INSERT INTO Fares (Created,RouteId,Stage2,Stage1,Single,[Return]) VALUES (1500249600000,13,27,46,0.99,1.8)</v>
      </c>
      <c r="F55" s="29" t="str">
        <f t="shared" si="2"/>
        <v>INSERT INTO Fares (Created,RouteId,Stage1,Stage2,Single,[Return]) VALUES (1500249600000,13,46,46,0.99,1.8);INSERT INTO Fares (Created,RouteId,Stage2,Stage1,Single,[Return]) VALUES (1500249600000,13,46,46,0.99,1.8)</v>
      </c>
      <c r="G55" s="29" t="str">
        <f t="shared" si="2"/>
        <v/>
      </c>
      <c r="H55" s="29" t="str">
        <f t="shared" si="2"/>
        <v/>
      </c>
      <c r="I55" s="29" t="str">
        <f t="shared" si="2"/>
        <v/>
      </c>
      <c r="J55" s="29" t="str">
        <f t="shared" si="2"/>
        <v/>
      </c>
      <c r="K55" s="29" t="str">
        <f t="shared" si="2"/>
        <v/>
      </c>
      <c r="L55" s="29" t="str">
        <f t="shared" si="2"/>
        <v/>
      </c>
      <c r="M55" s="29" t="str">
        <f t="shared" si="2"/>
        <v/>
      </c>
      <c r="N55" s="29" t="str">
        <f t="shared" si="2"/>
        <v/>
      </c>
      <c r="O55" s="29" t="str">
        <f t="shared" si="2"/>
        <v/>
      </c>
      <c r="P55" s="29" t="str">
        <f t="shared" si="2"/>
        <v/>
      </c>
      <c r="Q55" s="29" t="str">
        <f t="shared" si="2"/>
        <v/>
      </c>
      <c r="R55" s="29" t="str">
        <f t="shared" si="2"/>
        <v/>
      </c>
      <c r="S55" s="29" t="str">
        <f t="shared" si="2"/>
        <v/>
      </c>
      <c r="T55" s="9" t="str">
        <f t="shared" ref="T55:X55" si="3">IF(T4,"INSERT INTO Fares (Created,RouteId,Stage1,Stage2,Single,Return) VALUES ("&amp;$B$2&amp;","&amp;$B$3&amp;","&amp;T$2&amp;","&amp;$D4&amp;","&amp;T4&amp;","&amp;T21&amp;")","")</f>
        <v/>
      </c>
      <c r="U55" s="9" t="str">
        <f t="shared" si="3"/>
        <v/>
      </c>
      <c r="V55" s="9" t="str">
        <f t="shared" si="3"/>
        <v/>
      </c>
      <c r="W55" s="9" t="str">
        <f t="shared" si="3"/>
        <v/>
      </c>
      <c r="X55" s="9" t="str">
        <f t="shared" si="3"/>
        <v/>
      </c>
    </row>
    <row r="56" spans="4:24" x14ac:dyDescent="0.25">
      <c r="D56" s="9">
        <v>44</v>
      </c>
      <c r="E56" s="29" t="str">
        <f t="shared" si="2"/>
        <v>INSERT INTO Fares (Created,RouteId,Stage1,Stage2,Single,[Return]) VALUES (1500249600000,13,27,44,1.44,2.25);INSERT INTO Fares (Created,RouteId,Stage2,Stage1,Single,[Return]) VALUES (1500249600000,13,27,44,1.44,2.25)</v>
      </c>
      <c r="F56" s="29" t="str">
        <f t="shared" si="2"/>
        <v>INSERT INTO Fares (Created,RouteId,Stage1,Stage2,Single,[Return]) VALUES (1500249600000,13,46,44,0.99,1.8);INSERT INTO Fares (Created,RouteId,Stage2,Stage1,Single,[Return]) VALUES (1500249600000,13,46,44,0.99,1.8)</v>
      </c>
      <c r="G56" s="29" t="str">
        <f t="shared" si="2"/>
        <v>INSERT INTO Fares (Created,RouteId,Stage1,Stage2,Single,[Return]) VALUES (1500249600000,13,44,44,0.99,1.8);INSERT INTO Fares (Created,RouteId,Stage2,Stage1,Single,[Return]) VALUES (1500249600000,13,44,44,0.99,1.8)</v>
      </c>
      <c r="H56" s="29" t="str">
        <f t="shared" si="2"/>
        <v/>
      </c>
      <c r="I56" s="29" t="str">
        <f t="shared" si="2"/>
        <v/>
      </c>
      <c r="J56" s="29" t="str">
        <f t="shared" si="2"/>
        <v/>
      </c>
      <c r="K56" s="29" t="str">
        <f t="shared" si="2"/>
        <v/>
      </c>
      <c r="L56" s="29" t="str">
        <f t="shared" si="2"/>
        <v/>
      </c>
      <c r="M56" s="29" t="str">
        <f t="shared" si="2"/>
        <v/>
      </c>
      <c r="N56" s="29" t="str">
        <f t="shared" si="2"/>
        <v/>
      </c>
      <c r="O56" s="29" t="str">
        <f t="shared" si="2"/>
        <v/>
      </c>
      <c r="P56" s="29" t="str">
        <f t="shared" si="2"/>
        <v/>
      </c>
      <c r="Q56" s="29" t="str">
        <f t="shared" si="2"/>
        <v/>
      </c>
      <c r="R56" s="29" t="str">
        <f t="shared" si="2"/>
        <v/>
      </c>
      <c r="S56" s="29" t="str">
        <f t="shared" si="2"/>
        <v/>
      </c>
      <c r="T56" s="9" t="str">
        <f t="shared" ref="T56:X56" si="4">IF(T5,"INSERT INTO Fares (Created,RouteId,Stage1,Stage2,Single,Return) VALUES ("&amp;$B$2&amp;","&amp;$B$3&amp;","&amp;T$2&amp;","&amp;$D5&amp;","&amp;T5&amp;","&amp;T22&amp;")","")</f>
        <v/>
      </c>
      <c r="U56" s="9" t="str">
        <f t="shared" si="4"/>
        <v/>
      </c>
      <c r="V56" s="9" t="str">
        <f t="shared" si="4"/>
        <v/>
      </c>
      <c r="W56" s="9" t="str">
        <f t="shared" si="4"/>
        <v/>
      </c>
      <c r="X56" s="9" t="str">
        <f t="shared" si="4"/>
        <v/>
      </c>
    </row>
    <row r="57" spans="4:24" x14ac:dyDescent="0.25">
      <c r="D57" s="9">
        <v>43</v>
      </c>
      <c r="E57" s="29" t="str">
        <f t="shared" si="2"/>
        <v>INSERT INTO Fares (Created,RouteId,Stage1,Stage2,Single,[Return]) VALUES (1500249600000,13,27,43,1.44,2.25);INSERT INTO Fares (Created,RouteId,Stage2,Stage1,Single,[Return]) VALUES (1500249600000,13,27,43,1.44,2.25)</v>
      </c>
      <c r="F57" s="29" t="str">
        <f t="shared" si="2"/>
        <v>INSERT INTO Fares (Created,RouteId,Stage1,Stage2,Single,[Return]) VALUES (1500249600000,13,46,43,1.44,2.25);INSERT INTO Fares (Created,RouteId,Stage2,Stage1,Single,[Return]) VALUES (1500249600000,13,46,43,1.44,2.25)</v>
      </c>
      <c r="G57" s="29" t="str">
        <f t="shared" si="2"/>
        <v>INSERT INTO Fares (Created,RouteId,Stage1,Stage2,Single,[Return]) VALUES (1500249600000,13,44,43,0.99,1.8);INSERT INTO Fares (Created,RouteId,Stage2,Stage1,Single,[Return]) VALUES (1500249600000,13,44,43,0.99,1.8)</v>
      </c>
      <c r="H57" s="29" t="str">
        <f t="shared" si="2"/>
        <v>INSERT INTO Fares (Created,RouteId,Stage1,Stage2,Single,[Return]) VALUES (1500249600000,13,43,43,0.99,1.8);INSERT INTO Fares (Created,RouteId,Stage2,Stage1,Single,[Return]) VALUES (1500249600000,13,43,43,0.99,1.8)</v>
      </c>
      <c r="I57" s="29" t="str">
        <f t="shared" si="2"/>
        <v/>
      </c>
      <c r="J57" s="29" t="str">
        <f t="shared" si="2"/>
        <v/>
      </c>
      <c r="K57" s="29" t="str">
        <f t="shared" si="2"/>
        <v/>
      </c>
      <c r="L57" s="29" t="str">
        <f t="shared" si="2"/>
        <v/>
      </c>
      <c r="M57" s="29" t="str">
        <f t="shared" si="2"/>
        <v/>
      </c>
      <c r="N57" s="29" t="str">
        <f t="shared" si="2"/>
        <v/>
      </c>
      <c r="O57" s="29" t="str">
        <f t="shared" si="2"/>
        <v/>
      </c>
      <c r="P57" s="29" t="str">
        <f t="shared" si="2"/>
        <v/>
      </c>
      <c r="Q57" s="29" t="str">
        <f t="shared" si="2"/>
        <v/>
      </c>
      <c r="R57" s="29" t="str">
        <f t="shared" si="2"/>
        <v/>
      </c>
      <c r="S57" s="29" t="str">
        <f t="shared" si="2"/>
        <v/>
      </c>
      <c r="T57" s="9" t="str">
        <f t="shared" ref="T57:X57" si="5">IF(T6,"INSERT INTO Fares (Created,RouteId,Stage1,Stage2,Single,Return) VALUES ("&amp;$B$2&amp;","&amp;$B$3&amp;","&amp;T$2&amp;","&amp;$D6&amp;","&amp;T6&amp;","&amp;T23&amp;")","")</f>
        <v/>
      </c>
      <c r="U57" s="9" t="str">
        <f t="shared" si="5"/>
        <v/>
      </c>
      <c r="V57" s="9" t="str">
        <f t="shared" si="5"/>
        <v/>
      </c>
      <c r="W57" s="9" t="str">
        <f t="shared" si="5"/>
        <v/>
      </c>
      <c r="X57" s="9" t="str">
        <f t="shared" si="5"/>
        <v/>
      </c>
    </row>
    <row r="58" spans="4:24" x14ac:dyDescent="0.25">
      <c r="D58" s="9">
        <v>42</v>
      </c>
      <c r="E58" s="29" t="str">
        <f t="shared" si="2"/>
        <v>INSERT INTO Fares (Created,RouteId,Stage1,Stage2,Single,[Return]) VALUES (1500249600000,13,27,42,1.8,2.7);INSERT INTO Fares (Created,RouteId,Stage2,Stage1,Single,[Return]) VALUES (1500249600000,13,27,42,1.8,2.7)</v>
      </c>
      <c r="F58" s="29" t="str">
        <f t="shared" si="2"/>
        <v>INSERT INTO Fares (Created,RouteId,Stage1,Stage2,Single,[Return]) VALUES (1500249600000,13,46,42,1.8,2.7);INSERT INTO Fares (Created,RouteId,Stage2,Stage1,Single,[Return]) VALUES (1500249600000,13,46,42,1.8,2.7)</v>
      </c>
      <c r="G58" s="29" t="str">
        <f t="shared" si="2"/>
        <v>INSERT INTO Fares (Created,RouteId,Stage1,Stage2,Single,[Return]) VALUES (1500249600000,13,44,42,1.44,2.25);INSERT INTO Fares (Created,RouteId,Stage2,Stage1,Single,[Return]) VALUES (1500249600000,13,44,42,1.44,2.25)</v>
      </c>
      <c r="H58" s="29" t="str">
        <f t="shared" si="2"/>
        <v>INSERT INTO Fares (Created,RouteId,Stage1,Stage2,Single,[Return]) VALUES (1500249600000,13,43,42,0.99,1.8);INSERT INTO Fares (Created,RouteId,Stage2,Stage1,Single,[Return]) VALUES (1500249600000,13,43,42,0.99,1.8)</v>
      </c>
      <c r="I58" s="29" t="str">
        <f t="shared" si="2"/>
        <v>INSERT INTO Fares (Created,RouteId,Stage1,Stage2,Single,[Return]) VALUES (1500249600000,13,42,42,0.99,1.8);INSERT INTO Fares (Created,RouteId,Stage2,Stage1,Single,[Return]) VALUES (1500249600000,13,42,42,0.99,1.8)</v>
      </c>
      <c r="J58" s="29" t="str">
        <f t="shared" si="2"/>
        <v/>
      </c>
      <c r="K58" s="29" t="str">
        <f t="shared" si="2"/>
        <v/>
      </c>
      <c r="L58" s="29" t="str">
        <f t="shared" si="2"/>
        <v/>
      </c>
      <c r="M58" s="29" t="str">
        <f t="shared" si="2"/>
        <v/>
      </c>
      <c r="N58" s="29" t="str">
        <f t="shared" si="2"/>
        <v/>
      </c>
      <c r="O58" s="29" t="str">
        <f t="shared" si="2"/>
        <v/>
      </c>
      <c r="P58" s="29" t="str">
        <f t="shared" si="2"/>
        <v/>
      </c>
      <c r="Q58" s="29" t="str">
        <f t="shared" si="2"/>
        <v/>
      </c>
      <c r="R58" s="29" t="str">
        <f t="shared" si="2"/>
        <v/>
      </c>
      <c r="S58" s="29" t="str">
        <f t="shared" si="2"/>
        <v/>
      </c>
      <c r="T58" s="9" t="str">
        <f t="shared" ref="T58:X58" si="6">IF(T7,"INSERT INTO Fares (Created,RouteId,Stage1,Stage2,Single,Return) VALUES ("&amp;$B$2&amp;","&amp;$B$3&amp;","&amp;T$2&amp;","&amp;$D7&amp;","&amp;T7&amp;","&amp;T24&amp;")","")</f>
        <v/>
      </c>
      <c r="U58" s="9" t="str">
        <f t="shared" si="6"/>
        <v/>
      </c>
      <c r="V58" s="9" t="str">
        <f t="shared" si="6"/>
        <v/>
      </c>
      <c r="W58" s="9" t="str">
        <f t="shared" si="6"/>
        <v/>
      </c>
      <c r="X58" s="9" t="str">
        <f t="shared" si="6"/>
        <v/>
      </c>
    </row>
    <row r="59" spans="4:24" x14ac:dyDescent="0.25">
      <c r="D59" s="9">
        <v>41</v>
      </c>
      <c r="E59" s="29" t="str">
        <f t="shared" si="2"/>
        <v>INSERT INTO Fares (Created,RouteId,Stage1,Stage2,Single,[Return]) VALUES (1500249600000,13,27,41,1.8,2.7);INSERT INTO Fares (Created,RouteId,Stage2,Stage1,Single,[Return]) VALUES (1500249600000,13,27,41,1.8,2.7)</v>
      </c>
      <c r="F59" s="29" t="str">
        <f t="shared" si="2"/>
        <v>INSERT INTO Fares (Created,RouteId,Stage1,Stage2,Single,[Return]) VALUES (1500249600000,13,46,41,1.8,2.7);INSERT INTO Fares (Created,RouteId,Stage2,Stage1,Single,[Return]) VALUES (1500249600000,13,46,41,1.8,2.7)</v>
      </c>
      <c r="G59" s="29" t="str">
        <f t="shared" si="2"/>
        <v>INSERT INTO Fares (Created,RouteId,Stage1,Stage2,Single,[Return]) VALUES (1500249600000,13,44,41,1.8,2.7);INSERT INTO Fares (Created,RouteId,Stage2,Stage1,Single,[Return]) VALUES (1500249600000,13,44,41,1.8,2.7)</v>
      </c>
      <c r="H59" s="29" t="str">
        <f t="shared" si="2"/>
        <v>INSERT INTO Fares (Created,RouteId,Stage1,Stage2,Single,[Return]) VALUES (1500249600000,13,43,41,1.44,2.25);INSERT INTO Fares (Created,RouteId,Stage2,Stage1,Single,[Return]) VALUES (1500249600000,13,43,41,1.44,2.25)</v>
      </c>
      <c r="I59" s="29" t="str">
        <f t="shared" si="2"/>
        <v>INSERT INTO Fares (Created,RouteId,Stage1,Stage2,Single,[Return]) VALUES (1500249600000,13,42,41,0.99,1.8);INSERT INTO Fares (Created,RouteId,Stage2,Stage1,Single,[Return]) VALUES (1500249600000,13,42,41,0.99,1.8)</v>
      </c>
      <c r="J59" s="29" t="str">
        <f t="shared" si="2"/>
        <v>INSERT INTO Fares (Created,RouteId,Stage1,Stage2,Single,[Return]) VALUES (1500249600000,13,41,41,0.99,1.8);INSERT INTO Fares (Created,RouteId,Stage2,Stage1,Single,[Return]) VALUES (1500249600000,13,41,41,0.99,1.8)</v>
      </c>
      <c r="K59" s="29" t="str">
        <f t="shared" si="2"/>
        <v/>
      </c>
      <c r="L59" s="29" t="str">
        <f t="shared" si="2"/>
        <v/>
      </c>
      <c r="M59" s="29" t="str">
        <f t="shared" si="2"/>
        <v/>
      </c>
      <c r="N59" s="29" t="str">
        <f t="shared" si="2"/>
        <v/>
      </c>
      <c r="O59" s="29" t="str">
        <f t="shared" si="2"/>
        <v/>
      </c>
      <c r="P59" s="29" t="str">
        <f t="shared" si="2"/>
        <v/>
      </c>
      <c r="Q59" s="29" t="str">
        <f t="shared" si="2"/>
        <v/>
      </c>
      <c r="R59" s="29" t="str">
        <f t="shared" si="2"/>
        <v/>
      </c>
      <c r="S59" s="29" t="str">
        <f t="shared" si="2"/>
        <v/>
      </c>
      <c r="T59" s="9" t="str">
        <f t="shared" ref="T59:X59" si="7">IF(T8,"INSERT INTO Fares (Created,RouteId,Stage1,Stage2,Single,Return) VALUES ("&amp;$B$2&amp;","&amp;$B$3&amp;","&amp;T$2&amp;","&amp;$D8&amp;","&amp;T8&amp;","&amp;T25&amp;")","")</f>
        <v/>
      </c>
      <c r="U59" s="9" t="str">
        <f t="shared" si="7"/>
        <v/>
      </c>
      <c r="V59" s="9" t="str">
        <f t="shared" si="7"/>
        <v/>
      </c>
      <c r="W59" s="9" t="str">
        <f t="shared" si="7"/>
        <v/>
      </c>
      <c r="X59" s="9" t="str">
        <f t="shared" si="7"/>
        <v/>
      </c>
    </row>
    <row r="60" spans="4:24" x14ac:dyDescent="0.25">
      <c r="D60" s="9">
        <v>40</v>
      </c>
      <c r="E60" s="29" t="str">
        <f t="shared" si="2"/>
        <v>INSERT INTO Fares (Created,RouteId,Stage1,Stage2,Single,[Return]) VALUES (1500249600000,13,27,40,2.25,3.6);INSERT INTO Fares (Created,RouteId,Stage2,Stage1,Single,[Return]) VALUES (1500249600000,13,27,40,2.25,3.6)</v>
      </c>
      <c r="F60" s="29" t="str">
        <f t="shared" si="2"/>
        <v>INSERT INTO Fares (Created,RouteId,Stage1,Stage2,Single,[Return]) VALUES (1500249600000,13,46,40,1.8,3.15);INSERT INTO Fares (Created,RouteId,Stage2,Stage1,Single,[Return]) VALUES (1500249600000,13,46,40,1.8,3.15)</v>
      </c>
      <c r="G60" s="29" t="str">
        <f t="shared" si="2"/>
        <v>INSERT INTO Fares (Created,RouteId,Stage1,Stage2,Single,[Return]) VALUES (1500249600000,13,44,40,1.8,3.15);INSERT INTO Fares (Created,RouteId,Stage2,Stage1,Single,[Return]) VALUES (1500249600000,13,44,40,1.8,3.15)</v>
      </c>
      <c r="H60" s="29" t="str">
        <f t="shared" si="2"/>
        <v>INSERT INTO Fares (Created,RouteId,Stage1,Stage2,Single,[Return]) VALUES (1500249600000,13,43,40,1.8,3.15);INSERT INTO Fares (Created,RouteId,Stage2,Stage1,Single,[Return]) VALUES (1500249600000,13,43,40,1.8,3.15)</v>
      </c>
      <c r="I60" s="29" t="str">
        <f t="shared" si="2"/>
        <v>INSERT INTO Fares (Created,RouteId,Stage1,Stage2,Single,[Return]) VALUES (1500249600000,13,42,40,1.44,2.25);INSERT INTO Fares (Created,RouteId,Stage2,Stage1,Single,[Return]) VALUES (1500249600000,13,42,40,1.44,2.25)</v>
      </c>
      <c r="J60" s="29" t="str">
        <f t="shared" si="2"/>
        <v>INSERT INTO Fares (Created,RouteId,Stage1,Stage2,Single,[Return]) VALUES (1500249600000,13,41,40,0.99,1.8);INSERT INTO Fares (Created,RouteId,Stage2,Stage1,Single,[Return]) VALUES (1500249600000,13,41,40,0.99,1.8)</v>
      </c>
      <c r="K60" s="29" t="str">
        <f t="shared" si="2"/>
        <v>INSERT INTO Fares (Created,RouteId,Stage1,Stage2,Single,[Return]) VALUES (1500249600000,13,40,40,0.99,1.8);INSERT INTO Fares (Created,RouteId,Stage2,Stage1,Single,[Return]) VALUES (1500249600000,13,40,40,0.99,1.8)</v>
      </c>
      <c r="L60" s="29" t="str">
        <f t="shared" si="2"/>
        <v/>
      </c>
      <c r="M60" s="29" t="str">
        <f t="shared" si="2"/>
        <v/>
      </c>
      <c r="N60" s="29" t="str">
        <f t="shared" si="2"/>
        <v/>
      </c>
      <c r="O60" s="29" t="str">
        <f t="shared" si="2"/>
        <v/>
      </c>
      <c r="P60" s="29" t="str">
        <f t="shared" si="2"/>
        <v/>
      </c>
      <c r="Q60" s="29" t="str">
        <f t="shared" si="2"/>
        <v/>
      </c>
      <c r="R60" s="29" t="str">
        <f t="shared" si="2"/>
        <v/>
      </c>
      <c r="S60" s="29" t="str">
        <f t="shared" si="2"/>
        <v/>
      </c>
      <c r="T60" s="9" t="str">
        <f t="shared" ref="T60:X60" si="8">IF(T9,"INSERT INTO Fares (Created,RouteId,Stage1,Stage2,Single,Return) VALUES ("&amp;$B$2&amp;","&amp;$B$3&amp;","&amp;T$2&amp;","&amp;$D9&amp;","&amp;T9&amp;","&amp;T26&amp;")","")</f>
        <v/>
      </c>
      <c r="U60" s="9" t="str">
        <f t="shared" si="8"/>
        <v/>
      </c>
      <c r="V60" s="9" t="str">
        <f t="shared" si="8"/>
        <v/>
      </c>
      <c r="W60" s="9" t="str">
        <f t="shared" si="8"/>
        <v/>
      </c>
      <c r="X60" s="9" t="str">
        <f t="shared" si="8"/>
        <v/>
      </c>
    </row>
    <row r="61" spans="4:24" x14ac:dyDescent="0.25">
      <c r="D61" s="9">
        <v>39</v>
      </c>
      <c r="E61" s="29" t="str">
        <f t="shared" si="2"/>
        <v>INSERT INTO Fares (Created,RouteId,Stage1,Stage2,Single,[Return]) VALUES (1500249600000,13,27,39,2.25,3.6);INSERT INTO Fares (Created,RouteId,Stage2,Stage1,Single,[Return]) VALUES (1500249600000,13,27,39,2.25,3.6)</v>
      </c>
      <c r="F61" s="29" t="str">
        <f t="shared" si="2"/>
        <v>INSERT INTO Fares (Created,RouteId,Stage1,Stage2,Single,[Return]) VALUES (1500249600000,13,46,39,2.25,3.6);INSERT INTO Fares (Created,RouteId,Stage2,Stage1,Single,[Return]) VALUES (1500249600000,13,46,39,2.25,3.6)</v>
      </c>
      <c r="G61" s="29" t="str">
        <f t="shared" si="2"/>
        <v>INSERT INTO Fares (Created,RouteId,Stage1,Stage2,Single,[Return]) VALUES (1500249600000,13,44,39,1.8,3.15);INSERT INTO Fares (Created,RouteId,Stage2,Stage1,Single,[Return]) VALUES (1500249600000,13,44,39,1.8,3.15)</v>
      </c>
      <c r="H61" s="29" t="str">
        <f t="shared" si="2"/>
        <v>INSERT INTO Fares (Created,RouteId,Stage1,Stage2,Single,[Return]) VALUES (1500249600000,13,43,39,1.8,3.15);INSERT INTO Fares (Created,RouteId,Stage2,Stage1,Single,[Return]) VALUES (1500249600000,13,43,39,1.8,3.15)</v>
      </c>
      <c r="I61" s="29" t="str">
        <f t="shared" si="2"/>
        <v>INSERT INTO Fares (Created,RouteId,Stage1,Stage2,Single,[Return]) VALUES (1500249600000,13,42,39,1.44,2.25);INSERT INTO Fares (Created,RouteId,Stage2,Stage1,Single,[Return]) VALUES (1500249600000,13,42,39,1.44,2.25)</v>
      </c>
      <c r="J61" s="29" t="str">
        <f t="shared" si="2"/>
        <v>INSERT INTO Fares (Created,RouteId,Stage1,Stage2,Single,[Return]) VALUES (1500249600000,13,41,39,1.44,2.25);INSERT INTO Fares (Created,RouteId,Stage2,Stage1,Single,[Return]) VALUES (1500249600000,13,41,39,1.44,2.25)</v>
      </c>
      <c r="K61" s="29" t="str">
        <f t="shared" si="2"/>
        <v>INSERT INTO Fares (Created,RouteId,Stage1,Stage2,Single,[Return]) VALUES (1500249600000,13,40,39,0.99,1.8);INSERT INTO Fares (Created,RouteId,Stage2,Stage1,Single,[Return]) VALUES (1500249600000,13,40,39,0.99,1.8)</v>
      </c>
      <c r="L61" s="29" t="str">
        <f t="shared" si="2"/>
        <v>INSERT INTO Fares (Created,RouteId,Stage1,Stage2,Single,[Return]) VALUES (1500249600000,13,39,39,0.99,1.8);INSERT INTO Fares (Created,RouteId,Stage2,Stage1,Single,[Return]) VALUES (1500249600000,13,39,39,0.99,1.8)</v>
      </c>
      <c r="M61" s="29" t="str">
        <f t="shared" si="2"/>
        <v/>
      </c>
      <c r="N61" s="29" t="str">
        <f t="shared" si="2"/>
        <v/>
      </c>
      <c r="O61" s="29" t="str">
        <f t="shared" si="2"/>
        <v/>
      </c>
      <c r="P61" s="29" t="str">
        <f t="shared" si="2"/>
        <v/>
      </c>
      <c r="Q61" s="29" t="str">
        <f t="shared" si="2"/>
        <v/>
      </c>
      <c r="R61" s="29" t="str">
        <f t="shared" si="2"/>
        <v/>
      </c>
      <c r="S61" s="29" t="str">
        <f t="shared" si="2"/>
        <v/>
      </c>
      <c r="T61" s="9" t="str">
        <f t="shared" ref="T61:X61" si="9">IF(T10,"INSERT INTO Fares (Created,RouteId,Stage1,Stage2,Single,Return) VALUES ("&amp;$B$2&amp;","&amp;$B$3&amp;","&amp;T$2&amp;","&amp;$D10&amp;","&amp;T10&amp;","&amp;T27&amp;")","")</f>
        <v/>
      </c>
      <c r="U61" s="9" t="str">
        <f t="shared" si="9"/>
        <v/>
      </c>
      <c r="V61" s="9" t="str">
        <f t="shared" si="9"/>
        <v/>
      </c>
      <c r="W61" s="9" t="str">
        <f t="shared" si="9"/>
        <v/>
      </c>
      <c r="X61" s="9" t="str">
        <f t="shared" si="9"/>
        <v/>
      </c>
    </row>
    <row r="62" spans="4:24" x14ac:dyDescent="0.25">
      <c r="D62" s="9">
        <v>38</v>
      </c>
      <c r="E62" s="29" t="str">
        <f t="shared" si="2"/>
        <v>INSERT INTO Fares (Created,RouteId,Stage1,Stage2,Single,[Return]) VALUES (1500249600000,13,27,38,2.25,3.6);INSERT INTO Fares (Created,RouteId,Stage2,Stage1,Single,[Return]) VALUES (1500249600000,13,27,38,2.25,3.6)</v>
      </c>
      <c r="F62" s="29" t="str">
        <f t="shared" si="2"/>
        <v>INSERT INTO Fares (Created,RouteId,Stage1,Stage2,Single,[Return]) VALUES (1500249600000,13,46,38,2.25,3.6);INSERT INTO Fares (Created,RouteId,Stage2,Stage1,Single,[Return]) VALUES (1500249600000,13,46,38,2.25,3.6)</v>
      </c>
      <c r="G62" s="29" t="str">
        <f t="shared" si="2"/>
        <v>INSERT INTO Fares (Created,RouteId,Stage1,Stage2,Single,[Return]) VALUES (1500249600000,13,44,38,2.25,3.6);INSERT INTO Fares (Created,RouteId,Stage2,Stage1,Single,[Return]) VALUES (1500249600000,13,44,38,2.25,3.6)</v>
      </c>
      <c r="H62" s="29" t="str">
        <f t="shared" si="2"/>
        <v>INSERT INTO Fares (Created,RouteId,Stage1,Stage2,Single,[Return]) VALUES (1500249600000,13,43,38,1.8,3.15);INSERT INTO Fares (Created,RouteId,Stage2,Stage1,Single,[Return]) VALUES (1500249600000,13,43,38,1.8,3.15)</v>
      </c>
      <c r="I62" s="29" t="str">
        <f t="shared" si="2"/>
        <v>INSERT INTO Fares (Created,RouteId,Stage1,Stage2,Single,[Return]) VALUES (1500249600000,13,42,38,1.44,2.25);INSERT INTO Fares (Created,RouteId,Stage2,Stage1,Single,[Return]) VALUES (1500249600000,13,42,38,1.44,2.25)</v>
      </c>
      <c r="J62" s="29" t="str">
        <f t="shared" si="2"/>
        <v>INSERT INTO Fares (Created,RouteId,Stage1,Stage2,Single,[Return]) VALUES (1500249600000,13,41,38,1.44,2.25);INSERT INTO Fares (Created,RouteId,Stage2,Stage1,Single,[Return]) VALUES (1500249600000,13,41,38,1.44,2.25)</v>
      </c>
      <c r="K62" s="29" t="str">
        <f t="shared" si="2"/>
        <v>INSERT INTO Fares (Created,RouteId,Stage1,Stage2,Single,[Return]) VALUES (1500249600000,13,40,38,0.99,1.8);INSERT INTO Fares (Created,RouteId,Stage2,Stage1,Single,[Return]) VALUES (1500249600000,13,40,38,0.99,1.8)</v>
      </c>
      <c r="L62" s="29" t="str">
        <f t="shared" si="2"/>
        <v>INSERT INTO Fares (Created,RouteId,Stage1,Stage2,Single,[Return]) VALUES (1500249600000,13,39,38,0.99,1.8);INSERT INTO Fares (Created,RouteId,Stage2,Stage1,Single,[Return]) VALUES (1500249600000,13,39,38,0.99,1.8)</v>
      </c>
      <c r="M62" s="29" t="str">
        <f t="shared" si="2"/>
        <v>INSERT INTO Fares (Created,RouteId,Stage1,Stage2,Single,[Return]) VALUES (1500249600000,13,38,38,0.99,1.8);INSERT INTO Fares (Created,RouteId,Stage2,Stage1,Single,[Return]) VALUES (1500249600000,13,38,38,0.99,1.8)</v>
      </c>
      <c r="N62" s="29" t="str">
        <f t="shared" si="2"/>
        <v/>
      </c>
      <c r="O62" s="29" t="str">
        <f t="shared" si="2"/>
        <v/>
      </c>
      <c r="P62" s="29" t="str">
        <f t="shared" si="2"/>
        <v/>
      </c>
      <c r="Q62" s="29" t="str">
        <f t="shared" si="2"/>
        <v/>
      </c>
      <c r="R62" s="29" t="str">
        <f t="shared" si="2"/>
        <v/>
      </c>
      <c r="S62" s="29" t="str">
        <f t="shared" si="2"/>
        <v/>
      </c>
      <c r="T62" s="9" t="str">
        <f t="shared" ref="T62:X62" si="10">IF(T11,"INSERT INTO Fares (Created,RouteId,Stage1,Stage2,Single,Return) VALUES ("&amp;$B$2&amp;","&amp;$B$3&amp;","&amp;T$2&amp;","&amp;$D11&amp;","&amp;T11&amp;","&amp;T28&amp;")","")</f>
        <v/>
      </c>
      <c r="U62" s="9" t="str">
        <f t="shared" si="10"/>
        <v/>
      </c>
      <c r="V62" s="9" t="str">
        <f t="shared" si="10"/>
        <v/>
      </c>
      <c r="W62" s="9" t="str">
        <f t="shared" si="10"/>
        <v/>
      </c>
      <c r="X62" s="9" t="str">
        <f t="shared" si="10"/>
        <v/>
      </c>
    </row>
    <row r="63" spans="4:24" x14ac:dyDescent="0.25">
      <c r="D63" s="9">
        <v>37</v>
      </c>
      <c r="E63" s="29" t="str">
        <f t="shared" si="2"/>
        <v>INSERT INTO Fares (Created,RouteId,Stage1,Stage2,Single,[Return]) VALUES (1500249600000,13,27,37,2.43,4.23);INSERT INTO Fares (Created,RouteId,Stage2,Stage1,Single,[Return]) VALUES (1500249600000,13,27,37,2.43,4.23)</v>
      </c>
      <c r="F63" s="29" t="str">
        <f t="shared" si="2"/>
        <v>INSERT INTO Fares (Created,RouteId,Stage1,Stage2,Single,[Return]) VALUES (1500249600000,13,46,37,2.43,4.23);INSERT INTO Fares (Created,RouteId,Stage2,Stage1,Single,[Return]) VALUES (1500249600000,13,46,37,2.43,4.23)</v>
      </c>
      <c r="G63" s="29" t="str">
        <f t="shared" si="2"/>
        <v>INSERT INTO Fares (Created,RouteId,Stage1,Stage2,Single,[Return]) VALUES (1500249600000,13,44,37,2.25,3.6);INSERT INTO Fares (Created,RouteId,Stage2,Stage1,Single,[Return]) VALUES (1500249600000,13,44,37,2.25,3.6)</v>
      </c>
      <c r="H63" s="29" t="str">
        <f t="shared" si="2"/>
        <v>INSERT INTO Fares (Created,RouteId,Stage1,Stage2,Single,[Return]) VALUES (1500249600000,13,43,37,2.25,3.6);INSERT INTO Fares (Created,RouteId,Stage2,Stage1,Single,[Return]) VALUES (1500249600000,13,43,37,2.25,3.6)</v>
      </c>
      <c r="I63" s="29" t="str">
        <f t="shared" si="2"/>
        <v>INSERT INTO Fares (Created,RouteId,Stage1,Stage2,Single,[Return]) VALUES (1500249600000,13,42,37,1.8,3.15);INSERT INTO Fares (Created,RouteId,Stage2,Stage1,Single,[Return]) VALUES (1500249600000,13,42,37,1.8,3.15)</v>
      </c>
      <c r="J63" s="29" t="str">
        <f t="shared" si="2"/>
        <v>INSERT INTO Fares (Created,RouteId,Stage1,Stage2,Single,[Return]) VALUES (1500249600000,13,41,37,1.8,3.15);INSERT INTO Fares (Created,RouteId,Stage2,Stage1,Single,[Return]) VALUES (1500249600000,13,41,37,1.8,3.15)</v>
      </c>
      <c r="K63" s="29" t="str">
        <f t="shared" si="2"/>
        <v>INSERT INTO Fares (Created,RouteId,Stage1,Stage2,Single,[Return]) VALUES (1500249600000,13,40,37,1.44,2.25);INSERT INTO Fares (Created,RouteId,Stage2,Stage1,Single,[Return]) VALUES (1500249600000,13,40,37,1.44,2.25)</v>
      </c>
      <c r="L63" s="29" t="str">
        <f t="shared" si="2"/>
        <v>INSERT INTO Fares (Created,RouteId,Stage1,Stage2,Single,[Return]) VALUES (1500249600000,13,39,37,1.44,2.25);INSERT INTO Fares (Created,RouteId,Stage2,Stage1,Single,[Return]) VALUES (1500249600000,13,39,37,1.44,2.25)</v>
      </c>
      <c r="M63" s="29" t="str">
        <f t="shared" si="2"/>
        <v>INSERT INTO Fares (Created,RouteId,Stage1,Stage2,Single,[Return]) VALUES (1500249600000,13,38,37,0.99,1.8);INSERT INTO Fares (Created,RouteId,Stage2,Stage1,Single,[Return]) VALUES (1500249600000,13,38,37,0.99,1.8)</v>
      </c>
      <c r="N63" s="29" t="str">
        <f t="shared" si="2"/>
        <v>INSERT INTO Fares (Created,RouteId,Stage1,Stage2,Single,[Return]) VALUES (1500249600000,13,37,37,0.99,1.8);INSERT INTO Fares (Created,RouteId,Stage2,Stage1,Single,[Return]) VALUES (1500249600000,13,37,37,0.99,1.8)</v>
      </c>
      <c r="O63" s="29" t="str">
        <f t="shared" si="2"/>
        <v/>
      </c>
      <c r="P63" s="29" t="str">
        <f t="shared" si="2"/>
        <v/>
      </c>
      <c r="Q63" s="29" t="str">
        <f t="shared" si="2"/>
        <v/>
      </c>
      <c r="R63" s="29" t="str">
        <f t="shared" si="2"/>
        <v/>
      </c>
      <c r="S63" s="29" t="str">
        <f t="shared" si="2"/>
        <v/>
      </c>
      <c r="T63" s="9" t="str">
        <f t="shared" ref="T63:X63" si="11">IF(T12,"INSERT INTO Fares (Created,RouteId,Stage1,Stage2,Single,Return) VALUES ("&amp;$B$2&amp;","&amp;$B$3&amp;","&amp;T$2&amp;","&amp;$D12&amp;","&amp;T12&amp;","&amp;T29&amp;")","")</f>
        <v/>
      </c>
      <c r="U63" s="9" t="str">
        <f t="shared" si="11"/>
        <v/>
      </c>
      <c r="V63" s="9" t="str">
        <f t="shared" si="11"/>
        <v/>
      </c>
      <c r="W63" s="9" t="str">
        <f t="shared" si="11"/>
        <v/>
      </c>
      <c r="X63" s="9" t="str">
        <f t="shared" si="11"/>
        <v/>
      </c>
    </row>
    <row r="64" spans="4:24" x14ac:dyDescent="0.25">
      <c r="D64" s="9">
        <v>36</v>
      </c>
      <c r="E64" s="29" t="str">
        <f t="shared" si="2"/>
        <v>INSERT INTO Fares (Created,RouteId,Stage1,Stage2,Single,[Return]) VALUES (1500249600000,13,27,36,2.43,4.23);INSERT INTO Fares (Created,RouteId,Stage2,Stage1,Single,[Return]) VALUES (1500249600000,13,27,36,2.43,4.23)</v>
      </c>
      <c r="F64" s="29" t="str">
        <f t="shared" si="2"/>
        <v>INSERT INTO Fares (Created,RouteId,Stage1,Stage2,Single,[Return]) VALUES (1500249600000,13,46,36,2.43,4.23);INSERT INTO Fares (Created,RouteId,Stage2,Stage1,Single,[Return]) VALUES (1500249600000,13,46,36,2.43,4.23)</v>
      </c>
      <c r="G64" s="29" t="str">
        <f t="shared" si="2"/>
        <v>INSERT INTO Fares (Created,RouteId,Stage1,Stage2,Single,[Return]) VALUES (1500249600000,13,44,36,2.43,4.23);INSERT INTO Fares (Created,RouteId,Stage2,Stage1,Single,[Return]) VALUES (1500249600000,13,44,36,2.43,4.23)</v>
      </c>
      <c r="H64" s="29" t="str">
        <f t="shared" si="2"/>
        <v>INSERT INTO Fares (Created,RouteId,Stage1,Stage2,Single,[Return]) VALUES (1500249600000,13,43,36,2.25,3.6);INSERT INTO Fares (Created,RouteId,Stage2,Stage1,Single,[Return]) VALUES (1500249600000,13,43,36,2.25,3.6)</v>
      </c>
      <c r="I64" s="29" t="str">
        <f t="shared" si="2"/>
        <v>INSERT INTO Fares (Created,RouteId,Stage1,Stage2,Single,[Return]) VALUES (1500249600000,13,42,36,2.25,3.6);INSERT INTO Fares (Created,RouteId,Stage2,Stage1,Single,[Return]) VALUES (1500249600000,13,42,36,2.25,3.6)</v>
      </c>
      <c r="J64" s="29" t="str">
        <f t="shared" si="2"/>
        <v>INSERT INTO Fares (Created,RouteId,Stage1,Stage2,Single,[Return]) VALUES (1500249600000,13,41,36,1.8,3.15);INSERT INTO Fares (Created,RouteId,Stage2,Stage1,Single,[Return]) VALUES (1500249600000,13,41,36,1.8,3.15)</v>
      </c>
      <c r="K64" s="29" t="str">
        <f t="shared" si="2"/>
        <v>INSERT INTO Fares (Created,RouteId,Stage1,Stage2,Single,[Return]) VALUES (1500249600000,13,40,36,1.8,3.15);INSERT INTO Fares (Created,RouteId,Stage2,Stage1,Single,[Return]) VALUES (1500249600000,13,40,36,1.8,3.15)</v>
      </c>
      <c r="L64" s="29" t="str">
        <f t="shared" si="2"/>
        <v>INSERT INTO Fares (Created,RouteId,Stage1,Stage2,Single,[Return]) VALUES (1500249600000,13,39,36,1.44,2.25);INSERT INTO Fares (Created,RouteId,Stage2,Stage1,Single,[Return]) VALUES (1500249600000,13,39,36,1.44,2.25)</v>
      </c>
      <c r="M64" s="29" t="str">
        <f t="shared" si="2"/>
        <v>INSERT INTO Fares (Created,RouteId,Stage1,Stage2,Single,[Return]) VALUES (1500249600000,13,38,36,1.44,2.25);INSERT INTO Fares (Created,RouteId,Stage2,Stage1,Single,[Return]) VALUES (1500249600000,13,38,36,1.44,2.25)</v>
      </c>
      <c r="N64" s="29" t="str">
        <f t="shared" si="2"/>
        <v>INSERT INTO Fares (Created,RouteId,Stage1,Stage2,Single,[Return]) VALUES (1500249600000,13,37,36,0.99,1.8);INSERT INTO Fares (Created,RouteId,Stage2,Stage1,Single,[Return]) VALUES (1500249600000,13,37,36,0.99,1.8)</v>
      </c>
      <c r="O64" s="29" t="str">
        <f t="shared" si="2"/>
        <v>INSERT INTO Fares (Created,RouteId,Stage1,Stage2,Single,[Return]) VALUES (1500249600000,13,36,36,0.99,1.8);INSERT INTO Fares (Created,RouteId,Stage2,Stage1,Single,[Return]) VALUES (1500249600000,13,36,36,0.99,1.8)</v>
      </c>
      <c r="P64" s="29" t="str">
        <f t="shared" si="2"/>
        <v/>
      </c>
      <c r="Q64" s="29" t="str">
        <f t="shared" si="2"/>
        <v/>
      </c>
      <c r="R64" s="29" t="str">
        <f t="shared" si="2"/>
        <v/>
      </c>
      <c r="S64" s="29" t="str">
        <f t="shared" si="2"/>
        <v/>
      </c>
      <c r="T64" s="9" t="str">
        <f t="shared" ref="T64:X64" si="12">IF(T13,"INSERT INTO Fares (Created,RouteId,Stage1,Stage2,Single,Return) VALUES ("&amp;$B$2&amp;","&amp;$B$3&amp;","&amp;T$2&amp;","&amp;$D13&amp;","&amp;T13&amp;","&amp;T30&amp;")","")</f>
        <v/>
      </c>
      <c r="U64" s="9" t="str">
        <f t="shared" si="12"/>
        <v/>
      </c>
      <c r="V64" s="9" t="str">
        <f t="shared" si="12"/>
        <v/>
      </c>
      <c r="W64" s="9" t="str">
        <f t="shared" si="12"/>
        <v/>
      </c>
      <c r="X64" s="9" t="str">
        <f t="shared" si="12"/>
        <v/>
      </c>
    </row>
    <row r="65" spans="4:24" x14ac:dyDescent="0.25">
      <c r="D65" s="9">
        <v>33</v>
      </c>
      <c r="E65" s="29" t="str">
        <f t="shared" si="2"/>
        <v>INSERT INTO Fares (Created,RouteId,Stage1,Stage2,Single,[Return]) VALUES (1500249600000,13,27,33,2.43,4.23);INSERT INTO Fares (Created,RouteId,Stage2,Stage1,Single,[Return]) VALUES (1500249600000,13,27,33,2.43,4.23)</v>
      </c>
      <c r="F65" s="29" t="str">
        <f t="shared" si="2"/>
        <v>INSERT INTO Fares (Created,RouteId,Stage1,Stage2,Single,[Return]) VALUES (1500249600000,13,46,33,2.43,4.23);INSERT INTO Fares (Created,RouteId,Stage2,Stage1,Single,[Return]) VALUES (1500249600000,13,46,33,2.43,4.23)</v>
      </c>
      <c r="G65" s="29" t="str">
        <f t="shared" si="2"/>
        <v>INSERT INTO Fares (Created,RouteId,Stage1,Stage2,Single,[Return]) VALUES (1500249600000,13,44,33,2.43,4.23);INSERT INTO Fares (Created,RouteId,Stage2,Stage1,Single,[Return]) VALUES (1500249600000,13,44,33,2.43,4.23)</v>
      </c>
      <c r="H65" s="29" t="str">
        <f t="shared" si="2"/>
        <v>INSERT INTO Fares (Created,RouteId,Stage1,Stage2,Single,[Return]) VALUES (1500249600000,13,43,33,2.43,4.23);INSERT INTO Fares (Created,RouteId,Stage2,Stage1,Single,[Return]) VALUES (1500249600000,13,43,33,2.43,4.23)</v>
      </c>
      <c r="I65" s="29" t="str">
        <f t="shared" si="2"/>
        <v>INSERT INTO Fares (Created,RouteId,Stage1,Stage2,Single,[Return]) VALUES (1500249600000,13,42,33,2.25,3.6);INSERT INTO Fares (Created,RouteId,Stage2,Stage1,Single,[Return]) VALUES (1500249600000,13,42,33,2.25,3.6)</v>
      </c>
      <c r="J65" s="29" t="str">
        <f t="shared" si="2"/>
        <v>INSERT INTO Fares (Created,RouteId,Stage1,Stage2,Single,[Return]) VALUES (1500249600000,13,41,33,2.25,3.6);INSERT INTO Fares (Created,RouteId,Stage2,Stage1,Single,[Return]) VALUES (1500249600000,13,41,33,2.25,3.6)</v>
      </c>
      <c r="K65" s="29" t="str">
        <f t="shared" si="2"/>
        <v>INSERT INTO Fares (Created,RouteId,Stage1,Stage2,Single,[Return]) VALUES (1500249600000,13,40,33,2.25,3.6);INSERT INTO Fares (Created,RouteId,Stage2,Stage1,Single,[Return]) VALUES (1500249600000,13,40,33,2.25,3.6)</v>
      </c>
      <c r="L65" s="29" t="str">
        <f t="shared" si="2"/>
        <v>INSERT INTO Fares (Created,RouteId,Stage1,Stage2,Single,[Return]) VALUES (1500249600000,13,39,33,2.25,3.6);INSERT INTO Fares (Created,RouteId,Stage2,Stage1,Single,[Return]) VALUES (1500249600000,13,39,33,2.25,3.6)</v>
      </c>
      <c r="M65" s="29" t="str">
        <f t="shared" si="2"/>
        <v>INSERT INTO Fares (Created,RouteId,Stage1,Stage2,Single,[Return]) VALUES (1500249600000,13,38,33,1.8,3.15);INSERT INTO Fares (Created,RouteId,Stage2,Stage1,Single,[Return]) VALUES (1500249600000,13,38,33,1.8,3.15)</v>
      </c>
      <c r="N65" s="29" t="str">
        <f t="shared" si="2"/>
        <v>INSERT INTO Fares (Created,RouteId,Stage1,Stage2,Single,[Return]) VALUES (1500249600000,13,37,33,1.44,2.25);INSERT INTO Fares (Created,RouteId,Stage2,Stage1,Single,[Return]) VALUES (1500249600000,13,37,33,1.44,2.25)</v>
      </c>
      <c r="O65" s="29" t="str">
        <f t="shared" si="2"/>
        <v>INSERT INTO Fares (Created,RouteId,Stage1,Stage2,Single,[Return]) VALUES (1500249600000,13,36,33,1.44,2.25);INSERT INTO Fares (Created,RouteId,Stage2,Stage1,Single,[Return]) VALUES (1500249600000,13,36,33,1.44,2.25)</v>
      </c>
      <c r="P65" s="29" t="str">
        <f t="shared" si="2"/>
        <v>INSERT INTO Fares (Created,RouteId,Stage1,Stage2,Single,[Return]) VALUES (1500249600000,13,33,33,0.99,1.8);INSERT INTO Fares (Created,RouteId,Stage2,Stage1,Single,[Return]) VALUES (1500249600000,13,33,33,0.99,1.8)</v>
      </c>
      <c r="Q65" s="29" t="str">
        <f t="shared" si="2"/>
        <v/>
      </c>
      <c r="R65" s="29" t="str">
        <f t="shared" si="2"/>
        <v/>
      </c>
      <c r="S65" s="29" t="str">
        <f t="shared" si="2"/>
        <v/>
      </c>
      <c r="T65" s="9" t="str">
        <f t="shared" ref="T65:X65" si="13">IF(T14,"INSERT INTO Fares (Created,RouteId,Stage1,Stage2,Single,Return) VALUES ("&amp;$B$2&amp;","&amp;$B$3&amp;","&amp;T$2&amp;","&amp;$D14&amp;","&amp;T14&amp;","&amp;T31&amp;")","")</f>
        <v/>
      </c>
      <c r="U65" s="9" t="str">
        <f t="shared" si="13"/>
        <v/>
      </c>
      <c r="V65" s="9" t="str">
        <f t="shared" si="13"/>
        <v/>
      </c>
      <c r="W65" s="9" t="str">
        <f t="shared" si="13"/>
        <v/>
      </c>
      <c r="X65" s="9" t="str">
        <f t="shared" si="13"/>
        <v/>
      </c>
    </row>
    <row r="66" spans="4:24" x14ac:dyDescent="0.25">
      <c r="D66" s="9">
        <v>34</v>
      </c>
      <c r="E66" s="29" t="str">
        <f t="shared" si="2"/>
        <v>INSERT INTO Fares (Created,RouteId,Stage1,Stage2,Single,[Return]) VALUES (1500249600000,13,27,34,2.43,4.23);INSERT INTO Fares (Created,RouteId,Stage2,Stage1,Single,[Return]) VALUES (1500249600000,13,27,34,2.43,4.23)</v>
      </c>
      <c r="F66" s="29" t="str">
        <f t="shared" si="2"/>
        <v>INSERT INTO Fares (Created,RouteId,Stage1,Stage2,Single,[Return]) VALUES (1500249600000,13,46,34,2.43,4.23);INSERT INTO Fares (Created,RouteId,Stage2,Stage1,Single,[Return]) VALUES (1500249600000,13,46,34,2.43,4.23)</v>
      </c>
      <c r="G66" s="29" t="str">
        <f t="shared" si="2"/>
        <v>INSERT INTO Fares (Created,RouteId,Stage1,Stage2,Single,[Return]) VALUES (1500249600000,13,44,34,2.43,4.23);INSERT INTO Fares (Created,RouteId,Stage2,Stage1,Single,[Return]) VALUES (1500249600000,13,44,34,2.43,4.23)</v>
      </c>
      <c r="H66" s="29" t="str">
        <f t="shared" si="2"/>
        <v>INSERT INTO Fares (Created,RouteId,Stage1,Stage2,Single,[Return]) VALUES (1500249600000,13,43,34,2.43,4.23);INSERT INTO Fares (Created,RouteId,Stage2,Stage1,Single,[Return]) VALUES (1500249600000,13,43,34,2.43,4.23)</v>
      </c>
      <c r="I66" s="29" t="str">
        <f t="shared" si="2"/>
        <v>INSERT INTO Fares (Created,RouteId,Stage1,Stage2,Single,[Return]) VALUES (1500249600000,13,42,34,2.25,3.6);INSERT INTO Fares (Created,RouteId,Stage2,Stage1,Single,[Return]) VALUES (1500249600000,13,42,34,2.25,3.6)</v>
      </c>
      <c r="J66" s="29" t="str">
        <f t="shared" si="2"/>
        <v>INSERT INTO Fares (Created,RouteId,Stage1,Stage2,Single,[Return]) VALUES (1500249600000,13,41,34,2.25,3.6);INSERT INTO Fares (Created,RouteId,Stage2,Stage1,Single,[Return]) VALUES (1500249600000,13,41,34,2.25,3.6)</v>
      </c>
      <c r="K66" s="29" t="str">
        <f t="shared" si="2"/>
        <v>INSERT INTO Fares (Created,RouteId,Stage1,Stage2,Single,[Return]) VALUES (1500249600000,13,40,34,2.25,3.6);INSERT INTO Fares (Created,RouteId,Stage2,Stage1,Single,[Return]) VALUES (1500249600000,13,40,34,2.25,3.6)</v>
      </c>
      <c r="L66" s="29" t="str">
        <f t="shared" si="2"/>
        <v>INSERT INTO Fares (Created,RouteId,Stage1,Stage2,Single,[Return]) VALUES (1500249600000,13,39,34,2.25,3.6);INSERT INTO Fares (Created,RouteId,Stage2,Stage1,Single,[Return]) VALUES (1500249600000,13,39,34,2.25,3.6)</v>
      </c>
      <c r="M66" s="29" t="str">
        <f t="shared" si="2"/>
        <v>INSERT INTO Fares (Created,RouteId,Stage1,Stage2,Single,[Return]) VALUES (1500249600000,13,38,34,1.8,3.15);INSERT INTO Fares (Created,RouteId,Stage2,Stage1,Single,[Return]) VALUES (1500249600000,13,38,34,1.8,3.15)</v>
      </c>
      <c r="N66" s="29" t="str">
        <f t="shared" si="2"/>
        <v>INSERT INTO Fares (Created,RouteId,Stage1,Stage2,Single,[Return]) VALUES (1500249600000,13,37,34,1.44,2.25);INSERT INTO Fares (Created,RouteId,Stage2,Stage1,Single,[Return]) VALUES (1500249600000,13,37,34,1.44,2.25)</v>
      </c>
      <c r="O66" s="29" t="str">
        <f t="shared" si="2"/>
        <v>INSERT INTO Fares (Created,RouteId,Stage1,Stage2,Single,[Return]) VALUES (1500249600000,13,36,34,1.44,2.25);INSERT INTO Fares (Created,RouteId,Stage2,Stage1,Single,[Return]) VALUES (1500249600000,13,36,34,1.44,2.25)</v>
      </c>
      <c r="P66" s="29" t="str">
        <f t="shared" si="2"/>
        <v>INSERT INTO Fares (Created,RouteId,Stage1,Stage2,Single,[Return]) VALUES (1500249600000,13,33,34,0.99,1.8);INSERT INTO Fares (Created,RouteId,Stage2,Stage1,Single,[Return]) VALUES (1500249600000,13,33,34,0.99,1.8)</v>
      </c>
      <c r="Q66" s="29" t="str">
        <f t="shared" si="2"/>
        <v>INSERT INTO Fares (Created,RouteId,Stage1,Stage2,Single,[Return]) VALUES (1500249600000,13,34,34,0.99,1.8);INSERT INTO Fares (Created,RouteId,Stage2,Stage1,Single,[Return]) VALUES (1500249600000,13,34,34,0.99,1.8)</v>
      </c>
      <c r="R66" s="29" t="str">
        <f t="shared" si="2"/>
        <v/>
      </c>
      <c r="S66" s="29" t="str">
        <f t="shared" si="2"/>
        <v/>
      </c>
      <c r="T66" s="9" t="str">
        <f t="shared" ref="T66:X66" si="14">IF(T15,"INSERT INTO Fares (Created,RouteId,Stage1,Stage2,Single,Return) VALUES ("&amp;$B$2&amp;","&amp;$B$3&amp;","&amp;T$2&amp;","&amp;$D15&amp;","&amp;T15&amp;","&amp;T32&amp;")","")</f>
        <v/>
      </c>
      <c r="U66" s="9" t="str">
        <f t="shared" si="14"/>
        <v/>
      </c>
      <c r="V66" s="9" t="str">
        <f t="shared" si="14"/>
        <v/>
      </c>
      <c r="W66" s="9" t="str">
        <f t="shared" si="14"/>
        <v/>
      </c>
      <c r="X66" s="9" t="str">
        <f t="shared" si="14"/>
        <v/>
      </c>
    </row>
    <row r="67" spans="4:24" x14ac:dyDescent="0.25">
      <c r="D67" s="9">
        <v>32</v>
      </c>
      <c r="E67" s="29" t="str">
        <f t="shared" si="2"/>
        <v>INSERT INTO Fares (Created,RouteId,Stage1,Stage2,Single,[Return]) VALUES (1500249600000,13,27,32,2.43,4.23);INSERT INTO Fares (Created,RouteId,Stage2,Stage1,Single,[Return]) VALUES (1500249600000,13,27,32,2.43,4.23)</v>
      </c>
      <c r="F67" s="29" t="str">
        <f t="shared" si="2"/>
        <v>INSERT INTO Fares (Created,RouteId,Stage1,Stage2,Single,[Return]) VALUES (1500249600000,13,46,32,2.43,4.23);INSERT INTO Fares (Created,RouteId,Stage2,Stage1,Single,[Return]) VALUES (1500249600000,13,46,32,2.43,4.23)</v>
      </c>
      <c r="G67" s="29" t="str">
        <f t="shared" si="2"/>
        <v>INSERT INTO Fares (Created,RouteId,Stage1,Stage2,Single,[Return]) VALUES (1500249600000,13,44,32,2.43,4.23);INSERT INTO Fares (Created,RouteId,Stage2,Stage1,Single,[Return]) VALUES (1500249600000,13,44,32,2.43,4.23)</v>
      </c>
      <c r="H67" s="29" t="str">
        <f t="shared" si="2"/>
        <v>INSERT INTO Fares (Created,RouteId,Stage1,Stage2,Single,[Return]) VALUES (1500249600000,13,43,32,2.43,4.23);INSERT INTO Fares (Created,RouteId,Stage2,Stage1,Single,[Return]) VALUES (1500249600000,13,43,32,2.43,4.23)</v>
      </c>
      <c r="I67" s="29" t="str">
        <f t="shared" si="2"/>
        <v>INSERT INTO Fares (Created,RouteId,Stage1,Stage2,Single,[Return]) VALUES (1500249600000,13,42,32,2.43,4.23);INSERT INTO Fares (Created,RouteId,Stage2,Stage1,Single,[Return]) VALUES (1500249600000,13,42,32,2.43,4.23)</v>
      </c>
      <c r="J67" s="29" t="str">
        <f t="shared" si="2"/>
        <v>INSERT INTO Fares (Created,RouteId,Stage1,Stage2,Single,[Return]) VALUES (1500249600000,13,41,32,2.25,3.6);INSERT INTO Fares (Created,RouteId,Stage2,Stage1,Single,[Return]) VALUES (1500249600000,13,41,32,2.25,3.6)</v>
      </c>
      <c r="K67" s="29" t="str">
        <f t="shared" si="2"/>
        <v>INSERT INTO Fares (Created,RouteId,Stage1,Stage2,Single,[Return]) VALUES (1500249600000,13,40,32,2.25,3.6);INSERT INTO Fares (Created,RouteId,Stage2,Stage1,Single,[Return]) VALUES (1500249600000,13,40,32,2.25,3.6)</v>
      </c>
      <c r="L67" s="29" t="str">
        <f t="shared" si="2"/>
        <v>INSERT INTO Fares (Created,RouteId,Stage1,Stage2,Single,[Return]) VALUES (1500249600000,13,39,32,2.25,3.6);INSERT INTO Fares (Created,RouteId,Stage2,Stage1,Single,[Return]) VALUES (1500249600000,13,39,32,2.25,3.6)</v>
      </c>
      <c r="M67" s="29" t="str">
        <f t="shared" si="2"/>
        <v>INSERT INTO Fares (Created,RouteId,Stage1,Stage2,Single,[Return]) VALUES (1500249600000,13,38,32,2.25,3.6);INSERT INTO Fares (Created,RouteId,Stage2,Stage1,Single,[Return]) VALUES (1500249600000,13,38,32,2.25,3.6)</v>
      </c>
      <c r="N67" s="29" t="str">
        <f t="shared" si="2"/>
        <v>INSERT INTO Fares (Created,RouteId,Stage1,Stage2,Single,[Return]) VALUES (1500249600000,13,37,32,1.8,3.15);INSERT INTO Fares (Created,RouteId,Stage2,Stage1,Single,[Return]) VALUES (1500249600000,13,37,32,1.8,3.15)</v>
      </c>
      <c r="O67" s="29" t="str">
        <f t="shared" si="2"/>
        <v>INSERT INTO Fares (Created,RouteId,Stage1,Stage2,Single,[Return]) VALUES (1500249600000,13,36,32,1.8,3.15);INSERT INTO Fares (Created,RouteId,Stage2,Stage1,Single,[Return]) VALUES (1500249600000,13,36,32,1.8,3.15)</v>
      </c>
      <c r="P67" s="29" t="str">
        <f t="shared" si="2"/>
        <v>INSERT INTO Fares (Created,RouteId,Stage1,Stage2,Single,[Return]) VALUES (1500249600000,13,33,32,1.44,2.25);INSERT INTO Fares (Created,RouteId,Stage2,Stage1,Single,[Return]) VALUES (1500249600000,13,33,32,1.44,2.25)</v>
      </c>
      <c r="Q67" s="29" t="str">
        <f t="shared" si="2"/>
        <v>INSERT INTO Fares (Created,RouteId,Stage1,Stage2,Single,[Return]) VALUES (1500249600000,13,34,32,1.44,2.25);INSERT INTO Fares (Created,RouteId,Stage2,Stage1,Single,[Return]) VALUES (1500249600000,13,34,32,1.44,2.25)</v>
      </c>
      <c r="R67" s="29" t="str">
        <f t="shared" si="2"/>
        <v>INSERT INTO Fares (Created,RouteId,Stage1,Stage2,Single,[Return]) VALUES (1500249600000,13,32,32,0.99,1.8);INSERT INTO Fares (Created,RouteId,Stage2,Stage1,Single,[Return]) VALUES (1500249600000,13,32,32,0.99,1.8)</v>
      </c>
      <c r="S67" s="29" t="str">
        <f t="shared" si="2"/>
        <v/>
      </c>
      <c r="T67" s="9" t="str">
        <f>IF(T16,"INSERT INTO Fares (Created,RouteId,Stage1,Stage2,Single,Return) VALUES ("&amp;$B$2&amp;","&amp;$B$3&amp;","&amp;T$2&amp;","&amp;$D16&amp;","&amp;T16&amp;","&amp;T33&amp;")","")</f>
        <v/>
      </c>
      <c r="U67" s="9" t="str">
        <f>IF(U16,"INSERT INTO Fares (Created,RouteId,Stage1,Stage2,Single,Return) VALUES ("&amp;$B$2&amp;","&amp;$B$3&amp;","&amp;U$2&amp;","&amp;$D16&amp;","&amp;U16&amp;","&amp;U33&amp;")","")</f>
        <v/>
      </c>
      <c r="V67" s="9" t="str">
        <f>IF(V16,"INSERT INTO Fares (Created,RouteId,Stage1,Stage2,Single,Return) VALUES ("&amp;$B$2&amp;","&amp;$B$3&amp;","&amp;V$2&amp;","&amp;$D16&amp;","&amp;V16&amp;","&amp;V33&amp;")","")</f>
        <v/>
      </c>
      <c r="W67" s="9" t="str">
        <f>IF(W16,"INSERT INTO Fares (Created,RouteId,Stage1,Stage2,Single,Return) VALUES ("&amp;$B$2&amp;","&amp;$B$3&amp;","&amp;W$2&amp;","&amp;$D16&amp;","&amp;W16&amp;","&amp;W33&amp;")","")</f>
        <v/>
      </c>
      <c r="X67" s="9" t="str">
        <f>IF(X16,"INSERT INTO Fares (Created,RouteId,Stage1,Stage2,Single,Return) VALUES ("&amp;$B$2&amp;","&amp;$B$3&amp;","&amp;X$2&amp;","&amp;$D16&amp;","&amp;X16&amp;","&amp;X33&amp;")","")</f>
        <v/>
      </c>
    </row>
    <row r="68" spans="4:24" x14ac:dyDescent="0.25">
      <c r="D68" s="9">
        <v>-1</v>
      </c>
      <c r="E68" s="29" t="str">
        <f t="shared" si="2"/>
        <v>INSERT INTO Fares (Created,RouteId,Stage1,Stage2,Single,[Return]) VALUES (1500249600000,13,27,-1,2.7,4.32);INSERT INTO Fares (Created,RouteId,Stage2,Stage1,Single,[Return]) VALUES (1500249600000,13,27,-1,2.7,4.32)</v>
      </c>
      <c r="F68" s="29" t="str">
        <f t="shared" si="2"/>
        <v>INSERT INTO Fares (Created,RouteId,Stage1,Stage2,Single,[Return]) VALUES (1500249600000,13,46,-1,2.7,4.32);INSERT INTO Fares (Created,RouteId,Stage2,Stage1,Single,[Return]) VALUES (1500249600000,13,46,-1,2.7,4.32)</v>
      </c>
      <c r="G68" s="29" t="str">
        <f t="shared" si="2"/>
        <v>INSERT INTO Fares (Created,RouteId,Stage1,Stage2,Single,[Return]) VALUES (1500249600000,13,44,-1,2.7,4.32);INSERT INTO Fares (Created,RouteId,Stage2,Stage1,Single,[Return]) VALUES (1500249600000,13,44,-1,2.7,4.32)</v>
      </c>
      <c r="H68" s="29" t="str">
        <f t="shared" si="2"/>
        <v>INSERT INTO Fares (Created,RouteId,Stage1,Stage2,Single,[Return]) VALUES (1500249600000,13,43,-1,2.7,4.32);INSERT INTO Fares (Created,RouteId,Stage2,Stage1,Single,[Return]) VALUES (1500249600000,13,43,-1,2.7,4.32)</v>
      </c>
      <c r="I68" s="29" t="str">
        <f t="shared" si="2"/>
        <v>INSERT INTO Fares (Created,RouteId,Stage1,Stage2,Single,[Return]) VALUES (1500249600000,13,42,-1,2.7,4.32);INSERT INTO Fares (Created,RouteId,Stage2,Stage1,Single,[Return]) VALUES (1500249600000,13,42,-1,2.7,4.32)</v>
      </c>
      <c r="J68" s="29" t="str">
        <f t="shared" si="2"/>
        <v>INSERT INTO Fares (Created,RouteId,Stage1,Stage2,Single,[Return]) VALUES (1500249600000,13,41,-1,2.7,4.32);INSERT INTO Fares (Created,RouteId,Stage2,Stage1,Single,[Return]) VALUES (1500249600000,13,41,-1,2.7,4.32)</v>
      </c>
      <c r="K68" s="29" t="str">
        <f t="shared" si="2"/>
        <v>INSERT INTO Fares (Created,RouteId,Stage1,Stage2,Single,[Return]) VALUES (1500249600000,13,40,-1,2.7,4.32);INSERT INTO Fares (Created,RouteId,Stage2,Stage1,Single,[Return]) VALUES (1500249600000,13,40,-1,2.7,4.32)</v>
      </c>
      <c r="L68" s="29" t="str">
        <f t="shared" si="2"/>
        <v>INSERT INTO Fares (Created,RouteId,Stage1,Stage2,Single,[Return]) VALUES (1500249600000,13,39,-1,2.7,4.32);INSERT INTO Fares (Created,RouteId,Stage2,Stage1,Single,[Return]) VALUES (1500249600000,13,39,-1,2.7,4.32)</v>
      </c>
      <c r="M68" s="29" t="str">
        <f t="shared" si="2"/>
        <v>INSERT INTO Fares (Created,RouteId,Stage1,Stage2,Single,[Return]) VALUES (1500249600000,13,38,-1,2.7,4.32);INSERT INTO Fares (Created,RouteId,Stage2,Stage1,Single,[Return]) VALUES (1500249600000,13,38,-1,2.7,4.32)</v>
      </c>
      <c r="N68" s="29" t="str">
        <f t="shared" si="2"/>
        <v>INSERT INTO Fares (Created,RouteId,Stage1,Stage2,Single,[Return]) VALUES (1500249600000,13,37,-1,2.7,4.32);INSERT INTO Fares (Created,RouteId,Stage2,Stage1,Single,[Return]) VALUES (1500249600000,13,37,-1,2.7,4.32)</v>
      </c>
      <c r="O68" s="29" t="str">
        <f t="shared" si="2"/>
        <v>INSERT INTO Fares (Created,RouteId,Stage1,Stage2,Single,[Return]) VALUES (1500249600000,13,36,-1,2.7,4.32);INSERT INTO Fares (Created,RouteId,Stage2,Stage1,Single,[Return]) VALUES (1500249600000,13,36,-1,2.7,4.32)</v>
      </c>
      <c r="P68" s="29" t="str">
        <f t="shared" si="2"/>
        <v>INSERT INTO Fares (Created,RouteId,Stage1,Stage2,Single,[Return]) VALUES (1500249600000,13,33,-1,2.7,4.32);INSERT INTO Fares (Created,RouteId,Stage2,Stage1,Single,[Return]) VALUES (1500249600000,13,33,-1,2.7,4.32)</v>
      </c>
      <c r="Q68" s="29" t="str">
        <f t="shared" si="2"/>
        <v>INSERT INTO Fares (Created,RouteId,Stage1,Stage2,Single,[Return]) VALUES (1500249600000,13,34,-1,2.7,4.32);INSERT INTO Fares (Created,RouteId,Stage2,Stage1,Single,[Return]) VALUES (1500249600000,13,34,-1,2.7,4.32)</v>
      </c>
      <c r="R68" s="29" t="str">
        <f t="shared" si="2"/>
        <v>INSERT INTO Fares (Created,RouteId,Stage1,Stage2,Single,[Return]) VALUES (1500249600000,13,32,-1,2.7,4.32);INSERT INTO Fares (Created,RouteId,Stage2,Stage1,Single,[Return]) VALUES (1500249600000,13,32,-1,2.7,4.32)</v>
      </c>
      <c r="S68" s="29" t="str">
        <f t="shared" si="2"/>
        <v>INSERT INTO Fares (Created,RouteId,Stage1,Stage2,Single,[Return]) VALUES (1500249600000,13,-1,-1,2.7,4.32);INSERT INTO Fares (Created,RouteId,Stage2,Stage1,Single,[Return]) VALUES (1500249600000,13,-1,-1,2.7,4.32)</v>
      </c>
    </row>
    <row r="70" spans="4:24" x14ac:dyDescent="0.25">
      <c r="D70" s="24" t="s">
        <v>315</v>
      </c>
    </row>
    <row r="71" spans="4:24" x14ac:dyDescent="0.25">
      <c r="D71" s="9">
        <v>27</v>
      </c>
      <c r="E71" s="9" t="str">
        <f>IF($D3=-1,"",IF(ISBLANK(E3),"","INSERT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("&amp;$B$4&amp;","&amp;$B$3&amp;","&amp;E$2&amp;","&amp;$D3&amp;");"))&amp;IF(ISNUMBER(SEARCH("KZone",E37)),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"")&amp;IF(ISNUMBER(SEARCH("Bradford",E37)),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(1,13,27,27);INSERT INTO FareCapStages (FareCapId,RouteId,Stage2,Stage1) VALUES (1,13,27,27);INSERT INTO FareCapStages (FareCapId,RouteId,Stage1,Stage2) VALUES (2,13,27,27);INSERT INTO FareCapStages (FareCapId,RouteId,Stage2,Stage1) VALUES (2,13,27,27);</v>
      </c>
      <c r="F71" s="9" t="str">
        <f t="shared" ref="F71:S71" si="15">IF($D3=-1,"",IF(ISBLANK(F3),"","INSERT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("&amp;$B$4&amp;","&amp;$B$3&amp;","&amp;F$2&amp;","&amp;$D3&amp;");"))&amp;IF(ISNUMBER(SEARCH("KZone",F37)),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"")&amp;IF(ISNUMBER(SEARCH("Bradford",F37)),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71" s="9" t="str">
        <f t="shared" si="15"/>
        <v/>
      </c>
      <c r="H71" s="9" t="str">
        <f t="shared" si="15"/>
        <v/>
      </c>
      <c r="I71" s="9" t="str">
        <f t="shared" si="15"/>
        <v/>
      </c>
      <c r="J71" s="9" t="str">
        <f t="shared" si="15"/>
        <v/>
      </c>
      <c r="K71" s="9" t="str">
        <f t="shared" si="15"/>
        <v/>
      </c>
      <c r="L71" s="9" t="str">
        <f t="shared" si="15"/>
        <v/>
      </c>
      <c r="M71" s="9" t="str">
        <f t="shared" si="15"/>
        <v/>
      </c>
      <c r="N71" s="9" t="str">
        <f t="shared" si="15"/>
        <v/>
      </c>
      <c r="O71" s="9" t="str">
        <f t="shared" si="15"/>
        <v/>
      </c>
      <c r="P71" s="9" t="str">
        <f t="shared" si="15"/>
        <v/>
      </c>
      <c r="Q71" s="9" t="str">
        <f t="shared" si="15"/>
        <v/>
      </c>
      <c r="R71" s="9" t="str">
        <f t="shared" si="15"/>
        <v/>
      </c>
      <c r="S71" s="9" t="str">
        <f t="shared" si="15"/>
        <v/>
      </c>
      <c r="T71" s="9" t="str">
        <f t="shared" ref="T71" si="16">IF($D3=-1,"",IF(ISBLANK(T3),"","INSERT INTO FareCapStages (FareCapId,RouteId,Stage1,Stage2) VALUES ("&amp;$B$4&amp;","&amp;$B$3&amp;","&amp;T$2&amp;","&amp;$D3&amp;");"))&amp;IF(ISNUMBER(SEARCH("KZone",T37)), "INSERT INTO FareCapStages (FareCapId,RouteId,Stage1,Stage2) VALUES ("&amp;$B$5&amp;","&amp;$B$3&amp;","&amp;T$2&amp;","&amp;$D3&amp;");", "")&amp;IF(ISNUMBER(SEARCH("Bradford",T37)), "INSERT INTO FareCapStages (FareCapId,RouteId,Stage1,Stage2) VALUES ("&amp;$B$6&amp;","&amp;$B$3&amp;","&amp;T$2&amp;","&amp;$D3&amp;")", "")</f>
        <v/>
      </c>
      <c r="U71" s="9" t="str">
        <f t="shared" ref="U71:U84" si="17">IF(ISNUMBER(SEARCH("KZone",U37)), "INSERT INTO FareCapStages (FareCapId,Stage1,Stage2) VALUES ("&amp;$B$4&amp;","&amp;U$2&amp;","&amp;$D3&amp;")", "")</f>
        <v/>
      </c>
    </row>
    <row r="72" spans="4:24" x14ac:dyDescent="0.25">
      <c r="D72" s="9">
        <v>46</v>
      </c>
      <c r="E72" s="9" t="str">
        <f t="shared" ref="E72:S85" si="18">IF($D4=-1,"",IF(ISBLANK(E4),"","INSERT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("&amp;$B$4&amp;","&amp;$B$3&amp;","&amp;E$2&amp;","&amp;$D4&amp;");"))&amp;IF(ISNUMBER(SEARCH("KZone",E38)),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"")&amp;IF(ISNUMBER(SEARCH("Bradford",E38)),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(1,13,27,46);INSERT INTO FareCapStages (FareCapId,RouteId,Stage2,Stage1) VALUES (1,13,27,46);INSERT INTO FareCapStages (FareCapId,RouteId,Stage1,Stage2) VALUES (2,13,27,46);INSERT INTO FareCapStages (FareCapId,RouteId,Stage2,Stage1) VALUES (2,13,27,46);</v>
      </c>
      <c r="F72" s="9" t="str">
        <f t="shared" si="18"/>
        <v>INSERT INTO FareCapStages (FareCapId,RouteId,Stage1,Stage2) VALUES (1,13,46,46);INSERT INTO FareCapStages (FareCapId,RouteId,Stage2,Stage1) VALUES (1,13,46,46);INSERT INTO FareCapStages (FareCapId,RouteId,Stage1,Stage2) VALUES (2,13,46,46);INSERT INTO FareCapStages (FareCapId,RouteId,Stage2,Stage1) VALUES (2,13,46,46);</v>
      </c>
      <c r="G72" s="9" t="str">
        <f t="shared" si="18"/>
        <v/>
      </c>
      <c r="H72" s="9" t="str">
        <f t="shared" si="18"/>
        <v/>
      </c>
      <c r="I72" s="9" t="str">
        <f t="shared" si="18"/>
        <v/>
      </c>
      <c r="J72" s="9" t="str">
        <f t="shared" si="18"/>
        <v/>
      </c>
      <c r="K72" s="9" t="str">
        <f t="shared" si="18"/>
        <v/>
      </c>
      <c r="L72" s="9" t="str">
        <f t="shared" si="18"/>
        <v/>
      </c>
      <c r="M72" s="9" t="str">
        <f t="shared" si="18"/>
        <v/>
      </c>
      <c r="N72" s="9" t="str">
        <f t="shared" si="18"/>
        <v/>
      </c>
      <c r="O72" s="9" t="str">
        <f t="shared" si="18"/>
        <v/>
      </c>
      <c r="P72" s="9" t="str">
        <f t="shared" si="18"/>
        <v/>
      </c>
      <c r="Q72" s="9" t="str">
        <f t="shared" si="18"/>
        <v/>
      </c>
      <c r="R72" s="9" t="str">
        <f t="shared" si="18"/>
        <v/>
      </c>
      <c r="S72" s="9" t="str">
        <f t="shared" si="18"/>
        <v/>
      </c>
      <c r="T72" s="9" t="str">
        <f t="shared" ref="T72" si="19">IF($D4=-1,"",IF(ISBLANK(T4),"","INSERT INTO FareCapStages (FareCapId,RouteId,Stage1,Stage2) VALUES ("&amp;$B$4&amp;","&amp;$B$3&amp;","&amp;T$2&amp;","&amp;$D4&amp;");"))&amp;IF(ISNUMBER(SEARCH("KZone",T38)), "INSERT INTO FareCapStages (FareCapId,RouteId,Stage1,Stage2) VALUES ("&amp;$B$5&amp;","&amp;$B$3&amp;","&amp;T$2&amp;","&amp;$D4&amp;");", "")&amp;IF(ISNUMBER(SEARCH("Bradford",T38)), "INSERT INTO FareCapStages (FareCapId,RouteId,Stage1,Stage2) VALUES ("&amp;$B$6&amp;","&amp;$B$3&amp;","&amp;T$2&amp;","&amp;$D4&amp;")", "")</f>
        <v/>
      </c>
      <c r="U72" s="9" t="str">
        <f t="shared" si="17"/>
        <v/>
      </c>
    </row>
    <row r="73" spans="4:24" x14ac:dyDescent="0.25">
      <c r="D73" s="9">
        <v>44</v>
      </c>
      <c r="E73" s="9" t="str">
        <f t="shared" si="18"/>
        <v>INSERT INTO FareCapStages (FareCapId,RouteId,Stage1,Stage2) VALUES (1,13,27,44);INSERT INTO FareCapStages (FareCapId,RouteId,Stage2,Stage1) VALUES (1,13,27,44);INSERT INTO FareCapStages (FareCapId,RouteId,Stage1,Stage2) VALUES (2,13,27,44);INSERT INTO FareCapStages (FareCapId,RouteId,Stage2,Stage1) VALUES (2,13,27,44);</v>
      </c>
      <c r="F73" s="9" t="str">
        <f t="shared" si="18"/>
        <v>INSERT INTO FareCapStages (FareCapId,RouteId,Stage1,Stage2) VALUES (1,13,46,44);INSERT INTO FareCapStages (FareCapId,RouteId,Stage2,Stage1) VALUES (1,13,46,44);INSERT INTO FareCapStages (FareCapId,RouteId,Stage1,Stage2) VALUES (2,13,46,44);INSERT INTO FareCapStages (FareCapId,RouteId,Stage2,Stage1) VALUES (2,13,46,44);</v>
      </c>
      <c r="G73" s="9" t="str">
        <f t="shared" si="18"/>
        <v>INSERT INTO FareCapStages (FareCapId,RouteId,Stage1,Stage2) VALUES (1,13,44,44);INSERT INTO FareCapStages (FareCapId,RouteId,Stage2,Stage1) VALUES (1,13,44,44);INSERT INTO FareCapStages (FareCapId,RouteId,Stage1,Stage2) VALUES (2,13,44,44);INSERT INTO FareCapStages (FareCapId,RouteId,Stage2,Stage1) VALUES (2,13,44,44);</v>
      </c>
      <c r="H73" s="9" t="str">
        <f t="shared" si="18"/>
        <v/>
      </c>
      <c r="I73" s="9" t="str">
        <f t="shared" si="18"/>
        <v/>
      </c>
      <c r="J73" s="9" t="str">
        <f t="shared" si="18"/>
        <v/>
      </c>
      <c r="K73" s="9" t="str">
        <f t="shared" si="18"/>
        <v/>
      </c>
      <c r="L73" s="9" t="str">
        <f t="shared" si="18"/>
        <v/>
      </c>
      <c r="M73" s="9" t="str">
        <f t="shared" si="18"/>
        <v/>
      </c>
      <c r="N73" s="9" t="str">
        <f t="shared" si="18"/>
        <v/>
      </c>
      <c r="O73" s="9" t="str">
        <f t="shared" si="18"/>
        <v/>
      </c>
      <c r="P73" s="9" t="str">
        <f t="shared" si="18"/>
        <v/>
      </c>
      <c r="Q73" s="9" t="str">
        <f t="shared" si="18"/>
        <v/>
      </c>
      <c r="R73" s="9" t="str">
        <f t="shared" si="18"/>
        <v/>
      </c>
      <c r="S73" s="9" t="str">
        <f t="shared" si="18"/>
        <v/>
      </c>
      <c r="T73" s="9" t="str">
        <f t="shared" ref="T73" si="20">IF($D5=-1,"",IF(ISBLANK(T5),"","INSERT INTO FareCapStages (FareCapId,RouteId,Stage1,Stage2) VALUES ("&amp;$B$4&amp;","&amp;$B$3&amp;","&amp;T$2&amp;","&amp;$D5&amp;");"))&amp;IF(ISNUMBER(SEARCH("KZone",T39)), "INSERT INTO FareCapStages (FareCapId,RouteId,Stage1,Stage2) VALUES ("&amp;$B$5&amp;","&amp;$B$3&amp;","&amp;T$2&amp;","&amp;$D5&amp;");", "")&amp;IF(ISNUMBER(SEARCH("Bradford",T39)), "INSERT INTO FareCapStages (FareCapId,RouteId,Stage1,Stage2) VALUES ("&amp;$B$6&amp;","&amp;$B$3&amp;","&amp;T$2&amp;","&amp;$D5&amp;")", "")</f>
        <v/>
      </c>
      <c r="U73" s="9" t="str">
        <f t="shared" si="17"/>
        <v/>
      </c>
    </row>
    <row r="74" spans="4:24" x14ac:dyDescent="0.25">
      <c r="D74" s="9">
        <v>43</v>
      </c>
      <c r="E74" s="9" t="str">
        <f t="shared" si="18"/>
        <v>INSERT INTO FareCapStages (FareCapId,RouteId,Stage1,Stage2) VALUES (1,13,27,43);INSERT INTO FareCapStages (FareCapId,RouteId,Stage2,Stage1) VALUES (1,13,27,43);INSERT INTO FareCapStages (FareCapId,RouteId,Stage1,Stage2) VALUES (2,13,27,43);INSERT INTO FareCapStages (FareCapId,RouteId,Stage2,Stage1) VALUES (2,13,27,43);</v>
      </c>
      <c r="F74" s="9" t="str">
        <f t="shared" si="18"/>
        <v>INSERT INTO FareCapStages (FareCapId,RouteId,Stage1,Stage2) VALUES (1,13,46,43);INSERT INTO FareCapStages (FareCapId,RouteId,Stage2,Stage1) VALUES (1,13,46,43);INSERT INTO FareCapStages (FareCapId,RouteId,Stage1,Stage2) VALUES (2,13,46,43);INSERT INTO FareCapStages (FareCapId,RouteId,Stage2,Stage1) VALUES (2,13,46,43);</v>
      </c>
      <c r="G74" s="9" t="str">
        <f t="shared" si="18"/>
        <v>INSERT INTO FareCapStages (FareCapId,RouteId,Stage1,Stage2) VALUES (1,13,44,43);INSERT INTO FareCapStages (FareCapId,RouteId,Stage2,Stage1) VALUES (1,13,44,43);INSERT INTO FareCapStages (FareCapId,RouteId,Stage1,Stage2) VALUES (2,13,44,43);INSERT INTO FareCapStages (FareCapId,RouteId,Stage2,Stage1) VALUES (2,13,44,43);</v>
      </c>
      <c r="H74" s="9" t="str">
        <f t="shared" si="18"/>
        <v>INSERT INTO FareCapStages (FareCapId,RouteId,Stage1,Stage2) VALUES (1,13,43,43);INSERT INTO FareCapStages (FareCapId,RouteId,Stage2,Stage1) VALUES (1,13,43,43);INSERT INTO FareCapStages (FareCapId,RouteId,Stage1,Stage2) VALUES (2,13,43,43);INSERT INTO FareCapStages (FareCapId,RouteId,Stage2,Stage1) VALUES (2,13,43,43);</v>
      </c>
      <c r="I74" s="9" t="str">
        <f t="shared" si="18"/>
        <v/>
      </c>
      <c r="J74" s="9" t="str">
        <f t="shared" si="18"/>
        <v/>
      </c>
      <c r="K74" s="9" t="str">
        <f t="shared" si="18"/>
        <v/>
      </c>
      <c r="L74" s="9" t="str">
        <f t="shared" si="18"/>
        <v/>
      </c>
      <c r="M74" s="9" t="str">
        <f t="shared" si="18"/>
        <v/>
      </c>
      <c r="N74" s="9" t="str">
        <f t="shared" si="18"/>
        <v/>
      </c>
      <c r="O74" s="9" t="str">
        <f t="shared" si="18"/>
        <v/>
      </c>
      <c r="P74" s="9" t="str">
        <f t="shared" si="18"/>
        <v/>
      </c>
      <c r="Q74" s="9" t="str">
        <f t="shared" si="18"/>
        <v/>
      </c>
      <c r="R74" s="9" t="str">
        <f t="shared" si="18"/>
        <v/>
      </c>
      <c r="S74" s="9" t="str">
        <f t="shared" si="18"/>
        <v/>
      </c>
      <c r="T74" s="9" t="str">
        <f t="shared" ref="T74" si="21">IF($D6=-1,"",IF(ISBLANK(T6),"","INSERT INTO FareCapStages (FareCapId,RouteId,Stage1,Stage2) VALUES ("&amp;$B$4&amp;","&amp;$B$3&amp;","&amp;T$2&amp;","&amp;$D6&amp;");"))&amp;IF(ISNUMBER(SEARCH("KZone",T40)), "INSERT INTO FareCapStages (FareCapId,RouteId,Stage1,Stage2) VALUES ("&amp;$B$5&amp;","&amp;$B$3&amp;","&amp;T$2&amp;","&amp;$D6&amp;");", "")&amp;IF(ISNUMBER(SEARCH("Bradford",T40)), "INSERT INTO FareCapStages (FareCapId,RouteId,Stage1,Stage2) VALUES ("&amp;$B$6&amp;","&amp;$B$3&amp;","&amp;T$2&amp;","&amp;$D6&amp;")", "")</f>
        <v/>
      </c>
      <c r="U74" s="9" t="str">
        <f t="shared" si="17"/>
        <v/>
      </c>
    </row>
    <row r="75" spans="4:24" x14ac:dyDescent="0.25">
      <c r="D75" s="9">
        <v>42</v>
      </c>
      <c r="E75" s="9" t="str">
        <f t="shared" si="18"/>
        <v>INSERT INTO FareCapStages (FareCapId,RouteId,Stage1,Stage2) VALUES (1,13,27,42);INSERT INTO FareCapStages (FareCapId,RouteId,Stage2,Stage1) VALUES (1,13,27,42);INSERT INTO FareCapStages (FareCapId,RouteId,Stage1,Stage2) VALUES (2,13,27,42);INSERT INTO FareCapStages (FareCapId,RouteId,Stage2,Stage1) VALUES (2,13,27,42);</v>
      </c>
      <c r="F75" s="9" t="str">
        <f t="shared" si="18"/>
        <v>INSERT INTO FareCapStages (FareCapId,RouteId,Stage1,Stage2) VALUES (1,13,46,42);INSERT INTO FareCapStages (FareCapId,RouteId,Stage2,Stage1) VALUES (1,13,46,42);INSERT INTO FareCapStages (FareCapId,RouteId,Stage1,Stage2) VALUES (2,13,46,42);INSERT INTO FareCapStages (FareCapId,RouteId,Stage2,Stage1) VALUES (2,13,46,42);</v>
      </c>
      <c r="G75" s="9" t="str">
        <f t="shared" si="18"/>
        <v>INSERT INTO FareCapStages (FareCapId,RouteId,Stage1,Stage2) VALUES (1,13,44,42);INSERT INTO FareCapStages (FareCapId,RouteId,Stage2,Stage1) VALUES (1,13,44,42);INSERT INTO FareCapStages (FareCapId,RouteId,Stage1,Stage2) VALUES (2,13,44,42);INSERT INTO FareCapStages (FareCapId,RouteId,Stage2,Stage1) VALUES (2,13,44,42);</v>
      </c>
      <c r="H75" s="9" t="str">
        <f t="shared" si="18"/>
        <v>INSERT INTO FareCapStages (FareCapId,RouteId,Stage1,Stage2) VALUES (1,13,43,42);INSERT INTO FareCapStages (FareCapId,RouteId,Stage2,Stage1) VALUES (1,13,43,42);INSERT INTO FareCapStages (FareCapId,RouteId,Stage1,Stage2) VALUES (2,13,43,42);INSERT INTO FareCapStages (FareCapId,RouteId,Stage2,Stage1) VALUES (2,13,43,42);</v>
      </c>
      <c r="I75" s="9" t="str">
        <f t="shared" si="18"/>
        <v>INSERT INTO FareCapStages (FareCapId,RouteId,Stage1,Stage2) VALUES (1,13,42,42);INSERT INTO FareCapStages (FareCapId,RouteId,Stage2,Stage1) VALUES (1,13,42,42);INSERT INTO FareCapStages (FareCapId,RouteId,Stage1,Stage2) VALUES (2,13,42,42);INSERT INTO FareCapStages (FareCapId,RouteId,Stage2,Stage1) VALUES (2,13,42,42);</v>
      </c>
      <c r="J75" s="9" t="str">
        <f t="shared" si="18"/>
        <v/>
      </c>
      <c r="K75" s="9" t="str">
        <f t="shared" si="18"/>
        <v/>
      </c>
      <c r="L75" s="9" t="str">
        <f t="shared" si="18"/>
        <v/>
      </c>
      <c r="M75" s="9" t="str">
        <f t="shared" si="18"/>
        <v/>
      </c>
      <c r="N75" s="9" t="str">
        <f t="shared" si="18"/>
        <v/>
      </c>
      <c r="O75" s="9" t="str">
        <f t="shared" si="18"/>
        <v/>
      </c>
      <c r="P75" s="9" t="str">
        <f t="shared" si="18"/>
        <v/>
      </c>
      <c r="Q75" s="9" t="str">
        <f t="shared" si="18"/>
        <v/>
      </c>
      <c r="R75" s="9" t="str">
        <f t="shared" si="18"/>
        <v/>
      </c>
      <c r="S75" s="9" t="str">
        <f t="shared" si="18"/>
        <v/>
      </c>
      <c r="T75" s="9" t="str">
        <f t="shared" ref="T75" si="22">IF($D7=-1,"",IF(ISBLANK(T7),"","INSERT INTO FareCapStages (FareCapId,RouteId,Stage1,Stage2) VALUES ("&amp;$B$4&amp;","&amp;$B$3&amp;","&amp;T$2&amp;","&amp;$D7&amp;");"))&amp;IF(ISNUMBER(SEARCH("KZone",T41)), "INSERT INTO FareCapStages (FareCapId,RouteId,Stage1,Stage2) VALUES ("&amp;$B$5&amp;","&amp;$B$3&amp;","&amp;T$2&amp;","&amp;$D7&amp;");", "")&amp;IF(ISNUMBER(SEARCH("Bradford",T41)), "INSERT INTO FareCapStages (FareCapId,RouteId,Stage1,Stage2) VALUES ("&amp;$B$6&amp;","&amp;$B$3&amp;","&amp;T$2&amp;","&amp;$D7&amp;")", "")</f>
        <v/>
      </c>
      <c r="U75" s="9" t="str">
        <f t="shared" si="17"/>
        <v/>
      </c>
    </row>
    <row r="76" spans="4:24" x14ac:dyDescent="0.25">
      <c r="D76" s="9">
        <v>41</v>
      </c>
      <c r="E76" s="9" t="str">
        <f t="shared" si="18"/>
        <v>INSERT INTO FareCapStages (FareCapId,RouteId,Stage1,Stage2) VALUES (1,13,27,41);INSERT INTO FareCapStages (FareCapId,RouteId,Stage2,Stage1) VALUES (1,13,27,41);INSERT INTO FareCapStages (FareCapId,RouteId,Stage1,Stage2) VALUES (2,13,27,41);INSERT INTO FareCapStages (FareCapId,RouteId,Stage2,Stage1) VALUES (2,13,27,41);</v>
      </c>
      <c r="F76" s="9" t="str">
        <f t="shared" si="18"/>
        <v>INSERT INTO FareCapStages (FareCapId,RouteId,Stage1,Stage2) VALUES (1,13,46,41);INSERT INTO FareCapStages (FareCapId,RouteId,Stage2,Stage1) VALUES (1,13,46,41);INSERT INTO FareCapStages (FareCapId,RouteId,Stage1,Stage2) VALUES (2,13,46,41);INSERT INTO FareCapStages (FareCapId,RouteId,Stage2,Stage1) VALUES (2,13,46,41);</v>
      </c>
      <c r="G76" s="9" t="str">
        <f t="shared" si="18"/>
        <v>INSERT INTO FareCapStages (FareCapId,RouteId,Stage1,Stage2) VALUES (1,13,44,41);INSERT INTO FareCapStages (FareCapId,RouteId,Stage2,Stage1) VALUES (1,13,44,41);INSERT INTO FareCapStages (FareCapId,RouteId,Stage1,Stage2) VALUES (2,13,44,41);INSERT INTO FareCapStages (FareCapId,RouteId,Stage2,Stage1) VALUES (2,13,44,41);</v>
      </c>
      <c r="H76" s="9" t="str">
        <f t="shared" si="18"/>
        <v>INSERT INTO FareCapStages (FareCapId,RouteId,Stage1,Stage2) VALUES (1,13,43,41);INSERT INTO FareCapStages (FareCapId,RouteId,Stage2,Stage1) VALUES (1,13,43,41);INSERT INTO FareCapStages (FareCapId,RouteId,Stage1,Stage2) VALUES (2,13,43,41);INSERT INTO FareCapStages (FareCapId,RouteId,Stage2,Stage1) VALUES (2,13,43,41);</v>
      </c>
      <c r="I76" s="9" t="str">
        <f t="shared" si="18"/>
        <v>INSERT INTO FareCapStages (FareCapId,RouteId,Stage1,Stage2) VALUES (1,13,42,41);INSERT INTO FareCapStages (FareCapId,RouteId,Stage2,Stage1) VALUES (1,13,42,41);INSERT INTO FareCapStages (FareCapId,RouteId,Stage1,Stage2) VALUES (2,13,42,41);INSERT INTO FareCapStages (FareCapId,RouteId,Stage2,Stage1) VALUES (2,13,42,41);</v>
      </c>
      <c r="J76" s="9" t="str">
        <f t="shared" si="18"/>
        <v>INSERT INTO FareCapStages (FareCapId,RouteId,Stage1,Stage2) VALUES (1,13,41,41);INSERT INTO FareCapStages (FareCapId,RouteId,Stage2,Stage1) VALUES (1,13,41,41);INSERT INTO FareCapStages (FareCapId,RouteId,Stage1,Stage2) VALUES (2,13,41,41);INSERT INTO FareCapStages (FareCapId,RouteId,Stage2,Stage1) VALUES (2,13,41,41);</v>
      </c>
      <c r="K76" s="9" t="str">
        <f t="shared" si="18"/>
        <v/>
      </c>
      <c r="L76" s="9" t="str">
        <f t="shared" si="18"/>
        <v/>
      </c>
      <c r="M76" s="9" t="str">
        <f t="shared" si="18"/>
        <v/>
      </c>
      <c r="N76" s="9" t="str">
        <f t="shared" si="18"/>
        <v/>
      </c>
      <c r="O76" s="9" t="str">
        <f t="shared" si="18"/>
        <v/>
      </c>
      <c r="P76" s="9" t="str">
        <f t="shared" si="18"/>
        <v/>
      </c>
      <c r="Q76" s="9" t="str">
        <f t="shared" si="18"/>
        <v/>
      </c>
      <c r="R76" s="9" t="str">
        <f t="shared" si="18"/>
        <v/>
      </c>
      <c r="S76" s="9" t="str">
        <f t="shared" si="18"/>
        <v/>
      </c>
      <c r="T76" s="9" t="str">
        <f t="shared" ref="T76" si="23">IF($D8=-1,"",IF(ISBLANK(T8),"","INSERT INTO FareCapStages (FareCapId,RouteId,Stage1,Stage2) VALUES ("&amp;$B$4&amp;","&amp;$B$3&amp;","&amp;T$2&amp;","&amp;$D8&amp;");"))&amp;IF(ISNUMBER(SEARCH("KZone",T42)), "INSERT INTO FareCapStages (FareCapId,RouteId,Stage1,Stage2) VALUES ("&amp;$B$5&amp;","&amp;$B$3&amp;","&amp;T$2&amp;","&amp;$D8&amp;");", "")&amp;IF(ISNUMBER(SEARCH("Bradford",T42)), "INSERT INTO FareCapStages (FareCapId,RouteId,Stage1,Stage2) VALUES ("&amp;$B$6&amp;","&amp;$B$3&amp;","&amp;T$2&amp;","&amp;$D8&amp;")", "")</f>
        <v/>
      </c>
      <c r="U76" s="9" t="str">
        <f t="shared" si="17"/>
        <v/>
      </c>
    </row>
    <row r="77" spans="4:24" x14ac:dyDescent="0.25">
      <c r="D77" s="9">
        <v>40</v>
      </c>
      <c r="E77" s="9" t="str">
        <f t="shared" si="18"/>
        <v>INSERT INTO FareCapStages (FareCapId,RouteId,Stage1,Stage2) VALUES (1,13,27,40);INSERT INTO FareCapStages (FareCapId,RouteId,Stage2,Stage1) VALUES (1,13,27,40);</v>
      </c>
      <c r="F77" s="9" t="str">
        <f t="shared" si="18"/>
        <v>INSERT INTO FareCapStages (FareCapId,RouteId,Stage1,Stage2) VALUES (1,13,46,40);INSERT INTO FareCapStages (FareCapId,RouteId,Stage2,Stage1) VALUES (1,13,46,40);</v>
      </c>
      <c r="G77" s="9" t="str">
        <f t="shared" si="18"/>
        <v>INSERT INTO FareCapStages (FareCapId,RouteId,Stage1,Stage2) VALUES (1,13,44,40);INSERT INTO FareCapStages (FareCapId,RouteId,Stage2,Stage1) VALUES (1,13,44,40);</v>
      </c>
      <c r="H77" s="9" t="str">
        <f t="shared" si="18"/>
        <v>INSERT INTO FareCapStages (FareCapId,RouteId,Stage1,Stage2) VALUES (1,13,43,40);INSERT INTO FareCapStages (FareCapId,RouteId,Stage2,Stage1) VALUES (1,13,43,40);</v>
      </c>
      <c r="I77" s="9" t="str">
        <f t="shared" si="18"/>
        <v>INSERT INTO FareCapStages (FareCapId,RouteId,Stage1,Stage2) VALUES (1,13,42,40);INSERT INTO FareCapStages (FareCapId,RouteId,Stage2,Stage1) VALUES (1,13,42,40);</v>
      </c>
      <c r="J77" s="9" t="str">
        <f t="shared" si="18"/>
        <v>INSERT INTO FareCapStages (FareCapId,RouteId,Stage1,Stage2) VALUES (1,13,41,40);INSERT INTO FareCapStages (FareCapId,RouteId,Stage2,Stage1) VALUES (1,13,41,40);</v>
      </c>
      <c r="K77" s="9" t="str">
        <f t="shared" si="18"/>
        <v>INSERT INTO FareCapStages (FareCapId,RouteId,Stage1,Stage2) VALUES (1,13,40,40);INSERT INTO FareCapStages (FareCapId,RouteId,Stage2,Stage1) VALUES (1,13,40,40);</v>
      </c>
      <c r="L77" s="9" t="str">
        <f t="shared" si="18"/>
        <v/>
      </c>
      <c r="M77" s="9" t="str">
        <f t="shared" si="18"/>
        <v/>
      </c>
      <c r="N77" s="9" t="str">
        <f t="shared" si="18"/>
        <v/>
      </c>
      <c r="O77" s="9" t="str">
        <f t="shared" si="18"/>
        <v/>
      </c>
      <c r="P77" s="9" t="str">
        <f t="shared" si="18"/>
        <v/>
      </c>
      <c r="Q77" s="9" t="str">
        <f t="shared" si="18"/>
        <v/>
      </c>
      <c r="R77" s="9" t="str">
        <f t="shared" si="18"/>
        <v/>
      </c>
      <c r="S77" s="9" t="str">
        <f t="shared" si="18"/>
        <v/>
      </c>
      <c r="T77" s="9" t="str">
        <f t="shared" ref="T77" si="24">IF($D9=-1,"",IF(ISBLANK(T9),"","INSERT INTO FareCapStages (FareCapId,RouteId,Stage1,Stage2) VALUES ("&amp;$B$4&amp;","&amp;$B$3&amp;","&amp;T$2&amp;","&amp;$D9&amp;");"))&amp;IF(ISNUMBER(SEARCH("KZone",T43)), "INSERT INTO FareCapStages (FareCapId,RouteId,Stage1,Stage2) VALUES ("&amp;$B$5&amp;","&amp;$B$3&amp;","&amp;T$2&amp;","&amp;$D9&amp;");", "")&amp;IF(ISNUMBER(SEARCH("Bradford",T43)), "INSERT INTO FareCapStages (FareCapId,RouteId,Stage1,Stage2) VALUES ("&amp;$B$6&amp;","&amp;$B$3&amp;","&amp;T$2&amp;","&amp;$D9&amp;")", "")</f>
        <v/>
      </c>
      <c r="U77" s="9" t="str">
        <f t="shared" si="17"/>
        <v/>
      </c>
    </row>
    <row r="78" spans="4:24" x14ac:dyDescent="0.25">
      <c r="D78" s="9">
        <v>39</v>
      </c>
      <c r="E78" s="9" t="str">
        <f t="shared" si="18"/>
        <v>INSERT INTO FareCapStages (FareCapId,RouteId,Stage1,Stage2) VALUES (1,13,27,39);INSERT INTO FareCapStages (FareCapId,RouteId,Stage2,Stage1) VALUES (1,13,27,39);</v>
      </c>
      <c r="F78" s="9" t="str">
        <f t="shared" si="18"/>
        <v>INSERT INTO FareCapStages (FareCapId,RouteId,Stage1,Stage2) VALUES (1,13,46,39);INSERT INTO FareCapStages (FareCapId,RouteId,Stage2,Stage1) VALUES (1,13,46,39);</v>
      </c>
      <c r="G78" s="9" t="str">
        <f t="shared" si="18"/>
        <v>INSERT INTO FareCapStages (FareCapId,RouteId,Stage1,Stage2) VALUES (1,13,44,39);INSERT INTO FareCapStages (FareCapId,RouteId,Stage2,Stage1) VALUES (1,13,44,39);</v>
      </c>
      <c r="H78" s="9" t="str">
        <f t="shared" si="18"/>
        <v>INSERT INTO FareCapStages (FareCapId,RouteId,Stage1,Stage2) VALUES (1,13,43,39);INSERT INTO FareCapStages (FareCapId,RouteId,Stage2,Stage1) VALUES (1,13,43,39);</v>
      </c>
      <c r="I78" s="9" t="str">
        <f t="shared" si="18"/>
        <v>INSERT INTO FareCapStages (FareCapId,RouteId,Stage1,Stage2) VALUES (1,13,42,39);INSERT INTO FareCapStages (FareCapId,RouteId,Stage2,Stage1) VALUES (1,13,42,39);</v>
      </c>
      <c r="J78" s="9" t="str">
        <f t="shared" si="18"/>
        <v>INSERT INTO FareCapStages (FareCapId,RouteId,Stage1,Stage2) VALUES (1,13,41,39);INSERT INTO FareCapStages (FareCapId,RouteId,Stage2,Stage1) VALUES (1,13,41,39);</v>
      </c>
      <c r="K78" s="9" t="str">
        <f t="shared" si="18"/>
        <v>INSERT INTO FareCapStages (FareCapId,RouteId,Stage1,Stage2) VALUES (1,13,40,39);INSERT INTO FareCapStages (FareCapId,RouteId,Stage2,Stage1) VALUES (1,13,40,39);</v>
      </c>
      <c r="L78" s="9" t="str">
        <f t="shared" si="18"/>
        <v>INSERT INTO FareCapStages (FareCapId,RouteId,Stage1,Stage2) VALUES (1,13,39,39);INSERT INTO FareCapStages (FareCapId,RouteId,Stage2,Stage1) VALUES (1,13,39,39);</v>
      </c>
      <c r="M78" s="9" t="str">
        <f t="shared" si="18"/>
        <v/>
      </c>
      <c r="N78" s="9" t="str">
        <f t="shared" si="18"/>
        <v/>
      </c>
      <c r="O78" s="9" t="str">
        <f t="shared" si="18"/>
        <v/>
      </c>
      <c r="P78" s="9" t="str">
        <f t="shared" si="18"/>
        <v/>
      </c>
      <c r="Q78" s="9" t="str">
        <f t="shared" si="18"/>
        <v/>
      </c>
      <c r="R78" s="9" t="str">
        <f t="shared" si="18"/>
        <v/>
      </c>
      <c r="S78" s="9" t="str">
        <f t="shared" si="18"/>
        <v/>
      </c>
      <c r="T78" s="9" t="str">
        <f t="shared" ref="T78" si="25">IF($D10=-1,"",IF(ISBLANK(T10),"","INSERT INTO FareCapStages (FareCapId,RouteId,Stage1,Stage2) VALUES ("&amp;$B$4&amp;","&amp;$B$3&amp;","&amp;T$2&amp;","&amp;$D10&amp;");"))&amp;IF(ISNUMBER(SEARCH("KZone",T44)), "INSERT INTO FareCapStages (FareCapId,RouteId,Stage1,Stage2) VALUES ("&amp;$B$5&amp;","&amp;$B$3&amp;","&amp;T$2&amp;","&amp;$D10&amp;");", "")&amp;IF(ISNUMBER(SEARCH("Bradford",T44)), "INSERT INTO FareCapStages (FareCapId,RouteId,Stage1,Stage2) VALUES ("&amp;$B$6&amp;","&amp;$B$3&amp;","&amp;T$2&amp;","&amp;$D10&amp;")", "")</f>
        <v/>
      </c>
      <c r="U78" s="9" t="str">
        <f t="shared" si="17"/>
        <v/>
      </c>
    </row>
    <row r="79" spans="4:24" x14ac:dyDescent="0.25">
      <c r="D79" s="9">
        <v>38</v>
      </c>
      <c r="E79" s="9" t="str">
        <f t="shared" si="18"/>
        <v>INSERT INTO FareCapStages (FareCapId,RouteId,Stage1,Stage2) VALUES (1,13,27,38);INSERT INTO FareCapStages (FareCapId,RouteId,Stage2,Stage1) VALUES (1,13,27,38);</v>
      </c>
      <c r="F79" s="9" t="str">
        <f t="shared" si="18"/>
        <v>INSERT INTO FareCapStages (FareCapId,RouteId,Stage1,Stage2) VALUES (1,13,46,38);INSERT INTO FareCapStages (FareCapId,RouteId,Stage2,Stage1) VALUES (1,13,46,38);</v>
      </c>
      <c r="G79" s="9" t="str">
        <f t="shared" si="18"/>
        <v>INSERT INTO FareCapStages (FareCapId,RouteId,Stage1,Stage2) VALUES (1,13,44,38);INSERT INTO FareCapStages (FareCapId,RouteId,Stage2,Stage1) VALUES (1,13,44,38);</v>
      </c>
      <c r="H79" s="9" t="str">
        <f t="shared" si="18"/>
        <v>INSERT INTO FareCapStages (FareCapId,RouteId,Stage1,Stage2) VALUES (1,13,43,38);INSERT INTO FareCapStages (FareCapId,RouteId,Stage2,Stage1) VALUES (1,13,43,38);</v>
      </c>
      <c r="I79" s="9" t="str">
        <f t="shared" si="18"/>
        <v>INSERT INTO FareCapStages (FareCapId,RouteId,Stage1,Stage2) VALUES (1,13,42,38);INSERT INTO FareCapStages (FareCapId,RouteId,Stage2,Stage1) VALUES (1,13,42,38);</v>
      </c>
      <c r="J79" s="9" t="str">
        <f t="shared" si="18"/>
        <v>INSERT INTO FareCapStages (FareCapId,RouteId,Stage1,Stage2) VALUES (1,13,41,38);INSERT INTO FareCapStages (FareCapId,RouteId,Stage2,Stage1) VALUES (1,13,41,38);</v>
      </c>
      <c r="K79" s="9" t="str">
        <f t="shared" si="18"/>
        <v>INSERT INTO FareCapStages (FareCapId,RouteId,Stage1,Stage2) VALUES (1,13,40,38);INSERT INTO FareCapStages (FareCapId,RouteId,Stage2,Stage1) VALUES (1,13,40,38);</v>
      </c>
      <c r="L79" s="9" t="str">
        <f t="shared" si="18"/>
        <v>INSERT INTO FareCapStages (FareCapId,RouteId,Stage1,Stage2) VALUES (1,13,39,38);INSERT INTO FareCapStages (FareCapId,RouteId,Stage2,Stage1) VALUES (1,13,39,38);</v>
      </c>
      <c r="M79" s="9" t="str">
        <f t="shared" si="18"/>
        <v>INSERT INTO FareCapStages (FareCapId,RouteId,Stage1,Stage2) VALUES (1,13,38,38);INSERT INTO FareCapStages (FareCapId,RouteId,Stage2,Stage1) VALUES (1,13,38,38);</v>
      </c>
      <c r="N79" s="9" t="str">
        <f t="shared" si="18"/>
        <v/>
      </c>
      <c r="O79" s="9" t="str">
        <f t="shared" si="18"/>
        <v/>
      </c>
      <c r="P79" s="9" t="str">
        <f t="shared" si="18"/>
        <v/>
      </c>
      <c r="Q79" s="9" t="str">
        <f t="shared" si="18"/>
        <v/>
      </c>
      <c r="R79" s="9" t="str">
        <f t="shared" si="18"/>
        <v/>
      </c>
      <c r="S79" s="9" t="str">
        <f t="shared" si="18"/>
        <v/>
      </c>
      <c r="T79" s="9" t="str">
        <f t="shared" ref="T79" si="26">IF($D11=-1,"",IF(ISBLANK(T11),"","INSERT INTO FareCapStages (FareCapId,RouteId,Stage1,Stage2) VALUES ("&amp;$B$4&amp;","&amp;$B$3&amp;","&amp;T$2&amp;","&amp;$D11&amp;");"))&amp;IF(ISNUMBER(SEARCH("KZone",T45)), "INSERT INTO FareCapStages (FareCapId,RouteId,Stage1,Stage2) VALUES ("&amp;$B$5&amp;","&amp;$B$3&amp;","&amp;T$2&amp;","&amp;$D11&amp;");", "")&amp;IF(ISNUMBER(SEARCH("Bradford",T45)), "INSERT INTO FareCapStages (FareCapId,RouteId,Stage1,Stage2) VALUES ("&amp;$B$6&amp;","&amp;$B$3&amp;","&amp;T$2&amp;","&amp;$D11&amp;")", "")</f>
        <v/>
      </c>
      <c r="U79" s="9" t="str">
        <f t="shared" si="17"/>
        <v/>
      </c>
    </row>
    <row r="80" spans="4:24" x14ac:dyDescent="0.25">
      <c r="D80" s="9">
        <v>37</v>
      </c>
      <c r="E80" s="9" t="str">
        <f t="shared" si="18"/>
        <v>INSERT INTO FareCapStages (FareCapId,RouteId,Stage1,Stage2) VALUES (1,13,27,37);INSERT INTO FareCapStages (FareCapId,RouteId,Stage2,Stage1) VALUES (1,13,27,37);</v>
      </c>
      <c r="F80" s="9" t="str">
        <f t="shared" si="18"/>
        <v>INSERT INTO FareCapStages (FareCapId,RouteId,Stage1,Stage2) VALUES (1,13,46,37);INSERT INTO FareCapStages (FareCapId,RouteId,Stage2,Stage1) VALUES (1,13,46,37);</v>
      </c>
      <c r="G80" s="9" t="str">
        <f t="shared" si="18"/>
        <v>INSERT INTO FareCapStages (FareCapId,RouteId,Stage1,Stage2) VALUES (1,13,44,37);INSERT INTO FareCapStages (FareCapId,RouteId,Stage2,Stage1) VALUES (1,13,44,37);</v>
      </c>
      <c r="H80" s="9" t="str">
        <f t="shared" si="18"/>
        <v>INSERT INTO FareCapStages (FareCapId,RouteId,Stage1,Stage2) VALUES (1,13,43,37);INSERT INTO FareCapStages (FareCapId,RouteId,Stage2,Stage1) VALUES (1,13,43,37);</v>
      </c>
      <c r="I80" s="9" t="str">
        <f t="shared" si="18"/>
        <v>INSERT INTO FareCapStages (FareCapId,RouteId,Stage1,Stage2) VALUES (1,13,42,37);INSERT INTO FareCapStages (FareCapId,RouteId,Stage2,Stage1) VALUES (1,13,42,37);</v>
      </c>
      <c r="J80" s="9" t="str">
        <f t="shared" si="18"/>
        <v>INSERT INTO FareCapStages (FareCapId,RouteId,Stage1,Stage2) VALUES (1,13,41,37);INSERT INTO FareCapStages (FareCapId,RouteId,Stage2,Stage1) VALUES (1,13,41,37);</v>
      </c>
      <c r="K80" s="9" t="str">
        <f t="shared" si="18"/>
        <v>INSERT INTO FareCapStages (FareCapId,RouteId,Stage1,Stage2) VALUES (1,13,40,37);INSERT INTO FareCapStages (FareCapId,RouteId,Stage2,Stage1) VALUES (1,13,40,37);</v>
      </c>
      <c r="L80" s="9" t="str">
        <f t="shared" si="18"/>
        <v>INSERT INTO FareCapStages (FareCapId,RouteId,Stage1,Stage2) VALUES (1,13,39,37);INSERT INTO FareCapStages (FareCapId,RouteId,Stage2,Stage1) VALUES (1,13,39,37);</v>
      </c>
      <c r="M80" s="9" t="str">
        <f t="shared" si="18"/>
        <v>INSERT INTO FareCapStages (FareCapId,RouteId,Stage1,Stage2) VALUES (1,13,38,37);INSERT INTO FareCapStages (FareCapId,RouteId,Stage2,Stage1) VALUES (1,13,38,37);</v>
      </c>
      <c r="N80" s="9" t="str">
        <f t="shared" si="18"/>
        <v>INSERT INTO FareCapStages (FareCapId,RouteId,Stage1,Stage2) VALUES (1,13,37,37);INSERT INTO FareCapStages (FareCapId,RouteId,Stage2,Stage1) VALUES (1,13,37,37);</v>
      </c>
      <c r="O80" s="9" t="str">
        <f t="shared" si="18"/>
        <v/>
      </c>
      <c r="P80" s="9" t="str">
        <f t="shared" si="18"/>
        <v/>
      </c>
      <c r="Q80" s="9" t="str">
        <f t="shared" si="18"/>
        <v/>
      </c>
      <c r="R80" s="9" t="str">
        <f t="shared" si="18"/>
        <v/>
      </c>
      <c r="S80" s="9" t="str">
        <f t="shared" si="18"/>
        <v/>
      </c>
      <c r="T80" s="9" t="str">
        <f t="shared" ref="T80" si="27">IF($D12=-1,"",IF(ISBLANK(T12),"","INSERT INTO FareCapStages (FareCapId,RouteId,Stage1,Stage2) VALUES ("&amp;$B$4&amp;","&amp;$B$3&amp;","&amp;T$2&amp;","&amp;$D12&amp;");"))&amp;IF(ISNUMBER(SEARCH("KZone",T46)), "INSERT INTO FareCapStages (FareCapId,RouteId,Stage1,Stage2) VALUES ("&amp;$B$5&amp;","&amp;$B$3&amp;","&amp;T$2&amp;","&amp;$D12&amp;");", "")&amp;IF(ISNUMBER(SEARCH("Bradford",T46)), "INSERT INTO FareCapStages (FareCapId,RouteId,Stage1,Stage2) VALUES ("&amp;$B$6&amp;","&amp;$B$3&amp;","&amp;T$2&amp;","&amp;$D12&amp;")", "")</f>
        <v/>
      </c>
      <c r="U80" s="9" t="str">
        <f t="shared" si="17"/>
        <v/>
      </c>
    </row>
    <row r="81" spans="4:21" x14ac:dyDescent="0.25">
      <c r="D81" s="9">
        <v>36</v>
      </c>
      <c r="E81" s="9" t="str">
        <f t="shared" si="18"/>
        <v>INSERT INTO FareCapStages (FareCapId,RouteId,Stage1,Stage2) VALUES (1,13,27,36);INSERT INTO FareCapStages (FareCapId,RouteId,Stage2,Stage1) VALUES (1,13,27,36);</v>
      </c>
      <c r="F81" s="9" t="str">
        <f t="shared" si="18"/>
        <v>INSERT INTO FareCapStages (FareCapId,RouteId,Stage1,Stage2) VALUES (1,13,46,36);INSERT INTO FareCapStages (FareCapId,RouteId,Stage2,Stage1) VALUES (1,13,46,36);</v>
      </c>
      <c r="G81" s="9" t="str">
        <f t="shared" si="18"/>
        <v>INSERT INTO FareCapStages (FareCapId,RouteId,Stage1,Stage2) VALUES (1,13,44,36);INSERT INTO FareCapStages (FareCapId,RouteId,Stage2,Stage1) VALUES (1,13,44,36);</v>
      </c>
      <c r="H81" s="9" t="str">
        <f t="shared" si="18"/>
        <v>INSERT INTO FareCapStages (FareCapId,RouteId,Stage1,Stage2) VALUES (1,13,43,36);INSERT INTO FareCapStages (FareCapId,RouteId,Stage2,Stage1) VALUES (1,13,43,36);</v>
      </c>
      <c r="I81" s="9" t="str">
        <f t="shared" si="18"/>
        <v>INSERT INTO FareCapStages (FareCapId,RouteId,Stage1,Stage2) VALUES (1,13,42,36);INSERT INTO FareCapStages (FareCapId,RouteId,Stage2,Stage1) VALUES (1,13,42,36);</v>
      </c>
      <c r="J81" s="9" t="str">
        <f t="shared" si="18"/>
        <v>INSERT INTO FareCapStages (FareCapId,RouteId,Stage1,Stage2) VALUES (1,13,41,36);INSERT INTO FareCapStages (FareCapId,RouteId,Stage2,Stage1) VALUES (1,13,41,36);</v>
      </c>
      <c r="K81" s="9" t="str">
        <f t="shared" si="18"/>
        <v>INSERT INTO FareCapStages (FareCapId,RouteId,Stage1,Stage2) VALUES (1,13,40,36);INSERT INTO FareCapStages (FareCapId,RouteId,Stage2,Stage1) VALUES (1,13,40,36);</v>
      </c>
      <c r="L81" s="9" t="str">
        <f t="shared" si="18"/>
        <v>INSERT INTO FareCapStages (FareCapId,RouteId,Stage1,Stage2) VALUES (1,13,39,36);INSERT INTO FareCapStages (FareCapId,RouteId,Stage2,Stage1) VALUES (1,13,39,36);</v>
      </c>
      <c r="M81" s="9" t="str">
        <f t="shared" si="18"/>
        <v>INSERT INTO FareCapStages (FareCapId,RouteId,Stage1,Stage2) VALUES (1,13,38,36);INSERT INTO FareCapStages (FareCapId,RouteId,Stage2,Stage1) VALUES (1,13,38,36);</v>
      </c>
      <c r="N81" s="9" t="str">
        <f t="shared" si="18"/>
        <v>INSERT INTO FareCapStages (FareCapId,RouteId,Stage1,Stage2) VALUES (1,13,37,36);INSERT INTO FareCapStages (FareCapId,RouteId,Stage2,Stage1) VALUES (1,13,37,36);</v>
      </c>
      <c r="O81" s="9" t="str">
        <f t="shared" si="18"/>
        <v>INSERT INTO FareCapStages (FareCapId,RouteId,Stage1,Stage2) VALUES (1,13,36,36);INSERT INTO FareCapStages (FareCapId,RouteId,Stage2,Stage1) VALUES (1,13,36,36);</v>
      </c>
      <c r="P81" s="9" t="str">
        <f t="shared" si="18"/>
        <v/>
      </c>
      <c r="Q81" s="9" t="str">
        <f t="shared" si="18"/>
        <v/>
      </c>
      <c r="R81" s="9" t="str">
        <f t="shared" si="18"/>
        <v/>
      </c>
      <c r="S81" s="9" t="str">
        <f t="shared" si="18"/>
        <v/>
      </c>
      <c r="T81" s="9" t="str">
        <f t="shared" ref="T81" si="28">IF($D13=-1,"",IF(ISBLANK(T13),"","INSERT INTO FareCapStages (FareCapId,RouteId,Stage1,Stage2) VALUES ("&amp;$B$4&amp;","&amp;$B$3&amp;","&amp;T$2&amp;","&amp;$D13&amp;");"))&amp;IF(ISNUMBER(SEARCH("KZone",T47)), "INSERT INTO FareCapStages (FareCapId,RouteId,Stage1,Stage2) VALUES ("&amp;$B$5&amp;","&amp;$B$3&amp;","&amp;T$2&amp;","&amp;$D13&amp;");", "")&amp;IF(ISNUMBER(SEARCH("Bradford",T47)), "INSERT INTO FareCapStages (FareCapId,RouteId,Stage1,Stage2) VALUES ("&amp;$B$6&amp;","&amp;$B$3&amp;","&amp;T$2&amp;","&amp;$D13&amp;")", "")</f>
        <v/>
      </c>
      <c r="U81" s="9" t="str">
        <f t="shared" si="17"/>
        <v/>
      </c>
    </row>
    <row r="82" spans="4:21" x14ac:dyDescent="0.25">
      <c r="D82" s="9">
        <v>33</v>
      </c>
      <c r="E82" s="9" t="str">
        <f t="shared" si="18"/>
        <v>INSERT INTO FareCapStages (FareCapId,RouteId,Stage1,Stage2) VALUES (1,13,27,33);INSERT INTO FareCapStages (FareCapId,RouteId,Stage2,Stage1) VALUES (1,13,27,33);</v>
      </c>
      <c r="F82" s="9" t="str">
        <f t="shared" si="18"/>
        <v>INSERT INTO FareCapStages (FareCapId,RouteId,Stage1,Stage2) VALUES (1,13,46,33);INSERT INTO FareCapStages (FareCapId,RouteId,Stage2,Stage1) VALUES (1,13,46,33);</v>
      </c>
      <c r="G82" s="9" t="str">
        <f t="shared" si="18"/>
        <v>INSERT INTO FareCapStages (FareCapId,RouteId,Stage1,Stage2) VALUES (1,13,44,33);INSERT INTO FareCapStages (FareCapId,RouteId,Stage2,Stage1) VALUES (1,13,44,33);</v>
      </c>
      <c r="H82" s="9" t="str">
        <f t="shared" si="18"/>
        <v>INSERT INTO FareCapStages (FareCapId,RouteId,Stage1,Stage2) VALUES (1,13,43,33);INSERT INTO FareCapStages (FareCapId,RouteId,Stage2,Stage1) VALUES (1,13,43,33);</v>
      </c>
      <c r="I82" s="9" t="str">
        <f t="shared" si="18"/>
        <v>INSERT INTO FareCapStages (FareCapId,RouteId,Stage1,Stage2) VALUES (1,13,42,33);INSERT INTO FareCapStages (FareCapId,RouteId,Stage2,Stage1) VALUES (1,13,42,33);</v>
      </c>
      <c r="J82" s="9" t="str">
        <f t="shared" si="18"/>
        <v>INSERT INTO FareCapStages (FareCapId,RouteId,Stage1,Stage2) VALUES (1,13,41,33);INSERT INTO FareCapStages (FareCapId,RouteId,Stage2,Stage1) VALUES (1,13,41,33);</v>
      </c>
      <c r="K82" s="9" t="str">
        <f t="shared" si="18"/>
        <v>INSERT INTO FareCapStages (FareCapId,RouteId,Stage1,Stage2) VALUES (1,13,40,33);INSERT INTO FareCapStages (FareCapId,RouteId,Stage2,Stage1) VALUES (1,13,40,33);</v>
      </c>
      <c r="L82" s="9" t="str">
        <f t="shared" si="18"/>
        <v>INSERT INTO FareCapStages (FareCapId,RouteId,Stage1,Stage2) VALUES (1,13,39,33);INSERT INTO FareCapStages (FareCapId,RouteId,Stage2,Stage1) VALUES (1,13,39,33);</v>
      </c>
      <c r="M82" s="9" t="str">
        <f t="shared" si="18"/>
        <v>INSERT INTO FareCapStages (FareCapId,RouteId,Stage1,Stage2) VALUES (1,13,38,33);INSERT INTO FareCapStages (FareCapId,RouteId,Stage2,Stage1) VALUES (1,13,38,33);</v>
      </c>
      <c r="N82" s="9" t="str">
        <f t="shared" si="18"/>
        <v>INSERT INTO FareCapStages (FareCapId,RouteId,Stage1,Stage2) VALUES (1,13,37,33);INSERT INTO FareCapStages (FareCapId,RouteId,Stage2,Stage1) VALUES (1,13,37,33);</v>
      </c>
      <c r="O82" s="9" t="str">
        <f t="shared" si="18"/>
        <v>INSERT INTO FareCapStages (FareCapId,RouteId,Stage1,Stage2) VALUES (1,13,36,33);INSERT INTO FareCapStages (FareCapId,RouteId,Stage2,Stage1) VALUES (1,13,36,33);</v>
      </c>
      <c r="P82" s="9" t="str">
        <f t="shared" si="18"/>
        <v>INSERT INTO FareCapStages (FareCapId,RouteId,Stage1,Stage2) VALUES (1,13,33,33);INSERT INTO FareCapStages (FareCapId,RouteId,Stage2,Stage1) VALUES (1,13,33,33);</v>
      </c>
      <c r="Q82" s="9" t="str">
        <f t="shared" si="18"/>
        <v/>
      </c>
      <c r="R82" s="9" t="str">
        <f t="shared" si="18"/>
        <v/>
      </c>
      <c r="S82" s="9" t="str">
        <f t="shared" si="18"/>
        <v/>
      </c>
      <c r="T82" s="9" t="str">
        <f t="shared" ref="T82" si="29">IF($D14=-1,"",IF(ISBLANK(T14),"","INSERT INTO FareCapStages (FareCapId,RouteId,Stage1,Stage2) VALUES ("&amp;$B$4&amp;","&amp;$B$3&amp;","&amp;T$2&amp;","&amp;$D14&amp;");"))&amp;IF(ISNUMBER(SEARCH("KZone",T48)), "INSERT INTO FareCapStages (FareCapId,RouteId,Stage1,Stage2) VALUES ("&amp;$B$5&amp;","&amp;$B$3&amp;","&amp;T$2&amp;","&amp;$D14&amp;");", "")&amp;IF(ISNUMBER(SEARCH("Bradford",T48)), "INSERT INTO FareCapStages (FareCapId,RouteId,Stage1,Stage2) VALUES ("&amp;$B$6&amp;","&amp;$B$3&amp;","&amp;T$2&amp;","&amp;$D14&amp;")", "")</f>
        <v/>
      </c>
      <c r="U82" s="9" t="str">
        <f t="shared" si="17"/>
        <v/>
      </c>
    </row>
    <row r="83" spans="4:21" x14ac:dyDescent="0.25">
      <c r="D83" s="9">
        <v>34</v>
      </c>
      <c r="E83" s="9" t="str">
        <f t="shared" si="18"/>
        <v>INSERT INTO FareCapStages (FareCapId,RouteId,Stage1,Stage2) VALUES (1,13,27,34);INSERT INTO FareCapStages (FareCapId,RouteId,Stage2,Stage1) VALUES (1,13,27,34);</v>
      </c>
      <c r="F83" s="9" t="str">
        <f t="shared" si="18"/>
        <v>INSERT INTO FareCapStages (FareCapId,RouteId,Stage1,Stage2) VALUES (1,13,46,34);INSERT INTO FareCapStages (FareCapId,RouteId,Stage2,Stage1) VALUES (1,13,46,34);</v>
      </c>
      <c r="G83" s="9" t="str">
        <f t="shared" si="18"/>
        <v>INSERT INTO FareCapStages (FareCapId,RouteId,Stage1,Stage2) VALUES (1,13,44,34);INSERT INTO FareCapStages (FareCapId,RouteId,Stage2,Stage1) VALUES (1,13,44,34);</v>
      </c>
      <c r="H83" s="9" t="str">
        <f t="shared" si="18"/>
        <v>INSERT INTO FareCapStages (FareCapId,RouteId,Stage1,Stage2) VALUES (1,13,43,34);INSERT INTO FareCapStages (FareCapId,RouteId,Stage2,Stage1) VALUES (1,13,43,34);</v>
      </c>
      <c r="I83" s="9" t="str">
        <f t="shared" si="18"/>
        <v>INSERT INTO FareCapStages (FareCapId,RouteId,Stage1,Stage2) VALUES (1,13,42,34);INSERT INTO FareCapStages (FareCapId,RouteId,Stage2,Stage1) VALUES (1,13,42,34);</v>
      </c>
      <c r="J83" s="9" t="str">
        <f t="shared" si="18"/>
        <v>INSERT INTO FareCapStages (FareCapId,RouteId,Stage1,Stage2) VALUES (1,13,41,34);INSERT INTO FareCapStages (FareCapId,RouteId,Stage2,Stage1) VALUES (1,13,41,34);</v>
      </c>
      <c r="K83" s="9" t="str">
        <f t="shared" si="18"/>
        <v>INSERT INTO FareCapStages (FareCapId,RouteId,Stage1,Stage2) VALUES (1,13,40,34);INSERT INTO FareCapStages (FareCapId,RouteId,Stage2,Stage1) VALUES (1,13,40,34);</v>
      </c>
      <c r="L83" s="9" t="str">
        <f t="shared" si="18"/>
        <v>INSERT INTO FareCapStages (FareCapId,RouteId,Stage1,Stage2) VALUES (1,13,39,34);INSERT INTO FareCapStages (FareCapId,RouteId,Stage2,Stage1) VALUES (1,13,39,34);</v>
      </c>
      <c r="M83" s="9" t="str">
        <f t="shared" si="18"/>
        <v>INSERT INTO FareCapStages (FareCapId,RouteId,Stage1,Stage2) VALUES (1,13,38,34);INSERT INTO FareCapStages (FareCapId,RouteId,Stage2,Stage1) VALUES (1,13,38,34);</v>
      </c>
      <c r="N83" s="9" t="str">
        <f t="shared" si="18"/>
        <v>INSERT INTO FareCapStages (FareCapId,RouteId,Stage1,Stage2) VALUES (1,13,37,34);INSERT INTO FareCapStages (FareCapId,RouteId,Stage2,Stage1) VALUES (1,13,37,34);</v>
      </c>
      <c r="O83" s="9" t="str">
        <f t="shared" si="18"/>
        <v>INSERT INTO FareCapStages (FareCapId,RouteId,Stage1,Stage2) VALUES (1,13,36,34);INSERT INTO FareCapStages (FareCapId,RouteId,Stage2,Stage1) VALUES (1,13,36,34);</v>
      </c>
      <c r="P83" s="9" t="str">
        <f t="shared" si="18"/>
        <v>INSERT INTO FareCapStages (FareCapId,RouteId,Stage1,Stage2) VALUES (1,13,33,34);INSERT INTO FareCapStages (FareCapId,RouteId,Stage2,Stage1) VALUES (1,13,33,34);</v>
      </c>
      <c r="Q83" s="9" t="str">
        <f t="shared" si="18"/>
        <v>INSERT INTO FareCapStages (FareCapId,RouteId,Stage1,Stage2) VALUES (1,13,34,34);INSERT INTO FareCapStages (FareCapId,RouteId,Stage2,Stage1) VALUES (1,13,34,34);</v>
      </c>
      <c r="R83" s="9" t="str">
        <f t="shared" si="18"/>
        <v/>
      </c>
      <c r="S83" s="9" t="str">
        <f t="shared" si="18"/>
        <v/>
      </c>
      <c r="T83" s="9" t="str">
        <f t="shared" ref="T83" si="30">IF($D15=-1,"",IF(ISBLANK(T15),"","INSERT INTO FareCapStages (FareCapId,RouteId,Stage1,Stage2) VALUES ("&amp;$B$4&amp;","&amp;$B$3&amp;","&amp;T$2&amp;","&amp;$D15&amp;");"))&amp;IF(ISNUMBER(SEARCH("KZone",T49)), "INSERT INTO FareCapStages (FareCapId,RouteId,Stage1,Stage2) VALUES ("&amp;$B$5&amp;","&amp;$B$3&amp;","&amp;T$2&amp;","&amp;$D15&amp;");", "")&amp;IF(ISNUMBER(SEARCH("Bradford",T49)), "INSERT INTO FareCapStages (FareCapId,RouteId,Stage1,Stage2) VALUES ("&amp;$B$6&amp;","&amp;$B$3&amp;","&amp;T$2&amp;","&amp;$D15&amp;")", "")</f>
        <v/>
      </c>
      <c r="U83" s="9" t="str">
        <f t="shared" si="17"/>
        <v/>
      </c>
    </row>
    <row r="84" spans="4:21" x14ac:dyDescent="0.25">
      <c r="D84" s="9">
        <v>32</v>
      </c>
      <c r="E84" s="9" t="str">
        <f t="shared" si="18"/>
        <v>INSERT INTO FareCapStages (FareCapId,RouteId,Stage1,Stage2) VALUES (1,13,27,32);INSERT INTO FareCapStages (FareCapId,RouteId,Stage2,Stage1) VALUES (1,13,27,32);</v>
      </c>
      <c r="F84" s="9" t="str">
        <f t="shared" si="18"/>
        <v>INSERT INTO FareCapStages (FareCapId,RouteId,Stage1,Stage2) VALUES (1,13,46,32);INSERT INTO FareCapStages (FareCapId,RouteId,Stage2,Stage1) VALUES (1,13,46,32);</v>
      </c>
      <c r="G84" s="9" t="str">
        <f t="shared" si="18"/>
        <v>INSERT INTO FareCapStages (FareCapId,RouteId,Stage1,Stage2) VALUES (1,13,44,32);INSERT INTO FareCapStages (FareCapId,RouteId,Stage2,Stage1) VALUES (1,13,44,32);</v>
      </c>
      <c r="H84" s="9" t="str">
        <f t="shared" si="18"/>
        <v>INSERT INTO FareCapStages (FareCapId,RouteId,Stage1,Stage2) VALUES (1,13,43,32);INSERT INTO FareCapStages (FareCapId,RouteId,Stage2,Stage1) VALUES (1,13,43,32);</v>
      </c>
      <c r="I84" s="9" t="str">
        <f t="shared" si="18"/>
        <v>INSERT INTO FareCapStages (FareCapId,RouteId,Stage1,Stage2) VALUES (1,13,42,32);INSERT INTO FareCapStages (FareCapId,RouteId,Stage2,Stage1) VALUES (1,13,42,32);</v>
      </c>
      <c r="J84" s="9" t="str">
        <f t="shared" si="18"/>
        <v>INSERT INTO FareCapStages (FareCapId,RouteId,Stage1,Stage2) VALUES (1,13,41,32);INSERT INTO FareCapStages (FareCapId,RouteId,Stage2,Stage1) VALUES (1,13,41,32);</v>
      </c>
      <c r="K84" s="9" t="str">
        <f t="shared" si="18"/>
        <v>INSERT INTO FareCapStages (FareCapId,RouteId,Stage1,Stage2) VALUES (1,13,40,32);INSERT INTO FareCapStages (FareCapId,RouteId,Stage2,Stage1) VALUES (1,13,40,32);</v>
      </c>
      <c r="L84" s="9" t="str">
        <f t="shared" si="18"/>
        <v>INSERT INTO FareCapStages (FareCapId,RouteId,Stage1,Stage2) VALUES (1,13,39,32);INSERT INTO FareCapStages (FareCapId,RouteId,Stage2,Stage1) VALUES (1,13,39,32);</v>
      </c>
      <c r="M84" s="9" t="str">
        <f t="shared" si="18"/>
        <v>INSERT INTO FareCapStages (FareCapId,RouteId,Stage1,Stage2) VALUES (1,13,38,32);INSERT INTO FareCapStages (FareCapId,RouteId,Stage2,Stage1) VALUES (1,13,38,32);</v>
      </c>
      <c r="N84" s="9" t="str">
        <f t="shared" si="18"/>
        <v>INSERT INTO FareCapStages (FareCapId,RouteId,Stage1,Stage2) VALUES (1,13,37,32);INSERT INTO FareCapStages (FareCapId,RouteId,Stage2,Stage1) VALUES (1,13,37,32);</v>
      </c>
      <c r="O84" s="9" t="str">
        <f t="shared" si="18"/>
        <v>INSERT INTO FareCapStages (FareCapId,RouteId,Stage1,Stage2) VALUES (1,13,36,32);INSERT INTO FareCapStages (FareCapId,RouteId,Stage2,Stage1) VALUES (1,13,36,32);</v>
      </c>
      <c r="P84" s="9" t="str">
        <f t="shared" si="18"/>
        <v>INSERT INTO FareCapStages (FareCapId,RouteId,Stage1,Stage2) VALUES (1,13,33,32);INSERT INTO FareCapStages (FareCapId,RouteId,Stage2,Stage1) VALUES (1,13,33,32);</v>
      </c>
      <c r="Q84" s="9" t="str">
        <f t="shared" si="18"/>
        <v>INSERT INTO FareCapStages (FareCapId,RouteId,Stage1,Stage2) VALUES (1,13,34,32);INSERT INTO FareCapStages (FareCapId,RouteId,Stage2,Stage1) VALUES (1,13,34,32);</v>
      </c>
      <c r="R84" s="9" t="str">
        <f t="shared" si="18"/>
        <v>INSERT INTO FareCapStages (FareCapId,RouteId,Stage1,Stage2) VALUES (1,13,32,32);INSERT INTO FareCapStages (FareCapId,RouteId,Stage2,Stage1) VALUES (1,13,32,32);</v>
      </c>
      <c r="S84" s="9" t="str">
        <f t="shared" si="18"/>
        <v/>
      </c>
      <c r="T84" s="9" t="str">
        <f t="shared" ref="T84" si="31">IF($D16=-1,"",IF(ISBLANK(T16),"","INSERT INTO FareCapStages (FareCapId,RouteId,Stage1,Stage2) VALUES ("&amp;$B$4&amp;","&amp;$B$3&amp;","&amp;T$2&amp;","&amp;$D16&amp;");"))&amp;IF(ISNUMBER(SEARCH("KZone",T50)), "INSERT INTO FareCapStages (FareCapId,RouteId,Stage1,Stage2) VALUES ("&amp;$B$5&amp;","&amp;$B$3&amp;","&amp;T$2&amp;","&amp;$D16&amp;");", "")&amp;IF(ISNUMBER(SEARCH("Bradford",T50)), "INSERT INTO FareCapStages (FareCapId,RouteId,Stage1,Stage2) VALUES ("&amp;$B$6&amp;","&amp;$B$3&amp;","&amp;T$2&amp;","&amp;$D16&amp;")", "")</f>
        <v/>
      </c>
      <c r="U84" s="9" t="str">
        <f t="shared" si="17"/>
        <v/>
      </c>
    </row>
    <row r="85" spans="4:21" x14ac:dyDescent="0.25">
      <c r="D85" s="9">
        <v>-1</v>
      </c>
      <c r="E85" s="9" t="str">
        <f t="shared" si="18"/>
        <v/>
      </c>
      <c r="F85" s="9" t="str">
        <f t="shared" si="18"/>
        <v/>
      </c>
      <c r="G85" s="9" t="str">
        <f t="shared" si="18"/>
        <v/>
      </c>
      <c r="H85" s="9" t="str">
        <f t="shared" si="18"/>
        <v/>
      </c>
      <c r="I85" s="9" t="str">
        <f t="shared" si="18"/>
        <v/>
      </c>
      <c r="J85" s="9" t="str">
        <f t="shared" si="18"/>
        <v/>
      </c>
      <c r="K85" s="9" t="str">
        <f t="shared" si="18"/>
        <v/>
      </c>
      <c r="L85" s="9" t="str">
        <f t="shared" si="18"/>
        <v/>
      </c>
      <c r="M85" s="9" t="str">
        <f t="shared" si="18"/>
        <v/>
      </c>
      <c r="N85" s="9" t="str">
        <f t="shared" si="18"/>
        <v/>
      </c>
      <c r="O85" s="9" t="str">
        <f t="shared" si="18"/>
        <v/>
      </c>
      <c r="P85" s="9" t="str">
        <f t="shared" si="18"/>
        <v/>
      </c>
      <c r="Q85" s="9" t="str">
        <f t="shared" si="18"/>
        <v/>
      </c>
      <c r="R85" s="9" t="str">
        <f t="shared" si="18"/>
        <v/>
      </c>
      <c r="S85" s="9" t="str">
        <f t="shared" si="18"/>
        <v/>
      </c>
      <c r="T85" s="9" t="str">
        <f t="shared" ref="T85" si="32">IF($D17=-1,"",IF(ISBLANK(T17),"","INSERT INTO FareCapStages (FareCapId,RouteId,Stage1,Stage2) VALUES ("&amp;$B$4&amp;","&amp;$B$3&amp;","&amp;T$2&amp;","&amp;$D17&amp;");"))&amp;IF(ISNUMBER(SEARCH("KZone",T52)), "INSERT INTO FareCapStages (FareCapId,RouteId,Stage1,Stage2) VALUES ("&amp;$B$5&amp;","&amp;$B$3&amp;","&amp;T$2&amp;","&amp;$D17&amp;");", "")&amp;IF(ISNUMBER(SEARCH("Bradford",T52)), "INSERT INTO FareCapStages (FareCapId,RouteId,Stage1,Stage2) VALUES ("&amp;$B$6&amp;","&amp;$B$3&amp;","&amp;T$2&amp;","&amp;$D17&amp;")", "")</f>
        <v/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43"/>
  <sheetViews>
    <sheetView topLeftCell="A427" workbookViewId="0">
      <selection activeCell="E453" sqref="E453"/>
    </sheetView>
  </sheetViews>
  <sheetFormatPr defaultRowHeight="15" x14ac:dyDescent="0.25"/>
  <cols>
    <col min="1" max="1" width="13.85546875" style="4" customWidth="1"/>
    <col min="2" max="2" width="15.140625" style="2" customWidth="1"/>
    <col min="3" max="3" width="20.140625" bestFit="1" customWidth="1"/>
    <col min="4" max="4" width="16.85546875" customWidth="1"/>
    <col min="5" max="5" width="110.28515625" bestFit="1" customWidth="1"/>
    <col min="16" max="16" width="13.85546875" style="4" customWidth="1"/>
  </cols>
  <sheetData>
    <row r="1" spans="1:16" s="1" customFormat="1" x14ac:dyDescent="0.25">
      <c r="A1" s="3" t="s">
        <v>0</v>
      </c>
      <c r="B1" s="1" t="s">
        <v>1</v>
      </c>
      <c r="C1" s="1" t="s">
        <v>308</v>
      </c>
      <c r="E1" s="5" t="s">
        <v>355</v>
      </c>
      <c r="P1" s="3"/>
    </row>
    <row r="2" spans="1:16" x14ac:dyDescent="0.25">
      <c r="A2" s="4">
        <v>45021801</v>
      </c>
      <c r="B2" s="9">
        <v>1</v>
      </c>
      <c r="C2" s="9" t="s">
        <v>3</v>
      </c>
      <c r="E2" s="9" t="str">
        <f t="shared" ref="E2:E65" si="0">"INSERT INTO NaPTANs VALUES ('"&amp;A2&amp;"','"&amp;C2&amp;"','"&amp;C2&amp;"',0)"</f>
        <v>INSERT INTO NaPTANs VALUES ('45021801','Chapel Lane','Chapel Lane',0)</v>
      </c>
    </row>
    <row r="3" spans="1:16" x14ac:dyDescent="0.25">
      <c r="A3" s="4">
        <v>45021802</v>
      </c>
      <c r="B3" s="9">
        <v>2</v>
      </c>
      <c r="C3" s="9" t="s">
        <v>4</v>
      </c>
      <c r="E3" s="9" t="str">
        <f t="shared" si="0"/>
        <v>INSERT INTO NaPTANs VALUES ('45021802',' Chapel Road',' Chapel Road',0)</v>
      </c>
    </row>
    <row r="4" spans="1:16" x14ac:dyDescent="0.25">
      <c r="A4" s="4">
        <v>45021803</v>
      </c>
      <c r="B4" s="9">
        <v>3</v>
      </c>
      <c r="C4" s="9" t="s">
        <v>5</v>
      </c>
      <c r="E4" s="9" t="str">
        <f t="shared" si="0"/>
        <v>INSERT INTO NaPTANs VALUES ('45021803',' Wells Terrace',' Wells Terrace',0)</v>
      </c>
    </row>
    <row r="5" spans="1:16" x14ac:dyDescent="0.25">
      <c r="A5" s="4">
        <v>45021804</v>
      </c>
      <c r="B5" s="9">
        <v>4</v>
      </c>
      <c r="C5" s="9" t="s">
        <v>6</v>
      </c>
      <c r="E5" s="9" t="str">
        <f t="shared" si="0"/>
        <v>INSERT INTO NaPTANs VALUES ('45021804','Hillclough Grove','Hillclough Grove',0)</v>
      </c>
    </row>
    <row r="6" spans="1:16" x14ac:dyDescent="0.25">
      <c r="A6" s="4">
        <v>45021805</v>
      </c>
      <c r="B6" s="9">
        <v>5</v>
      </c>
      <c r="C6" s="9" t="s">
        <v>7</v>
      </c>
      <c r="E6" s="9" t="str">
        <f t="shared" si="0"/>
        <v>INSERT INTO NaPTANs VALUES ('45021805','New Church','New Church',0)</v>
      </c>
    </row>
    <row r="7" spans="1:16" x14ac:dyDescent="0.25">
      <c r="A7" s="4">
        <v>45021806</v>
      </c>
      <c r="B7" s="9">
        <v>6</v>
      </c>
      <c r="C7" s="9" t="s">
        <v>8</v>
      </c>
      <c r="E7" s="9" t="str">
        <f t="shared" si="0"/>
        <v>INSERT INTO NaPTANs VALUES ('45021806','Braithwaite Road','Braithwaite Road',0)</v>
      </c>
    </row>
    <row r="8" spans="1:16" x14ac:dyDescent="0.25">
      <c r="A8" s="4">
        <v>45021807</v>
      </c>
      <c r="B8" s="9">
        <v>7</v>
      </c>
      <c r="C8" s="9" t="s">
        <v>8</v>
      </c>
      <c r="E8" s="9" t="str">
        <f t="shared" si="0"/>
        <v>INSERT INTO NaPTANs VALUES ('45021807','Braithwaite Road','Braithwaite Road',0)</v>
      </c>
    </row>
    <row r="9" spans="1:16" x14ac:dyDescent="0.25">
      <c r="A9" s="4">
        <v>45021808</v>
      </c>
      <c r="B9" s="9">
        <v>8</v>
      </c>
      <c r="C9" s="9" t="s">
        <v>9</v>
      </c>
      <c r="E9" s="9" t="str">
        <f t="shared" si="0"/>
        <v>INSERT INTO NaPTANs VALUES ('45021808','West Lane','West Lane',0)</v>
      </c>
    </row>
    <row r="10" spans="1:16" x14ac:dyDescent="0.25">
      <c r="A10" s="4">
        <v>45021809</v>
      </c>
      <c r="B10" s="9">
        <v>9</v>
      </c>
      <c r="C10" s="9" t="s">
        <v>9</v>
      </c>
      <c r="E10" s="9" t="str">
        <f t="shared" si="0"/>
        <v>INSERT INTO NaPTANs VALUES ('45021809','West Lane','West Lane',0)</v>
      </c>
    </row>
    <row r="11" spans="1:16" x14ac:dyDescent="0.25">
      <c r="A11" s="4">
        <v>45021810</v>
      </c>
      <c r="B11" s="9">
        <v>10</v>
      </c>
      <c r="C11" s="9" t="s">
        <v>9</v>
      </c>
      <c r="E11" s="9" t="str">
        <f t="shared" si="0"/>
        <v>INSERT INTO NaPTANs VALUES ('45021810','West Lane','West Lane',0)</v>
      </c>
    </row>
    <row r="12" spans="1:16" x14ac:dyDescent="0.25">
      <c r="A12" s="4">
        <v>45021811</v>
      </c>
      <c r="B12" s="9">
        <v>11</v>
      </c>
      <c r="C12" s="9" t="s">
        <v>10</v>
      </c>
      <c r="E12" s="9" t="str">
        <f t="shared" si="0"/>
        <v>INSERT INTO NaPTANs VALUES ('45021811','Wardle Crescent','Wardle Crescent',0)</v>
      </c>
    </row>
    <row r="13" spans="1:16" x14ac:dyDescent="0.25">
      <c r="A13" s="4">
        <v>45021812</v>
      </c>
      <c r="B13" s="9">
        <v>12</v>
      </c>
      <c r="C13" s="9" t="s">
        <v>10</v>
      </c>
      <c r="E13" s="9" t="str">
        <f t="shared" si="0"/>
        <v>INSERT INTO NaPTANs VALUES ('45021812','Wardle Crescent','Wardle Crescent',0)</v>
      </c>
    </row>
    <row r="14" spans="1:16" x14ac:dyDescent="0.25">
      <c r="A14" s="4">
        <v>45021813</v>
      </c>
      <c r="B14" s="9">
        <v>13</v>
      </c>
      <c r="C14" s="9" t="s">
        <v>11</v>
      </c>
      <c r="E14" s="9" t="str">
        <f t="shared" si="0"/>
        <v>INSERT INTO NaPTANs VALUES ('45021813','Calver Avenue','Calver Avenue',0)</v>
      </c>
    </row>
    <row r="15" spans="1:16" x14ac:dyDescent="0.25">
      <c r="A15" s="4">
        <v>45021814</v>
      </c>
      <c r="B15" s="9">
        <v>14</v>
      </c>
      <c r="C15" s="9" t="s">
        <v>11</v>
      </c>
      <c r="E15" s="9" t="str">
        <f t="shared" si="0"/>
        <v>INSERT INTO NaPTANs VALUES ('45021814','Calver Avenue','Calver Avenue',0)</v>
      </c>
    </row>
    <row r="16" spans="1:16" x14ac:dyDescent="0.25">
      <c r="A16" s="4">
        <v>45021815</v>
      </c>
      <c r="B16" s="9">
        <v>15</v>
      </c>
      <c r="C16" s="9" t="s">
        <v>12</v>
      </c>
      <c r="E16" s="9" t="str">
        <f t="shared" si="0"/>
        <v>INSERT INTO NaPTANs VALUES ('45021815','Highfield Road','Highfield Road',0)</v>
      </c>
    </row>
    <row r="17" spans="1:16" x14ac:dyDescent="0.25">
      <c r="A17" s="4">
        <v>45021816</v>
      </c>
      <c r="B17" s="9">
        <v>16</v>
      </c>
      <c r="C17" s="9" t="s">
        <v>13</v>
      </c>
      <c r="E17" s="9" t="str">
        <f t="shared" si="0"/>
        <v>INSERT INTO NaPTANs VALUES ('45021816','Edensor Road','Edensor Road',0)</v>
      </c>
    </row>
    <row r="18" spans="1:16" x14ac:dyDescent="0.25">
      <c r="A18" s="4">
        <v>45021819</v>
      </c>
      <c r="B18" s="9">
        <v>17</v>
      </c>
      <c r="C18" s="9" t="s">
        <v>14</v>
      </c>
      <c r="E18" s="9" t="str">
        <f t="shared" si="0"/>
        <v>INSERT INTO NaPTANs VALUES ('45021819','Argyle Street','Argyle Street',0)</v>
      </c>
    </row>
    <row r="19" spans="1:16" x14ac:dyDescent="0.25">
      <c r="A19" s="4">
        <v>45021820</v>
      </c>
      <c r="B19" s="9">
        <v>18</v>
      </c>
      <c r="C19" s="9" t="s">
        <v>15</v>
      </c>
      <c r="E19" s="9" t="str">
        <f t="shared" si="0"/>
        <v>INSERT INTO NaPTANs VALUES ('45021820','Scott Street','Scott Street',0)</v>
      </c>
    </row>
    <row r="20" spans="1:16" x14ac:dyDescent="0.25">
      <c r="A20" s="7">
        <v>45021825</v>
      </c>
      <c r="B20" s="9">
        <v>19</v>
      </c>
      <c r="C20" s="8" t="s">
        <v>373</v>
      </c>
      <c r="E20" s="9" t="str">
        <f t="shared" si="0"/>
        <v>INSERT INTO NaPTANs VALUES ('45021825',' Bankfield Mount',' Bankfield Mount',0)</v>
      </c>
      <c r="P20" s="7"/>
    </row>
    <row r="21" spans="1:16" x14ac:dyDescent="0.25">
      <c r="A21" s="7">
        <v>45021826</v>
      </c>
      <c r="B21" s="9">
        <v>20</v>
      </c>
      <c r="C21" s="8" t="s">
        <v>16</v>
      </c>
      <c r="E21" s="9" t="str">
        <f t="shared" si="0"/>
        <v>INSERT INTO NaPTANs VALUES ('45021826',' Whinfield Avenue',' Whinfield Avenue',0)</v>
      </c>
      <c r="P21" s="7"/>
    </row>
    <row r="22" spans="1:16" x14ac:dyDescent="0.25">
      <c r="A22" s="7">
        <v>45021827</v>
      </c>
      <c r="B22" s="9">
        <v>21</v>
      </c>
      <c r="C22" s="8" t="s">
        <v>17</v>
      </c>
      <c r="E22" s="9" t="str">
        <f t="shared" si="0"/>
        <v>INSERT INTO NaPTANs VALUES ('45021827',' Whinfield Drive',' Whinfield Drive',0)</v>
      </c>
      <c r="P22" s="7"/>
    </row>
    <row r="23" spans="1:16" x14ac:dyDescent="0.25">
      <c r="A23" s="7">
        <v>45021829</v>
      </c>
      <c r="B23" s="9">
        <v>22</v>
      </c>
      <c r="C23" s="8" t="s">
        <v>18</v>
      </c>
      <c r="E23" s="9" t="str">
        <f t="shared" si="0"/>
        <v>INSERT INTO NaPTANs VALUES ('45021829',' West Bank Rise',' West Bank Rise',0)</v>
      </c>
      <c r="P23" s="7"/>
    </row>
    <row r="24" spans="1:16" x14ac:dyDescent="0.25">
      <c r="A24" s="7">
        <v>45021833</v>
      </c>
      <c r="B24" s="9">
        <v>23</v>
      </c>
      <c r="C24" s="8" t="s">
        <v>19</v>
      </c>
      <c r="E24" s="9" t="str">
        <f t="shared" si="0"/>
        <v>INSERT INTO NaPTANs VALUES ('45021833',' Braithwaite Avenue',' Braithwaite Avenue',0)</v>
      </c>
      <c r="P24" s="7"/>
    </row>
    <row r="25" spans="1:16" x14ac:dyDescent="0.25">
      <c r="A25" s="7">
        <v>45021836</v>
      </c>
      <c r="B25" s="9">
        <v>24</v>
      </c>
      <c r="C25" s="8" t="s">
        <v>20</v>
      </c>
      <c r="E25" s="9" t="str">
        <f t="shared" si="0"/>
        <v>INSERT INTO NaPTANs VALUES ('45021836',' Bankfield Drive',' Bankfield Drive',0)</v>
      </c>
      <c r="P25" s="7"/>
    </row>
    <row r="26" spans="1:16" x14ac:dyDescent="0.25">
      <c r="A26" s="7">
        <v>45021837</v>
      </c>
      <c r="B26" s="9">
        <v>25</v>
      </c>
      <c r="C26" s="8" t="s">
        <v>21</v>
      </c>
      <c r="E26" s="9" t="str">
        <f t="shared" si="0"/>
        <v>INSERT INTO NaPTANs VALUES ('45021837',' North Dean Avenue',' North Dean Avenue',0)</v>
      </c>
      <c r="P26" s="7"/>
    </row>
    <row r="27" spans="1:16" x14ac:dyDescent="0.25">
      <c r="A27" s="7">
        <v>45021838</v>
      </c>
      <c r="B27" s="9">
        <v>26</v>
      </c>
      <c r="C27" s="8" t="s">
        <v>22</v>
      </c>
      <c r="E27" s="9" t="str">
        <f t="shared" si="0"/>
        <v>INSERT INTO NaPTANs VALUES ('45021838',' Broster Avenue',' Broster Avenue',0)</v>
      </c>
      <c r="P27" s="7"/>
    </row>
    <row r="28" spans="1:16" x14ac:dyDescent="0.25">
      <c r="A28" s="7">
        <v>45021839</v>
      </c>
      <c r="B28" s="9">
        <v>27</v>
      </c>
      <c r="C28" s="8" t="s">
        <v>22</v>
      </c>
      <c r="E28" s="9" t="str">
        <f t="shared" si="0"/>
        <v>INSERT INTO NaPTANs VALUES ('45021839',' Broster Avenue',' Broster Avenue',0)</v>
      </c>
      <c r="P28" s="7"/>
    </row>
    <row r="29" spans="1:16" x14ac:dyDescent="0.25">
      <c r="A29" s="7">
        <v>45021840</v>
      </c>
      <c r="B29" s="9">
        <v>28</v>
      </c>
      <c r="C29" s="8" t="s">
        <v>23</v>
      </c>
      <c r="E29" s="9" t="str">
        <f t="shared" si="0"/>
        <v>INSERT INTO NaPTANs VALUES ('45021840',' Guard House Road',' Guard House Road',0)</v>
      </c>
      <c r="P29" s="7"/>
    </row>
    <row r="30" spans="1:16" x14ac:dyDescent="0.25">
      <c r="A30" s="7">
        <v>45021841</v>
      </c>
      <c r="B30" s="9">
        <v>29</v>
      </c>
      <c r="C30" s="8" t="s">
        <v>24</v>
      </c>
      <c r="E30" s="9" t="str">
        <f t="shared" si="0"/>
        <v>INSERT INTO NaPTANs VALUES ('45021841',' Greenfield Court',' Greenfield Court',0)</v>
      </c>
      <c r="P30" s="7"/>
    </row>
    <row r="31" spans="1:16" x14ac:dyDescent="0.25">
      <c r="A31" s="7">
        <v>45021845</v>
      </c>
      <c r="B31" s="9">
        <v>30</v>
      </c>
      <c r="C31" s="8" t="s">
        <v>25</v>
      </c>
      <c r="E31" s="9" t="str">
        <f t="shared" si="0"/>
        <v>INSERT INTO NaPTANs VALUES ('45021845',' Lustre Street',' Lustre Street',0)</v>
      </c>
      <c r="P31" s="7"/>
    </row>
    <row r="32" spans="1:16" x14ac:dyDescent="0.25">
      <c r="A32" s="7">
        <v>45021846</v>
      </c>
      <c r="B32" s="9">
        <v>31</v>
      </c>
      <c r="C32" s="8" t="s">
        <v>26</v>
      </c>
      <c r="E32" s="9" t="str">
        <f t="shared" si="0"/>
        <v>INSERT INTO NaPTANs VALUES ('45021846',' New Town Court',' New Town Court',0)</v>
      </c>
      <c r="P32" s="7"/>
    </row>
    <row r="33" spans="1:16" x14ac:dyDescent="0.25">
      <c r="A33" s="7">
        <v>45021847</v>
      </c>
      <c r="B33" s="9">
        <v>32</v>
      </c>
      <c r="C33" s="8" t="s">
        <v>27</v>
      </c>
      <c r="E33" s="9" t="str">
        <f t="shared" si="0"/>
        <v>INSERT INTO NaPTANs VALUES ('45021847',' Suresnes Road',' Suresnes Road',0)</v>
      </c>
      <c r="P33" s="7"/>
    </row>
    <row r="34" spans="1:16" x14ac:dyDescent="0.25">
      <c r="A34" s="7">
        <v>45021848</v>
      </c>
      <c r="B34" s="9">
        <v>33</v>
      </c>
      <c r="C34" s="8" t="s">
        <v>28</v>
      </c>
      <c r="E34" s="9" t="str">
        <f t="shared" si="0"/>
        <v>INSERT INTO NaPTANs VALUES ('45021848',' Leeds Street',' Leeds Street',0)</v>
      </c>
      <c r="P34" s="7"/>
    </row>
    <row r="35" spans="1:16" x14ac:dyDescent="0.25">
      <c r="A35" s="7">
        <v>45023130</v>
      </c>
      <c r="B35" s="9">
        <v>34</v>
      </c>
      <c r="C35" s="8" t="s">
        <v>29</v>
      </c>
      <c r="E35" s="9" t="str">
        <f t="shared" si="0"/>
        <v>INSERT INTO NaPTANs VALUES ('45023130',' North Street N1',' North Street N1',0)</v>
      </c>
      <c r="P35" s="7"/>
    </row>
    <row r="36" spans="1:16" x14ac:dyDescent="0.25">
      <c r="A36" s="7">
        <v>45024422</v>
      </c>
      <c r="B36" s="9">
        <v>35</v>
      </c>
      <c r="C36" s="8" t="s">
        <v>30</v>
      </c>
      <c r="E36" s="9" t="str">
        <f t="shared" si="0"/>
        <v>INSERT INTO NaPTANs VALUES ('45024422',' North Street N5',' North Street N5',0)</v>
      </c>
      <c r="P36" s="7"/>
    </row>
    <row r="37" spans="1:16" x14ac:dyDescent="0.25">
      <c r="A37" s="4">
        <v>45024818</v>
      </c>
      <c r="B37" s="9">
        <v>36</v>
      </c>
      <c r="C37" s="9" t="s">
        <v>31</v>
      </c>
      <c r="E37" s="9" t="str">
        <f t="shared" si="0"/>
        <v>INSERT INTO NaPTANs VALUES ('45024818','Sureness Road','Sureness Road',0)</v>
      </c>
    </row>
    <row r="38" spans="1:16" x14ac:dyDescent="0.25">
      <c r="A38" s="7">
        <v>45024833</v>
      </c>
      <c r="B38" s="9">
        <v>37</v>
      </c>
      <c r="C38" s="8" t="s">
        <v>32</v>
      </c>
      <c r="E38" s="9" t="str">
        <f t="shared" si="0"/>
        <v>INSERT INTO NaPTANs VALUES ('45024833',' The Gables',' The Gables',0)</v>
      </c>
      <c r="P38" s="7"/>
    </row>
    <row r="39" spans="1:16" x14ac:dyDescent="0.25">
      <c r="A39" s="7">
        <v>45025482</v>
      </c>
      <c r="B39" s="9">
        <v>38</v>
      </c>
      <c r="C39" s="8" t="s">
        <v>33</v>
      </c>
      <c r="E39" s="9" t="str">
        <f t="shared" si="0"/>
        <v>INSERT INTO NaPTANs VALUES ('45025482',' Coronation Way',' Coronation Way',0)</v>
      </c>
      <c r="P39" s="7"/>
    </row>
    <row r="40" spans="1:16" x14ac:dyDescent="0.25">
      <c r="A40" s="7">
        <v>45025483</v>
      </c>
      <c r="B40" s="9">
        <v>39</v>
      </c>
      <c r="C40" s="8" t="s">
        <v>34</v>
      </c>
      <c r="E40" s="9" t="str">
        <f t="shared" si="0"/>
        <v>INSERT INTO NaPTANs VALUES ('45025483',' School Walk',' School Walk',0)</v>
      </c>
      <c r="P40" s="7"/>
    </row>
    <row r="41" spans="1:16" x14ac:dyDescent="0.25">
      <c r="A41" s="4">
        <v>45025484</v>
      </c>
      <c r="B41" s="9">
        <v>40</v>
      </c>
      <c r="C41" s="9" t="s">
        <v>35</v>
      </c>
      <c r="E41" s="9" t="str">
        <f t="shared" si="0"/>
        <v>INSERT INTO NaPTANs VALUES ('45025484','Cartmel Road','Cartmel Road',0)</v>
      </c>
    </row>
    <row r="42" spans="1:16" x14ac:dyDescent="0.25">
      <c r="A42" s="4">
        <v>45025486</v>
      </c>
      <c r="B42" s="9">
        <v>41</v>
      </c>
      <c r="C42" s="9" t="s">
        <v>36</v>
      </c>
      <c r="E42" s="9" t="str">
        <f t="shared" si="0"/>
        <v>INSERT INTO NaPTANs VALUES ('45025486','Braithwaite Avenue','Braithwaite Avenue',0)</v>
      </c>
    </row>
    <row r="43" spans="1:16" x14ac:dyDescent="0.25">
      <c r="A43" s="4">
        <v>45025487</v>
      </c>
      <c r="B43" s="9">
        <v>42</v>
      </c>
      <c r="C43" s="9" t="s">
        <v>36</v>
      </c>
      <c r="E43" s="9" t="str">
        <f t="shared" si="0"/>
        <v>INSERT INTO NaPTANs VALUES ('45025487','Braithwaite Avenue','Braithwaite Avenue',0)</v>
      </c>
    </row>
    <row r="44" spans="1:16" x14ac:dyDescent="0.25">
      <c r="A44" s="4">
        <v>45025488</v>
      </c>
      <c r="B44" s="9">
        <v>43</v>
      </c>
      <c r="C44" s="9" t="s">
        <v>9</v>
      </c>
      <c r="E44" s="9" t="str">
        <f t="shared" si="0"/>
        <v>INSERT INTO NaPTANs VALUES ('45025488','West Lane','West Lane',0)</v>
      </c>
    </row>
    <row r="45" spans="1:16" x14ac:dyDescent="0.25">
      <c r="A45" s="4">
        <v>45025489</v>
      </c>
      <c r="B45" s="9">
        <v>44</v>
      </c>
      <c r="C45" s="9" t="s">
        <v>13</v>
      </c>
      <c r="E45" s="9" t="str">
        <f t="shared" si="0"/>
        <v>INSERT INTO NaPTANs VALUES ('45025489','Edensor Road','Edensor Road',0)</v>
      </c>
    </row>
    <row r="46" spans="1:16" x14ac:dyDescent="0.25">
      <c r="A46" s="4">
        <v>45025490</v>
      </c>
      <c r="B46" s="9">
        <v>45</v>
      </c>
      <c r="C46" s="9" t="s">
        <v>37</v>
      </c>
      <c r="E46" s="9" t="str">
        <f t="shared" si="0"/>
        <v>INSERT INTO NaPTANs VALUES ('45025490','Drewry Road','Drewry Road',0)</v>
      </c>
    </row>
    <row r="47" spans="1:16" x14ac:dyDescent="0.25">
      <c r="A47" s="4">
        <v>45025491</v>
      </c>
      <c r="B47" s="9">
        <v>46</v>
      </c>
      <c r="C47" s="9" t="s">
        <v>38</v>
      </c>
      <c r="E47" s="9" t="str">
        <f t="shared" si="0"/>
        <v>INSERT INTO NaPTANs VALUES ('45025491','Suresnes Road','Suresnes Road',0)</v>
      </c>
    </row>
    <row r="48" spans="1:16" x14ac:dyDescent="0.25">
      <c r="A48" s="7">
        <v>45025541</v>
      </c>
      <c r="B48" s="9">
        <v>47</v>
      </c>
      <c r="C48" s="8" t="s">
        <v>24</v>
      </c>
      <c r="E48" s="9" t="str">
        <f t="shared" si="0"/>
        <v>INSERT INTO NaPTANs VALUES ('45025541',' Greenfield Court',' Greenfield Court',0)</v>
      </c>
      <c r="P48" s="7"/>
    </row>
    <row r="49" spans="1:16" x14ac:dyDescent="0.25">
      <c r="A49" s="7">
        <v>45025544</v>
      </c>
      <c r="B49" s="9">
        <v>48</v>
      </c>
      <c r="C49" s="8" t="s">
        <v>23</v>
      </c>
      <c r="E49" s="9" t="str">
        <f t="shared" si="0"/>
        <v>INSERT INTO NaPTANs VALUES ('45025544',' Guard House Road',' Guard House Road',0)</v>
      </c>
      <c r="P49" s="7"/>
    </row>
    <row r="50" spans="1:16" x14ac:dyDescent="0.25">
      <c r="A50" s="4">
        <v>45025560</v>
      </c>
      <c r="B50" s="9">
        <v>49</v>
      </c>
      <c r="C50" s="9" t="s">
        <v>6</v>
      </c>
      <c r="E50" s="9" t="str">
        <f t="shared" si="0"/>
        <v>INSERT INTO NaPTANs VALUES ('45025560','Hillclough Grove','Hillclough Grove',0)</v>
      </c>
    </row>
    <row r="51" spans="1:16" x14ac:dyDescent="0.25">
      <c r="A51" s="4">
        <v>45025561</v>
      </c>
      <c r="B51" s="9">
        <v>50</v>
      </c>
      <c r="C51" s="9" t="s">
        <v>39</v>
      </c>
      <c r="E51" s="9" t="str">
        <f t="shared" si="0"/>
        <v>INSERT INTO NaPTANs VALUES ('45025561','Keighley New Church','Keighley New Church',0)</v>
      </c>
    </row>
    <row r="52" spans="1:16" x14ac:dyDescent="0.25">
      <c r="A52" s="4">
        <v>45026807</v>
      </c>
      <c r="B52" s="9">
        <v>51</v>
      </c>
      <c r="C52" s="9" t="s">
        <v>40</v>
      </c>
      <c r="E52" s="9" t="str">
        <f t="shared" si="0"/>
        <v>INSERT INTO NaPTANs VALUES ('45026807','Keighley Bus Stn','Keighley Bus Stn',0)</v>
      </c>
    </row>
    <row r="53" spans="1:16" x14ac:dyDescent="0.25">
      <c r="A53" s="4">
        <v>45027246</v>
      </c>
      <c r="B53" s="9">
        <v>52</v>
      </c>
      <c r="C53" s="9" t="s">
        <v>41</v>
      </c>
      <c r="E53" s="9" t="str">
        <f t="shared" si="0"/>
        <v>INSERT INTO NaPTANs VALUES ('45027246','Lower Laithe','Lower Laithe',0)</v>
      </c>
    </row>
    <row r="54" spans="1:16" x14ac:dyDescent="0.25">
      <c r="A54" s="4">
        <v>45027248</v>
      </c>
      <c r="B54" s="9">
        <v>53</v>
      </c>
      <c r="C54" s="9" t="s">
        <v>41</v>
      </c>
      <c r="E54" s="9" t="str">
        <f t="shared" si="0"/>
        <v>INSERT INTO NaPTANs VALUES ('45027248','Lower Laithe','Lower Laithe',0)</v>
      </c>
    </row>
    <row r="55" spans="1:16" x14ac:dyDescent="0.25">
      <c r="A55" s="4">
        <v>45051153</v>
      </c>
      <c r="B55" s="9">
        <v>54</v>
      </c>
      <c r="C55" s="9" t="s">
        <v>12</v>
      </c>
      <c r="E55" s="9" t="str">
        <f t="shared" si="0"/>
        <v>INSERT INTO NaPTANs VALUES ('45051153','Highfield Road','Highfield Road',0)</v>
      </c>
    </row>
    <row r="56" spans="1:16" x14ac:dyDescent="0.25">
      <c r="A56" s="4">
        <v>45021844</v>
      </c>
      <c r="B56" s="9">
        <v>55</v>
      </c>
      <c r="C56" s="9" t="s">
        <v>42</v>
      </c>
      <c r="E56" s="9" t="str">
        <f t="shared" si="0"/>
        <v>INSERT INTO NaPTANs VALUES ('45021844',' Grant Street',' Grant Street',0)</v>
      </c>
    </row>
    <row r="57" spans="1:16" x14ac:dyDescent="0.25">
      <c r="A57" s="4">
        <v>45021832</v>
      </c>
      <c r="B57" s="9">
        <v>56</v>
      </c>
      <c r="C57" s="9" t="s">
        <v>43</v>
      </c>
      <c r="E57" s="9" t="str">
        <f t="shared" si="0"/>
        <v>INSERT INTO NaPTANs VALUES ('45021832',' West Lane',' West Lane',0)</v>
      </c>
    </row>
    <row r="58" spans="1:16" x14ac:dyDescent="0.25">
      <c r="A58" s="4">
        <v>45021831</v>
      </c>
      <c r="B58" s="9">
        <v>57</v>
      </c>
      <c r="C58" s="9" t="s">
        <v>44</v>
      </c>
      <c r="E58" s="9" t="str">
        <f t="shared" si="0"/>
        <v>INSERT INTO NaPTANs VALUES ('45021831',' Coronation Mount',' Coronation Mount',0)</v>
      </c>
    </row>
    <row r="59" spans="1:16" x14ac:dyDescent="0.25">
      <c r="A59" s="4">
        <v>45021842</v>
      </c>
      <c r="B59" s="9">
        <v>58</v>
      </c>
      <c r="C59" s="9" t="s">
        <v>45</v>
      </c>
      <c r="E59" s="9" t="str">
        <f t="shared" si="0"/>
        <v>INSERT INTO NaPTANs VALUES ('45021842',' Highfield Road',' Highfield Road',0)</v>
      </c>
    </row>
    <row r="60" spans="1:16" x14ac:dyDescent="0.25">
      <c r="A60" s="4">
        <v>45021843</v>
      </c>
      <c r="B60" s="9">
        <v>59</v>
      </c>
      <c r="C60" s="9" t="s">
        <v>46</v>
      </c>
      <c r="E60" s="9" t="str">
        <f t="shared" si="0"/>
        <v>INSERT INTO NaPTANs VALUES ('45021843',' Devonshire Street',' Devonshire Street',0)</v>
      </c>
    </row>
    <row r="61" spans="1:16" x14ac:dyDescent="0.25">
      <c r="A61" s="4">
        <v>45021176</v>
      </c>
      <c r="B61" s="9">
        <v>60</v>
      </c>
      <c r="C61" s="9" t="s">
        <v>47</v>
      </c>
      <c r="E61" s="9" t="str">
        <f t="shared" si="0"/>
        <v>INSERT INTO NaPTANs VALUES ('45021176',' Wellington Road',' Wellington Road',0)</v>
      </c>
    </row>
    <row r="62" spans="1:16" x14ac:dyDescent="0.25">
      <c r="A62" s="4">
        <v>45021178</v>
      </c>
      <c r="B62" s="9">
        <v>61</v>
      </c>
      <c r="C62" s="9" t="s">
        <v>48</v>
      </c>
      <c r="E62" s="9" t="str">
        <f t="shared" si="0"/>
        <v>INSERT INTO NaPTANs VALUES ('45021178',' Parkwood Rise',' Parkwood Rise',0)</v>
      </c>
    </row>
    <row r="63" spans="1:16" x14ac:dyDescent="0.25">
      <c r="A63" s="4">
        <v>45029317</v>
      </c>
      <c r="B63" s="9">
        <v>62</v>
      </c>
      <c r="C63" s="9" t="s">
        <v>48</v>
      </c>
      <c r="E63" s="9" t="str">
        <f t="shared" si="0"/>
        <v>INSERT INTO NaPTANs VALUES ('45029317',' Parkwood Rise',' Parkwood Rise',0)</v>
      </c>
    </row>
    <row r="64" spans="1:16" x14ac:dyDescent="0.25">
      <c r="A64" s="4">
        <v>45022574</v>
      </c>
      <c r="B64" s="9">
        <v>63</v>
      </c>
      <c r="C64" s="9" t="s">
        <v>48</v>
      </c>
      <c r="E64" s="9" t="str">
        <f t="shared" si="0"/>
        <v>INSERT INTO NaPTANs VALUES ('45022574',' Parkwood Rise',' Parkwood Rise',0)</v>
      </c>
    </row>
    <row r="65" spans="1:5" x14ac:dyDescent="0.25">
      <c r="A65" s="4">
        <v>45025538</v>
      </c>
      <c r="B65" s="9">
        <v>64</v>
      </c>
      <c r="C65" s="9" t="s">
        <v>49</v>
      </c>
      <c r="E65" s="9" t="str">
        <f t="shared" si="0"/>
        <v>INSERT INTO NaPTANs VALUES ('45025538',' Glenhurst Avenue',' Glenhurst Avenue',0)</v>
      </c>
    </row>
    <row r="66" spans="1:5" x14ac:dyDescent="0.25">
      <c r="A66" s="4">
        <v>45025577</v>
      </c>
      <c r="B66" s="9">
        <v>65</v>
      </c>
      <c r="C66" s="9" t="s">
        <v>50</v>
      </c>
      <c r="E66" s="9" t="str">
        <f t="shared" ref="E66:E129" si="1">"INSERT INTO NaPTANs VALUES ('"&amp;A66&amp;"','"&amp;C66&amp;"','"&amp;C66&amp;"',0)"</f>
        <v>INSERT INTO NaPTANs VALUES ('45025577',' Glen Lee Lane',' Glen Lee Lane',0)</v>
      </c>
    </row>
    <row r="67" spans="1:5" x14ac:dyDescent="0.25">
      <c r="A67" s="4">
        <v>45025187</v>
      </c>
      <c r="B67" s="9">
        <v>66</v>
      </c>
      <c r="C67" s="9" t="s">
        <v>51</v>
      </c>
      <c r="E67" s="9" t="str">
        <f t="shared" si="1"/>
        <v>INSERT INTO NaPTANs VALUES ('45025187',' Alder Avenue',' Alder Avenue',0)</v>
      </c>
    </row>
    <row r="68" spans="1:5" x14ac:dyDescent="0.25">
      <c r="A68" s="4">
        <v>45051513</v>
      </c>
      <c r="B68" s="9">
        <v>67</v>
      </c>
      <c r="C68" s="9" t="s">
        <v>52</v>
      </c>
      <c r="E68" s="9" t="str">
        <f t="shared" si="1"/>
        <v>INSERT INTO NaPTANs VALUES ('45051513',' Cherry Tree Rise',' Cherry Tree Rise',0)</v>
      </c>
    </row>
    <row r="69" spans="1:5" x14ac:dyDescent="0.25">
      <c r="A69" s="4">
        <v>45051514</v>
      </c>
      <c r="B69" s="9">
        <v>68</v>
      </c>
      <c r="C69" s="9" t="s">
        <v>53</v>
      </c>
      <c r="E69" s="9" t="str">
        <f t="shared" si="1"/>
        <v>INSERT INTO NaPTANs VALUES ('45051514',' Spring Avenue',' Spring Avenue',0)</v>
      </c>
    </row>
    <row r="70" spans="1:5" x14ac:dyDescent="0.25">
      <c r="A70" s="4">
        <v>45051515</v>
      </c>
      <c r="B70" s="9">
        <v>69</v>
      </c>
      <c r="C70" s="9" t="s">
        <v>54</v>
      </c>
      <c r="E70" s="9" t="str">
        <f t="shared" si="1"/>
        <v>INSERT INTO NaPTANs VALUES ('45051515',' Spring Place',' Spring Place',0)</v>
      </c>
    </row>
    <row r="71" spans="1:5" x14ac:dyDescent="0.25">
      <c r="A71" s="4">
        <v>45025539</v>
      </c>
      <c r="B71" s="9">
        <v>70</v>
      </c>
      <c r="C71" s="9" t="s">
        <v>55</v>
      </c>
      <c r="E71" s="9" t="str">
        <f t="shared" si="1"/>
        <v>INSERT INTO NaPTANs VALUES ('45025539',' Moss Carr Road',' Moss Carr Road',0)</v>
      </c>
    </row>
    <row r="72" spans="1:5" x14ac:dyDescent="0.25">
      <c r="A72" s="4">
        <v>45025537</v>
      </c>
      <c r="B72" s="9">
        <v>71</v>
      </c>
      <c r="C72" s="9" t="s">
        <v>56</v>
      </c>
      <c r="E72" s="9" t="str">
        <f t="shared" si="1"/>
        <v>INSERT INTO NaPTANs VALUES ('45025537',' Sunnydale Grove',' Sunnydale Grove',0)</v>
      </c>
    </row>
    <row r="73" spans="1:5" x14ac:dyDescent="0.25">
      <c r="A73" s="4">
        <v>45021186</v>
      </c>
      <c r="B73" s="9">
        <v>72</v>
      </c>
      <c r="C73" s="9" t="s">
        <v>57</v>
      </c>
      <c r="E73" s="9" t="str">
        <f t="shared" si="1"/>
        <v>INSERT INTO NaPTANs VALUES ('45021186',' Bank Top Way',' Bank Top Way',0)</v>
      </c>
    </row>
    <row r="74" spans="1:5" x14ac:dyDescent="0.25">
      <c r="A74" s="4">
        <v>45021185</v>
      </c>
      <c r="B74" s="9">
        <v>73</v>
      </c>
      <c r="C74" s="9" t="s">
        <v>56</v>
      </c>
      <c r="E74" s="9" t="str">
        <f t="shared" si="1"/>
        <v>INSERT INTO NaPTANs VALUES ('45021185',' Sunnydale Grove',' Sunnydale Grove',0)</v>
      </c>
    </row>
    <row r="75" spans="1:5" x14ac:dyDescent="0.25">
      <c r="A75" s="4">
        <v>45021184</v>
      </c>
      <c r="B75" s="9">
        <v>74</v>
      </c>
      <c r="C75" s="9" t="s">
        <v>55</v>
      </c>
      <c r="E75" s="9" t="str">
        <f t="shared" si="1"/>
        <v>INSERT INTO NaPTANs VALUES ('45021184',' Moss Carr Road',' Moss Carr Road',0)</v>
      </c>
    </row>
    <row r="76" spans="1:5" x14ac:dyDescent="0.25">
      <c r="A76" s="4">
        <v>45025190</v>
      </c>
      <c r="B76" s="9">
        <v>75</v>
      </c>
      <c r="C76" s="9" t="s">
        <v>58</v>
      </c>
      <c r="E76" s="9" t="str">
        <f t="shared" si="1"/>
        <v>INSERT INTO NaPTANs VALUES ('45025190',' Sping Place',' Sping Place',0)</v>
      </c>
    </row>
    <row r="77" spans="1:5" x14ac:dyDescent="0.25">
      <c r="A77" s="4">
        <v>45025189</v>
      </c>
      <c r="B77" s="9">
        <v>76</v>
      </c>
      <c r="C77" s="9" t="s">
        <v>59</v>
      </c>
      <c r="E77" s="9" t="str">
        <f t="shared" si="1"/>
        <v>INSERT INTO NaPTANs VALUES ('45025189',' Dale View Close',' Dale View Close',0)</v>
      </c>
    </row>
    <row r="78" spans="1:5" x14ac:dyDescent="0.25">
      <c r="A78" s="4">
        <v>45025188</v>
      </c>
      <c r="B78" s="9">
        <v>77</v>
      </c>
      <c r="C78" s="9" t="s">
        <v>60</v>
      </c>
      <c r="E78" s="9" t="str">
        <f t="shared" si="1"/>
        <v>INSERT INTO NaPTANs VALUES ('45025188',' Aspen Close',' Aspen Close',0)</v>
      </c>
    </row>
    <row r="79" spans="1:5" x14ac:dyDescent="0.25">
      <c r="A79" s="4">
        <v>45051512</v>
      </c>
      <c r="B79" s="9">
        <v>78</v>
      </c>
      <c r="C79" s="9" t="s">
        <v>51</v>
      </c>
      <c r="E79" s="9" t="str">
        <f t="shared" si="1"/>
        <v>INSERT INTO NaPTANs VALUES ('45051512',' Alder Avenue',' Alder Avenue',0)</v>
      </c>
    </row>
    <row r="80" spans="1:5" x14ac:dyDescent="0.25">
      <c r="A80" s="4">
        <v>45021183</v>
      </c>
      <c r="B80" s="9">
        <v>79</v>
      </c>
      <c r="C80" s="9" t="s">
        <v>50</v>
      </c>
      <c r="E80" s="9" t="str">
        <f t="shared" si="1"/>
        <v>INSERT INTO NaPTANs VALUES ('45021183',' Glen Lee Lane',' Glen Lee Lane',0)</v>
      </c>
    </row>
    <row r="81" spans="1:5" x14ac:dyDescent="0.25">
      <c r="A81" s="4">
        <v>45021182</v>
      </c>
      <c r="B81" s="9">
        <v>80</v>
      </c>
      <c r="C81" s="9" t="s">
        <v>49</v>
      </c>
      <c r="E81" s="9" t="str">
        <f t="shared" si="1"/>
        <v>INSERT INTO NaPTANs VALUES ('45021182',' Glenhurst Avenue',' Glenhurst Avenue',0)</v>
      </c>
    </row>
    <row r="82" spans="1:5" x14ac:dyDescent="0.25">
      <c r="A82" s="4">
        <v>45022573</v>
      </c>
      <c r="B82" s="9">
        <v>81</v>
      </c>
      <c r="C82" s="9" t="s">
        <v>48</v>
      </c>
      <c r="E82" s="9" t="str">
        <f t="shared" si="1"/>
        <v>INSERT INTO NaPTANs VALUES ('45022573',' Parkwood Rise',' Parkwood Rise',0)</v>
      </c>
    </row>
    <row r="83" spans="1:5" x14ac:dyDescent="0.25">
      <c r="A83" s="4">
        <v>45022572</v>
      </c>
      <c r="B83" s="9">
        <v>82</v>
      </c>
      <c r="C83" s="9" t="s">
        <v>61</v>
      </c>
      <c r="E83" s="9" t="str">
        <f t="shared" si="1"/>
        <v>INSERT INTO NaPTANs VALUES ('45022572',' Broom Street',' Broom Street',0)</v>
      </c>
    </row>
    <row r="84" spans="1:5" x14ac:dyDescent="0.25">
      <c r="A84" s="4">
        <v>45029318</v>
      </c>
      <c r="B84" s="9">
        <v>83</v>
      </c>
      <c r="C84" s="9" t="s">
        <v>48</v>
      </c>
      <c r="E84" s="9" t="str">
        <f t="shared" si="1"/>
        <v>INSERT INTO NaPTANs VALUES ('45029318',' Parkwood Rise',' Parkwood Rise',0)</v>
      </c>
    </row>
    <row r="85" spans="1:5" x14ac:dyDescent="0.25">
      <c r="A85" s="4">
        <v>45021179</v>
      </c>
      <c r="B85" s="9">
        <v>84</v>
      </c>
      <c r="C85" s="9" t="s">
        <v>62</v>
      </c>
      <c r="E85" s="9" t="str">
        <f t="shared" si="1"/>
        <v>INSERT INTO NaPTANs VALUES ('45021179',' Parkwood Street',' Parkwood Street',0)</v>
      </c>
    </row>
    <row r="86" spans="1:5" x14ac:dyDescent="0.25">
      <c r="A86" s="4">
        <v>45021177</v>
      </c>
      <c r="B86" s="9">
        <v>85</v>
      </c>
      <c r="C86" s="9" t="s">
        <v>63</v>
      </c>
      <c r="E86" s="9" t="str">
        <f t="shared" si="1"/>
        <v>INSERT INTO NaPTANs VALUES ('45021177',' East Parade',' East Parade',0)</v>
      </c>
    </row>
    <row r="87" spans="1:5" x14ac:dyDescent="0.25">
      <c r="A87" s="4">
        <v>45021873</v>
      </c>
      <c r="B87" s="9">
        <v>86</v>
      </c>
      <c r="C87" s="9" t="s">
        <v>64</v>
      </c>
      <c r="E87" s="9" t="str">
        <f t="shared" si="1"/>
        <v>INSERT INTO NaPTANs VALUES ('45021873',' Aireworth Street',' Aireworth Street',0)</v>
      </c>
    </row>
    <row r="88" spans="1:5" x14ac:dyDescent="0.25">
      <c r="A88" s="4">
        <v>45021871</v>
      </c>
      <c r="B88" s="9">
        <v>87</v>
      </c>
      <c r="C88" s="9" t="s">
        <v>65</v>
      </c>
      <c r="E88" s="9" t="str">
        <f t="shared" si="1"/>
        <v>INSERT INTO NaPTANs VALUES ('45021871',' Rydal Street',' Rydal Street',0)</v>
      </c>
    </row>
    <row r="89" spans="1:5" x14ac:dyDescent="0.25">
      <c r="A89" s="4">
        <v>45021875</v>
      </c>
      <c r="B89" s="9">
        <v>88</v>
      </c>
      <c r="C89" s="9" t="s">
        <v>66</v>
      </c>
      <c r="E89" s="9" t="str">
        <f t="shared" si="1"/>
        <v>INSERT INTO NaPTANs VALUES ('45021875',' Oakworth Road',' Oakworth Road',0)</v>
      </c>
    </row>
    <row r="90" spans="1:5" x14ac:dyDescent="0.25">
      <c r="A90" s="4">
        <v>45021876</v>
      </c>
      <c r="B90" s="9">
        <v>89</v>
      </c>
      <c r="C90" s="9" t="s">
        <v>67</v>
      </c>
      <c r="E90" s="9" t="str">
        <f t="shared" si="1"/>
        <v>INSERT INTO NaPTANs VALUES ('45021876',' Arncliffe Road',' Arncliffe Road',0)</v>
      </c>
    </row>
    <row r="91" spans="1:5" x14ac:dyDescent="0.25">
      <c r="A91" s="4">
        <v>45021878</v>
      </c>
      <c r="B91" s="9">
        <v>90</v>
      </c>
      <c r="C91" s="9" t="s">
        <v>68</v>
      </c>
      <c r="E91" s="9" t="str">
        <f t="shared" si="1"/>
        <v>INSERT INTO NaPTANs VALUES ('45021878',' Westfell Lane',' Westfell Lane',0)</v>
      </c>
    </row>
    <row r="92" spans="1:5" x14ac:dyDescent="0.25">
      <c r="A92" s="4">
        <v>45025562</v>
      </c>
      <c r="B92" s="9">
        <v>91</v>
      </c>
      <c r="C92" s="9" t="s">
        <v>69</v>
      </c>
      <c r="E92" s="9" t="str">
        <f t="shared" si="1"/>
        <v>INSERT INTO NaPTANs VALUES ('45025562',' Nile Street',' Nile Street',0)</v>
      </c>
    </row>
    <row r="93" spans="1:5" x14ac:dyDescent="0.25">
      <c r="A93" s="4">
        <v>45021886</v>
      </c>
      <c r="B93" s="9">
        <v>92</v>
      </c>
      <c r="C93" s="9" t="s">
        <v>70</v>
      </c>
      <c r="E93" s="9" t="str">
        <f t="shared" si="1"/>
        <v>INSERT INTO NaPTANs VALUES ('45021886',' Westburn Avenue',' Westburn Avenue',0)</v>
      </c>
    </row>
    <row r="94" spans="1:5" x14ac:dyDescent="0.25">
      <c r="A94" s="4">
        <v>45021885</v>
      </c>
      <c r="B94" s="9">
        <v>93</v>
      </c>
      <c r="C94" s="9" t="s">
        <v>71</v>
      </c>
      <c r="E94" s="9" t="str">
        <f t="shared" si="1"/>
        <v>INSERT INTO NaPTANs VALUES ('45021885',' Prospect Mount',' Prospect Mount',0)</v>
      </c>
    </row>
    <row r="95" spans="1:5" x14ac:dyDescent="0.25">
      <c r="A95" s="4">
        <v>45021887</v>
      </c>
      <c r="B95" s="9">
        <v>94</v>
      </c>
      <c r="C95" s="9" t="s">
        <v>72</v>
      </c>
      <c r="E95" s="9" t="str">
        <f t="shared" si="1"/>
        <v>INSERT INTO NaPTANs VALUES ('45021887',' Wheat Head Crescent',' Wheat Head Crescent',0)</v>
      </c>
    </row>
    <row r="96" spans="1:5" x14ac:dyDescent="0.25">
      <c r="A96" s="4">
        <v>45024885</v>
      </c>
      <c r="B96" s="9">
        <v>95</v>
      </c>
      <c r="C96" s="9" t="s">
        <v>72</v>
      </c>
      <c r="E96" s="9" t="str">
        <f t="shared" si="1"/>
        <v>INSERT INTO NaPTANs VALUES ('45024885',' Wheat Head Crescent',' Wheat Head Crescent',0)</v>
      </c>
    </row>
    <row r="97" spans="1:5" x14ac:dyDescent="0.25">
      <c r="A97" s="4">
        <v>45021888</v>
      </c>
      <c r="B97" s="9">
        <v>96</v>
      </c>
      <c r="C97" s="9" t="s">
        <v>73</v>
      </c>
      <c r="E97" s="9" t="str">
        <f t="shared" si="1"/>
        <v>INSERT INTO NaPTANs VALUES ('45021888',' Fell Lane',' Fell Lane',0)</v>
      </c>
    </row>
    <row r="98" spans="1:5" x14ac:dyDescent="0.25">
      <c r="A98" s="4">
        <v>45021884</v>
      </c>
      <c r="B98" s="9">
        <v>97</v>
      </c>
      <c r="C98" s="9" t="s">
        <v>74</v>
      </c>
      <c r="E98" s="9" t="str">
        <f t="shared" si="1"/>
        <v>INSERT INTO NaPTANs VALUES ('45021884',' Wheathead Drive',' Wheathead Drive',0)</v>
      </c>
    </row>
    <row r="99" spans="1:5" x14ac:dyDescent="0.25">
      <c r="A99" s="4">
        <v>45021883</v>
      </c>
      <c r="B99" s="9">
        <v>98</v>
      </c>
      <c r="C99" s="9" t="s">
        <v>73</v>
      </c>
      <c r="E99" s="9" t="str">
        <f t="shared" si="1"/>
        <v>INSERT INTO NaPTANs VALUES ('45021883',' Fell Lane',' Fell Lane',0)</v>
      </c>
    </row>
    <row r="100" spans="1:5" x14ac:dyDescent="0.25">
      <c r="A100" s="4">
        <v>45021882</v>
      </c>
      <c r="B100" s="9">
        <v>99</v>
      </c>
      <c r="C100" s="9" t="s">
        <v>71</v>
      </c>
      <c r="E100" s="9" t="str">
        <f t="shared" si="1"/>
        <v>INSERT INTO NaPTANs VALUES ('45021882',' Prospect Mount',' Prospect Mount',0)</v>
      </c>
    </row>
    <row r="101" spans="1:5" x14ac:dyDescent="0.25">
      <c r="A101" s="4">
        <v>45021881</v>
      </c>
      <c r="B101" s="9">
        <v>100</v>
      </c>
      <c r="C101" s="9" t="s">
        <v>75</v>
      </c>
      <c r="E101" s="9" t="str">
        <f t="shared" si="1"/>
        <v>INSERT INTO NaPTANs VALUES ('45021881',' Rose Meadows',' Rose Meadows',0)</v>
      </c>
    </row>
    <row r="102" spans="1:5" x14ac:dyDescent="0.25">
      <c r="A102" s="4">
        <v>45021880</v>
      </c>
      <c r="B102" s="9">
        <v>101</v>
      </c>
      <c r="C102" s="9" t="s">
        <v>69</v>
      </c>
      <c r="E102" s="9" t="str">
        <f t="shared" si="1"/>
        <v>INSERT INTO NaPTANs VALUES ('45021880',' Nile Street',' Nile Street',0)</v>
      </c>
    </row>
    <row r="103" spans="1:5" x14ac:dyDescent="0.25">
      <c r="A103" s="4">
        <v>45021879</v>
      </c>
      <c r="B103" s="9">
        <v>102</v>
      </c>
      <c r="C103" s="9" t="s">
        <v>76</v>
      </c>
      <c r="E103" s="9" t="str">
        <f t="shared" si="1"/>
        <v>INSERT INTO NaPTANs VALUES ('45021879',' Holmewood Road',' Holmewood Road',0)</v>
      </c>
    </row>
    <row r="104" spans="1:5" x14ac:dyDescent="0.25">
      <c r="A104" s="4">
        <v>45021877</v>
      </c>
      <c r="B104" s="9">
        <v>103</v>
      </c>
      <c r="C104" s="9" t="s">
        <v>67</v>
      </c>
      <c r="E104" s="9" t="str">
        <f t="shared" si="1"/>
        <v>INSERT INTO NaPTANs VALUES ('45021877',' Arncliffe Road',' Arncliffe Road',0)</v>
      </c>
    </row>
    <row r="105" spans="1:5" x14ac:dyDescent="0.25">
      <c r="A105" s="4">
        <v>45021870</v>
      </c>
      <c r="B105" s="9">
        <v>104</v>
      </c>
      <c r="C105" s="9" t="s">
        <v>77</v>
      </c>
      <c r="E105" s="9" t="str">
        <f t="shared" si="1"/>
        <v>INSERT INTO NaPTANs VALUES ('45021870',' Nashville Road',' Nashville Road',0)</v>
      </c>
    </row>
    <row r="106" spans="1:5" x14ac:dyDescent="0.25">
      <c r="A106" s="4">
        <v>45021872</v>
      </c>
      <c r="B106" s="9">
        <v>105</v>
      </c>
      <c r="C106" s="9" t="s">
        <v>64</v>
      </c>
      <c r="E106" s="9" t="str">
        <f t="shared" si="1"/>
        <v>INSERT INTO NaPTANs VALUES ('45021872',' Aireworth Street',' Aireworth Street',0)</v>
      </c>
    </row>
    <row r="107" spans="1:5" x14ac:dyDescent="0.25">
      <c r="A107" s="4">
        <v>45021874</v>
      </c>
      <c r="B107" s="9">
        <v>106</v>
      </c>
      <c r="C107" s="9" t="s">
        <v>43</v>
      </c>
      <c r="E107" s="9" t="str">
        <f t="shared" si="1"/>
        <v>INSERT INTO NaPTANs VALUES ('45021874',' West Lane',' West Lane',0)</v>
      </c>
    </row>
    <row r="108" spans="1:5" x14ac:dyDescent="0.25">
      <c r="A108" s="4">
        <v>45021869</v>
      </c>
      <c r="B108" s="9">
        <v>107</v>
      </c>
      <c r="C108" s="9" t="s">
        <v>78</v>
      </c>
      <c r="E108" s="9" t="str">
        <f t="shared" si="1"/>
        <v>INSERT INTO NaPTANs VALUES ('45021869',' Malsis Crescent',' Malsis Crescent',0)</v>
      </c>
    </row>
    <row r="109" spans="1:5" x14ac:dyDescent="0.25">
      <c r="A109" s="4">
        <v>45021868</v>
      </c>
      <c r="B109" s="9">
        <v>108</v>
      </c>
      <c r="C109" s="9" t="s">
        <v>79</v>
      </c>
      <c r="E109" s="9" t="str">
        <f t="shared" si="1"/>
        <v>INSERT INTO NaPTANs VALUES ('45021868',' Lawnswood Road',' Lawnswood Road',0)</v>
      </c>
    </row>
    <row r="110" spans="1:5" x14ac:dyDescent="0.25">
      <c r="A110" s="4">
        <v>45021866</v>
      </c>
      <c r="B110" s="9">
        <v>109</v>
      </c>
      <c r="C110" s="9" t="s">
        <v>80</v>
      </c>
      <c r="E110" s="9" t="str">
        <f t="shared" si="1"/>
        <v>INSERT INTO NaPTANs VALUES ('45021866',' Exley Road',' Exley Road',0)</v>
      </c>
    </row>
    <row r="111" spans="1:5" x14ac:dyDescent="0.25">
      <c r="A111" s="4">
        <v>45021864</v>
      </c>
      <c r="B111" s="9">
        <v>110</v>
      </c>
      <c r="C111" s="9" t="s">
        <v>81</v>
      </c>
      <c r="E111" s="9" t="str">
        <f t="shared" si="1"/>
        <v>INSERT INTO NaPTANs VALUES ('45021864',' Occupation Lane',' Occupation Lane',0)</v>
      </c>
    </row>
    <row r="112" spans="1:5" x14ac:dyDescent="0.25">
      <c r="A112" s="4">
        <v>45021862</v>
      </c>
      <c r="B112" s="9">
        <v>111</v>
      </c>
      <c r="C112" s="9" t="s">
        <v>82</v>
      </c>
      <c r="E112" s="9" t="str">
        <f t="shared" si="1"/>
        <v>INSERT INTO NaPTANs VALUES ('45021862',' Oakbank Broadway',' Oakbank Broadway',0)</v>
      </c>
    </row>
    <row r="113" spans="1:5" x14ac:dyDescent="0.25">
      <c r="A113" s="4">
        <v>45021860</v>
      </c>
      <c r="B113" s="9">
        <v>112</v>
      </c>
      <c r="C113" s="9" t="s">
        <v>83</v>
      </c>
      <c r="E113" s="9" t="str">
        <f t="shared" si="1"/>
        <v>INSERT INTO NaPTANs VALUES ('45021860',' Valley View Road',' Valley View Road',0)</v>
      </c>
    </row>
    <row r="114" spans="1:5" x14ac:dyDescent="0.25">
      <c r="A114" s="4">
        <v>45021858</v>
      </c>
      <c r="B114" s="9">
        <v>113</v>
      </c>
      <c r="C114" s="9" t="s">
        <v>84</v>
      </c>
      <c r="E114" s="9" t="str">
        <f t="shared" si="1"/>
        <v>INSERT INTO NaPTANs VALUES ('45021858',' Thornhill Avenue',' Thornhill Avenue',0)</v>
      </c>
    </row>
    <row r="115" spans="1:5" x14ac:dyDescent="0.25">
      <c r="A115" s="4">
        <v>45021854</v>
      </c>
      <c r="B115" s="9">
        <v>114</v>
      </c>
      <c r="C115" s="9" t="s">
        <v>85</v>
      </c>
      <c r="E115" s="9" t="str">
        <f t="shared" si="1"/>
        <v>INSERT INTO NaPTANs VALUES ('45021854',' Slaymaker Lane',' Slaymaker Lane',0)</v>
      </c>
    </row>
    <row r="116" spans="1:5" x14ac:dyDescent="0.25">
      <c r="A116" s="4">
        <v>45021853</v>
      </c>
      <c r="B116" s="9">
        <v>115</v>
      </c>
      <c r="C116" s="9" t="s">
        <v>86</v>
      </c>
      <c r="E116" s="9" t="str">
        <f t="shared" si="1"/>
        <v>INSERT INTO NaPTANs VALUES ('45021853',' Dockroyd Lane',' Dockroyd Lane',0)</v>
      </c>
    </row>
    <row r="117" spans="1:5" x14ac:dyDescent="0.25">
      <c r="A117" s="4">
        <v>45021851</v>
      </c>
      <c r="B117" s="9">
        <v>116</v>
      </c>
      <c r="C117" s="9" t="s">
        <v>87</v>
      </c>
      <c r="E117" s="9" t="str">
        <f t="shared" si="1"/>
        <v>INSERT INTO NaPTANs VALUES ('45021851',' Oakworth Manor',' Oakworth Manor',0)</v>
      </c>
    </row>
    <row r="118" spans="1:5" x14ac:dyDescent="0.25">
      <c r="A118" s="4">
        <v>45021849</v>
      </c>
      <c r="B118" s="9">
        <v>117</v>
      </c>
      <c r="C118" s="9" t="s">
        <v>88</v>
      </c>
      <c r="E118" s="9" t="str">
        <f t="shared" si="1"/>
        <v>INSERT INTO NaPTANs VALUES ('45021849',' James Street',' James Street',0)</v>
      </c>
    </row>
    <row r="119" spans="1:5" x14ac:dyDescent="0.25">
      <c r="A119" s="4">
        <v>45019998</v>
      </c>
      <c r="B119" s="9">
        <v>118</v>
      </c>
      <c r="C119" s="9" t="s">
        <v>89</v>
      </c>
      <c r="E119" s="9" t="str">
        <f t="shared" si="1"/>
        <v>INSERT INTO NaPTANs VALUES ('45019998',' Windsor Grove',' Windsor Grove',0)</v>
      </c>
    </row>
    <row r="120" spans="1:5" x14ac:dyDescent="0.25">
      <c r="A120" s="4">
        <v>45024270</v>
      </c>
      <c r="B120" s="9">
        <v>119</v>
      </c>
      <c r="C120" s="9" t="s">
        <v>90</v>
      </c>
      <c r="E120" s="9" t="str">
        <f t="shared" si="1"/>
        <v>INSERT INTO NaPTANs VALUES ('45024270',' Low Bank Drive',' Low Bank Drive',0)</v>
      </c>
    </row>
    <row r="121" spans="1:5" x14ac:dyDescent="0.25">
      <c r="A121" s="4">
        <v>45029696</v>
      </c>
      <c r="B121" s="9">
        <v>120</v>
      </c>
      <c r="C121" s="9" t="s">
        <v>91</v>
      </c>
      <c r="E121" s="9" t="str">
        <f t="shared" si="1"/>
        <v>INSERT INTO NaPTANs VALUES ('45029696',' Cure Hill ',' Cure Hill ',0)</v>
      </c>
    </row>
    <row r="122" spans="1:5" x14ac:dyDescent="0.25">
      <c r="A122" s="4">
        <v>45051423</v>
      </c>
      <c r="B122" s="9">
        <v>121</v>
      </c>
      <c r="C122" s="9" t="s">
        <v>92</v>
      </c>
      <c r="E122" s="9" t="str">
        <f t="shared" si="1"/>
        <v>INSERT INTO NaPTANs VALUES ('45051423',' Low Bank Lane',' Low Bank Lane',0)</v>
      </c>
    </row>
    <row r="123" spans="1:5" x14ac:dyDescent="0.25">
      <c r="A123" s="4">
        <v>45029697</v>
      </c>
      <c r="B123" s="9">
        <v>122</v>
      </c>
      <c r="C123" s="9" t="s">
        <v>93</v>
      </c>
      <c r="E123" s="9" t="str">
        <f t="shared" si="1"/>
        <v>INSERT INTO NaPTANs VALUES ('45029697',' Windsor Road',' Windsor Road',0)</v>
      </c>
    </row>
    <row r="124" spans="1:5" x14ac:dyDescent="0.25">
      <c r="A124" s="4">
        <v>45021850</v>
      </c>
      <c r="B124" s="9">
        <v>123</v>
      </c>
      <c r="C124" s="9" t="s">
        <v>94</v>
      </c>
      <c r="E124" s="9" t="str">
        <f t="shared" si="1"/>
        <v>INSERT INTO NaPTANs VALUES ('45021850',' Sunhurst Drive',' Sunhurst Drive',0)</v>
      </c>
    </row>
    <row r="125" spans="1:5" x14ac:dyDescent="0.25">
      <c r="A125" s="4">
        <v>45021852</v>
      </c>
      <c r="B125" s="9">
        <v>124</v>
      </c>
      <c r="C125" s="9" t="s">
        <v>86</v>
      </c>
      <c r="E125" s="9" t="str">
        <f t="shared" si="1"/>
        <v>INSERT INTO NaPTANs VALUES ('45021852',' Dockroyd Lane',' Dockroyd Lane',0)</v>
      </c>
    </row>
    <row r="126" spans="1:5" x14ac:dyDescent="0.25">
      <c r="A126" s="4">
        <v>45021855</v>
      </c>
      <c r="B126" s="9">
        <v>125</v>
      </c>
      <c r="C126" s="9" t="s">
        <v>85</v>
      </c>
      <c r="E126" s="9" t="str">
        <f t="shared" si="1"/>
        <v>INSERT INTO NaPTANs VALUES ('45021855',' Slaymaker Lane',' Slaymaker Lane',0)</v>
      </c>
    </row>
    <row r="127" spans="1:5" x14ac:dyDescent="0.25">
      <c r="A127" s="4">
        <v>45021856</v>
      </c>
      <c r="B127" s="9">
        <v>126</v>
      </c>
      <c r="C127" s="9" t="s">
        <v>84</v>
      </c>
      <c r="E127" s="9" t="str">
        <f t="shared" si="1"/>
        <v>INSERT INTO NaPTANs VALUES ('45021856',' Thornhill Avenue',' Thornhill Avenue',0)</v>
      </c>
    </row>
    <row r="128" spans="1:5" x14ac:dyDescent="0.25">
      <c r="A128" s="4">
        <v>45021859</v>
      </c>
      <c r="B128" s="9">
        <v>127</v>
      </c>
      <c r="C128" s="9" t="s">
        <v>95</v>
      </c>
      <c r="E128" s="9" t="str">
        <f t="shared" si="1"/>
        <v>INSERT INTO NaPTANs VALUES ('45021859',' Valley View Close',' Valley View Close',0)</v>
      </c>
    </row>
    <row r="129" spans="1:5" x14ac:dyDescent="0.25">
      <c r="A129" s="4">
        <v>45021861</v>
      </c>
      <c r="B129" s="9">
        <v>128</v>
      </c>
      <c r="C129" s="9" t="s">
        <v>82</v>
      </c>
      <c r="E129" s="9" t="str">
        <f t="shared" si="1"/>
        <v>INSERT INTO NaPTANs VALUES ('45021861',' Oakbank Broadway',' Oakbank Broadway',0)</v>
      </c>
    </row>
    <row r="130" spans="1:5" x14ac:dyDescent="0.25">
      <c r="A130" s="4">
        <v>45021863</v>
      </c>
      <c r="B130" s="9">
        <v>129</v>
      </c>
      <c r="C130" s="9" t="s">
        <v>81</v>
      </c>
      <c r="E130" s="9" t="str">
        <f t="shared" ref="E130:E193" si="2">"INSERT INTO NaPTANs VALUES ('"&amp;A130&amp;"','"&amp;C130&amp;"','"&amp;C130&amp;"',0)"</f>
        <v>INSERT INTO NaPTANs VALUES ('45021863',' Occupation Lane',' Occupation Lane',0)</v>
      </c>
    </row>
    <row r="131" spans="1:5" x14ac:dyDescent="0.25">
      <c r="A131" s="4">
        <v>45021865</v>
      </c>
      <c r="B131" s="9">
        <v>130</v>
      </c>
      <c r="C131" s="9" t="s">
        <v>80</v>
      </c>
      <c r="E131" s="9" t="str">
        <f t="shared" si="2"/>
        <v>INSERT INTO NaPTANs VALUES ('45021865',' Exley Road',' Exley Road',0)</v>
      </c>
    </row>
    <row r="132" spans="1:5" x14ac:dyDescent="0.25">
      <c r="A132" s="4">
        <v>45021867</v>
      </c>
      <c r="B132" s="9">
        <v>131</v>
      </c>
      <c r="C132" s="9" t="s">
        <v>79</v>
      </c>
      <c r="E132" s="9" t="str">
        <f t="shared" si="2"/>
        <v>INSERT INTO NaPTANs VALUES ('45021867',' Lawnswood Road',' Lawnswood Road',0)</v>
      </c>
    </row>
    <row r="133" spans="1:5" x14ac:dyDescent="0.25">
      <c r="A133" s="4">
        <v>45023138</v>
      </c>
      <c r="B133" s="9">
        <v>132</v>
      </c>
      <c r="C133" s="9" t="s">
        <v>96</v>
      </c>
      <c r="E133" s="9" t="str">
        <f t="shared" si="2"/>
        <v>INSERT INTO NaPTANs VALUES ('45023138',' Keighley Rail Stn',' Keighley Rail Stn',0)</v>
      </c>
    </row>
    <row r="134" spans="1:5" x14ac:dyDescent="0.25">
      <c r="A134" s="4">
        <v>45015948</v>
      </c>
      <c r="B134" s="9">
        <v>133</v>
      </c>
      <c r="C134" s="9" t="s">
        <v>97</v>
      </c>
      <c r="E134" s="9" t="str">
        <f t="shared" si="2"/>
        <v>INSERT INTO NaPTANs VALUES ('45015948',' Keighley Asda',' Keighley Asda',0)</v>
      </c>
    </row>
    <row r="135" spans="1:5" x14ac:dyDescent="0.25">
      <c r="A135" s="4">
        <v>45023140</v>
      </c>
      <c r="B135" s="9">
        <v>134</v>
      </c>
      <c r="C135" s="9" t="s">
        <v>98</v>
      </c>
      <c r="E135" s="9" t="str">
        <f t="shared" si="2"/>
        <v>INSERT INTO NaPTANs VALUES ('45023140',' Kly Rail Stn',' Kly Rail Stn',0)</v>
      </c>
    </row>
    <row r="136" spans="1:5" x14ac:dyDescent="0.25">
      <c r="A136" s="4">
        <v>45019901</v>
      </c>
      <c r="B136" s="9">
        <v>135</v>
      </c>
      <c r="C136" s="9" t="s">
        <v>99</v>
      </c>
      <c r="E136" s="9" t="str">
        <f t="shared" si="2"/>
        <v>INSERT INTO NaPTANs VALUES ('45019901',' Church Street',' Church Street',0)</v>
      </c>
    </row>
    <row r="137" spans="1:5" x14ac:dyDescent="0.25">
      <c r="A137" s="4">
        <v>45019903</v>
      </c>
      <c r="B137" s="9">
        <v>136</v>
      </c>
      <c r="C137" s="9" t="s">
        <v>100</v>
      </c>
      <c r="E137" s="9" t="str">
        <f t="shared" si="2"/>
        <v>INSERT INTO NaPTANs VALUES ('45019903',' Goulbourne Street',' Goulbourne Street',0)</v>
      </c>
    </row>
    <row r="138" spans="1:5" x14ac:dyDescent="0.25">
      <c r="A138" s="4">
        <v>45019904</v>
      </c>
      <c r="B138" s="9">
        <v>137</v>
      </c>
      <c r="C138" s="9" t="s">
        <v>101</v>
      </c>
      <c r="E138" s="9" t="str">
        <f t="shared" si="2"/>
        <v>INSERT INTO NaPTANs VALUES ('45019904',' King Street',' King Street',0)</v>
      </c>
    </row>
    <row r="139" spans="1:5" x14ac:dyDescent="0.25">
      <c r="A139" s="4">
        <v>45023116</v>
      </c>
      <c r="B139" s="9">
        <v>138</v>
      </c>
      <c r="C139" s="9" t="s">
        <v>102</v>
      </c>
      <c r="E139" s="9" t="str">
        <f t="shared" si="2"/>
        <v>INSERT INTO NaPTANs VALUES ('45023116',' Victoria Road',' Victoria Road',0)</v>
      </c>
    </row>
    <row r="140" spans="1:5" x14ac:dyDescent="0.25">
      <c r="A140" s="4">
        <v>45023114</v>
      </c>
      <c r="B140" s="9">
        <v>139</v>
      </c>
      <c r="C140" s="9" t="s">
        <v>103</v>
      </c>
      <c r="E140" s="9" t="str">
        <f t="shared" si="2"/>
        <v>INSERT INTO NaPTANs VALUES ('45023114',' Queens Grove',' Queens Grove',0)</v>
      </c>
    </row>
    <row r="141" spans="1:5" x14ac:dyDescent="0.25">
      <c r="A141" s="4">
        <v>45023112</v>
      </c>
      <c r="B141" s="9">
        <v>140</v>
      </c>
      <c r="C141" s="9" t="s">
        <v>104</v>
      </c>
      <c r="E141" s="9" t="str">
        <f t="shared" si="2"/>
        <v>INSERT INTO NaPTANs VALUES ('45023112',' Broomhill Grove',' Broomhill Grove',0)</v>
      </c>
    </row>
    <row r="142" spans="1:5" x14ac:dyDescent="0.25">
      <c r="A142" s="4">
        <v>45023110</v>
      </c>
      <c r="B142" s="9">
        <v>141</v>
      </c>
      <c r="C142" s="9" t="s">
        <v>105</v>
      </c>
      <c r="E142" s="9" t="str">
        <f t="shared" si="2"/>
        <v>INSERT INTO NaPTANs VALUES ('45023110',' Ingrow Lane',' Ingrow Lane',0)</v>
      </c>
    </row>
    <row r="143" spans="1:5" x14ac:dyDescent="0.25">
      <c r="A143" s="4">
        <v>45023118</v>
      </c>
      <c r="B143" s="9">
        <v>142</v>
      </c>
      <c r="C143" s="9" t="s">
        <v>106</v>
      </c>
      <c r="E143" s="9" t="str">
        <f t="shared" si="2"/>
        <v>INSERT INTO NaPTANs VALUES ('45023118',' Bracken Bank Cres',' Bracken Bank Cres',0)</v>
      </c>
    </row>
    <row r="144" spans="1:5" x14ac:dyDescent="0.25">
      <c r="A144" s="4">
        <v>45023120</v>
      </c>
      <c r="B144" s="9">
        <v>143</v>
      </c>
      <c r="C144" s="9" t="s">
        <v>107</v>
      </c>
      <c r="E144" s="9" t="str">
        <f t="shared" si="2"/>
        <v>INSERT INTO NaPTANs VALUES ('45023120',' Staveley Road',' Staveley Road',0)</v>
      </c>
    </row>
    <row r="145" spans="1:5" x14ac:dyDescent="0.25">
      <c r="A145" s="4">
        <v>45023122</v>
      </c>
      <c r="B145" s="9">
        <v>144</v>
      </c>
      <c r="C145" s="9" t="s">
        <v>108</v>
      </c>
      <c r="E145" s="9" t="str">
        <f t="shared" si="2"/>
        <v>INSERT INTO NaPTANs VALUES ('45023122',' Staveley Grove',' Staveley Grove',0)</v>
      </c>
    </row>
    <row r="146" spans="1:5" x14ac:dyDescent="0.25">
      <c r="A146" s="4">
        <v>45023124</v>
      </c>
      <c r="B146" s="9">
        <v>145</v>
      </c>
      <c r="C146" s="9" t="s">
        <v>109</v>
      </c>
      <c r="E146" s="9" t="str">
        <f t="shared" si="2"/>
        <v>INSERT INTO NaPTANs VALUES ('45023124',' Wheat Street',' Wheat Street',0)</v>
      </c>
    </row>
    <row r="147" spans="1:5" x14ac:dyDescent="0.25">
      <c r="A147" s="4">
        <v>45023111</v>
      </c>
      <c r="B147" s="9">
        <v>146</v>
      </c>
      <c r="C147" s="9" t="s">
        <v>110</v>
      </c>
      <c r="E147" s="9" t="str">
        <f t="shared" si="2"/>
        <v>INSERT INTO NaPTANs VALUES ('45023111',' Boothman Walk',' Boothman Walk',0)</v>
      </c>
    </row>
    <row r="148" spans="1:5" x14ac:dyDescent="0.25">
      <c r="A148" s="4">
        <v>45023113</v>
      </c>
      <c r="B148" s="9">
        <v>147</v>
      </c>
      <c r="C148" s="9" t="s">
        <v>103</v>
      </c>
      <c r="E148" s="9" t="str">
        <f t="shared" si="2"/>
        <v>INSERT INTO NaPTANs VALUES ('45023113',' Queens Grove',' Queens Grove',0)</v>
      </c>
    </row>
    <row r="149" spans="1:5" x14ac:dyDescent="0.25">
      <c r="A149" s="4">
        <v>45023115</v>
      </c>
      <c r="B149" s="9">
        <v>148</v>
      </c>
      <c r="C149" s="9" t="s">
        <v>102</v>
      </c>
      <c r="E149" s="9" t="str">
        <f t="shared" si="2"/>
        <v>INSERT INTO NaPTANs VALUES ('45023115',' Victoria Road',' Victoria Road',0)</v>
      </c>
    </row>
    <row r="150" spans="1:5" x14ac:dyDescent="0.25">
      <c r="A150" s="4">
        <v>45019905</v>
      </c>
      <c r="B150" s="9">
        <v>149</v>
      </c>
      <c r="C150" s="9" t="s">
        <v>111</v>
      </c>
      <c r="E150" s="9" t="str">
        <f t="shared" si="2"/>
        <v>INSERT INTO NaPTANs VALUES ('45019905',' Aspley Street',' Aspley Street',0)</v>
      </c>
    </row>
    <row r="151" spans="1:5" x14ac:dyDescent="0.25">
      <c r="A151" s="4">
        <v>45021891</v>
      </c>
      <c r="B151" s="9">
        <v>150</v>
      </c>
      <c r="C151" s="9" t="s">
        <v>112</v>
      </c>
      <c r="E151" s="9" t="str">
        <f t="shared" si="2"/>
        <v>INSERT INTO NaPTANs VALUES ('45021891',' Greengate Road',' Greengate Road',0)</v>
      </c>
    </row>
    <row r="152" spans="1:5" x14ac:dyDescent="0.25">
      <c r="A152" s="4">
        <v>45021894</v>
      </c>
      <c r="B152" s="9">
        <v>151</v>
      </c>
      <c r="C152" s="9" t="s">
        <v>113</v>
      </c>
      <c r="E152" s="9" t="str">
        <f t="shared" si="2"/>
        <v>INSERT INTO NaPTANs VALUES ('45021894',' Hanover Street',' Hanover Street',0)</v>
      </c>
    </row>
    <row r="153" spans="1:5" x14ac:dyDescent="0.25">
      <c r="A153" s="4">
        <v>45021187</v>
      </c>
      <c r="B153" s="9">
        <v>152</v>
      </c>
      <c r="C153" s="9" t="s">
        <v>114</v>
      </c>
      <c r="E153" s="9" t="str">
        <f t="shared" si="2"/>
        <v>INSERT INTO NaPTANs VALUES ('45021187',' Worthville Close',' Worthville Close',0)</v>
      </c>
    </row>
    <row r="154" spans="1:5" x14ac:dyDescent="0.25">
      <c r="A154" s="4">
        <v>45021189</v>
      </c>
      <c r="B154" s="9">
        <v>153</v>
      </c>
      <c r="C154" s="9" t="s">
        <v>115</v>
      </c>
      <c r="E154" s="9" t="str">
        <f t="shared" si="2"/>
        <v>INSERT INTO NaPTANs VALUES ('45021189',' Woodhouse Avenue',' Woodhouse Avenue',0)</v>
      </c>
    </row>
    <row r="155" spans="1:5" x14ac:dyDescent="0.25">
      <c r="A155" s="4">
        <v>45021191</v>
      </c>
      <c r="B155" s="9">
        <v>154</v>
      </c>
      <c r="C155" s="9" t="s">
        <v>116</v>
      </c>
      <c r="E155" s="9" t="str">
        <f t="shared" si="2"/>
        <v>INSERT INTO NaPTANs VALUES ('45021191',' Woodhouse Road',' Woodhouse Road',0)</v>
      </c>
    </row>
    <row r="156" spans="1:5" x14ac:dyDescent="0.25">
      <c r="A156" s="4">
        <v>45021193</v>
      </c>
      <c r="B156" s="9">
        <v>155</v>
      </c>
      <c r="C156" s="9" t="s">
        <v>117</v>
      </c>
      <c r="E156" s="9" t="str">
        <f t="shared" si="2"/>
        <v>INSERT INTO NaPTANs VALUES ('45021193',' Back Cliffe Terrace',' Back Cliffe Terrace',0)</v>
      </c>
    </row>
    <row r="157" spans="1:5" x14ac:dyDescent="0.25">
      <c r="A157" s="4">
        <v>45021195</v>
      </c>
      <c r="B157" s="9">
        <v>156</v>
      </c>
      <c r="C157" s="9" t="s">
        <v>118</v>
      </c>
      <c r="E157" s="9" t="str">
        <f t="shared" si="2"/>
        <v>INSERT INTO NaPTANs VALUES ('45021195',' Bracken Street',' Bracken Street',0)</v>
      </c>
    </row>
    <row r="158" spans="1:5" x14ac:dyDescent="0.25">
      <c r="A158" s="4">
        <v>45025576</v>
      </c>
      <c r="B158" s="9">
        <v>157</v>
      </c>
      <c r="C158" s="9" t="s">
        <v>119</v>
      </c>
      <c r="E158" s="9" t="str">
        <f t="shared" si="2"/>
        <v>INSERT INTO NaPTANs VALUES ('45025576',' Haincliffe Place',' Haincliffe Place',0)</v>
      </c>
    </row>
    <row r="159" spans="1:5" x14ac:dyDescent="0.25">
      <c r="A159" s="4">
        <v>45023128</v>
      </c>
      <c r="B159" s="9">
        <v>158</v>
      </c>
      <c r="C159" s="9" t="s">
        <v>120</v>
      </c>
      <c r="E159" s="9" t="str">
        <f t="shared" si="2"/>
        <v>INSERT INTO NaPTANs VALUES ('45023128',' South Street',' South Street',0)</v>
      </c>
    </row>
    <row r="160" spans="1:5" x14ac:dyDescent="0.25">
      <c r="A160" s="4">
        <v>45023129</v>
      </c>
      <c r="B160" s="9">
        <v>159</v>
      </c>
      <c r="C160" s="9" t="s">
        <v>121</v>
      </c>
      <c r="E160" s="9" t="str">
        <f t="shared" si="2"/>
        <v>INSERT INTO NaPTANs VALUES ('45023129',' Oakfield Road',' Oakfield Road',0)</v>
      </c>
    </row>
    <row r="161" spans="1:5" x14ac:dyDescent="0.25">
      <c r="A161" s="4">
        <v>45024817</v>
      </c>
      <c r="B161" s="9">
        <v>160</v>
      </c>
      <c r="C161" s="9" t="s">
        <v>107</v>
      </c>
      <c r="E161" s="9" t="str">
        <f t="shared" si="2"/>
        <v>INSERT INTO NaPTANs VALUES ('45024817',' Staveley Road',' Staveley Road',0)</v>
      </c>
    </row>
    <row r="162" spans="1:5" x14ac:dyDescent="0.25">
      <c r="A162" s="4">
        <v>45023109</v>
      </c>
      <c r="B162" s="9">
        <v>161</v>
      </c>
      <c r="C162" s="9" t="s">
        <v>122</v>
      </c>
      <c r="E162" s="9" t="str">
        <f t="shared" si="2"/>
        <v>INSERT INTO NaPTANs VALUES ('45023109',' Exley Way',' Exley Way',0)</v>
      </c>
    </row>
    <row r="163" spans="1:5" x14ac:dyDescent="0.25">
      <c r="A163" s="4">
        <v>45023108</v>
      </c>
      <c r="B163" s="9">
        <v>162</v>
      </c>
      <c r="C163" s="9" t="s">
        <v>109</v>
      </c>
      <c r="E163" s="9" t="str">
        <f t="shared" si="2"/>
        <v>INSERT INTO NaPTANs VALUES ('45023108',' Wheat Street',' Wheat Street',0)</v>
      </c>
    </row>
    <row r="164" spans="1:5" x14ac:dyDescent="0.25">
      <c r="A164" s="4">
        <v>45023106</v>
      </c>
      <c r="B164" s="9">
        <v>163</v>
      </c>
      <c r="C164" s="9" t="s">
        <v>105</v>
      </c>
      <c r="E164" s="9" t="str">
        <f t="shared" si="2"/>
        <v>INSERT INTO NaPTANs VALUES ('45023106',' Ingrow Lane',' Ingrow Lane',0)</v>
      </c>
    </row>
    <row r="165" spans="1:5" x14ac:dyDescent="0.25">
      <c r="A165" s="4">
        <v>45023103</v>
      </c>
      <c r="B165" s="9">
        <v>164</v>
      </c>
      <c r="C165" s="9" t="s">
        <v>123</v>
      </c>
      <c r="E165" s="9" t="str">
        <f t="shared" si="2"/>
        <v>INSERT INTO NaPTANs VALUES ('45023103',' Bracken Bank',' Bracken Bank',0)</v>
      </c>
    </row>
    <row r="166" spans="1:5" x14ac:dyDescent="0.25">
      <c r="A166" s="4">
        <v>45023102</v>
      </c>
      <c r="B166" s="9">
        <v>165</v>
      </c>
      <c r="C166" s="9" t="s">
        <v>124</v>
      </c>
      <c r="E166" s="9" t="str">
        <f t="shared" si="2"/>
        <v>INSERT INTO NaPTANs VALUES ('45023102',' Central Drive',' Central Drive',0)</v>
      </c>
    </row>
    <row r="167" spans="1:5" x14ac:dyDescent="0.25">
      <c r="A167" s="4">
        <v>45021900</v>
      </c>
      <c r="B167" s="9">
        <v>166</v>
      </c>
      <c r="C167" s="9" t="s">
        <v>125</v>
      </c>
      <c r="E167" s="9" t="str">
        <f t="shared" si="2"/>
        <v>INSERT INTO NaPTANs VALUES ('45021900',' Bracken Bank Avenue',' Bracken Bank Avenue',0)</v>
      </c>
    </row>
    <row r="168" spans="1:5" x14ac:dyDescent="0.25">
      <c r="A168" s="4">
        <v>45051156</v>
      </c>
      <c r="B168" s="9">
        <v>167</v>
      </c>
      <c r="C168" s="9" t="s">
        <v>126</v>
      </c>
      <c r="E168" s="9" t="str">
        <f t="shared" si="2"/>
        <v>INSERT INTO NaPTANs VALUES ('45051156',' Harewood Rise',' Harewood Rise',0)</v>
      </c>
    </row>
    <row r="169" spans="1:5" x14ac:dyDescent="0.25">
      <c r="A169" s="4">
        <v>45021897</v>
      </c>
      <c r="B169" s="9">
        <v>168</v>
      </c>
      <c r="C169" s="9" t="s">
        <v>127</v>
      </c>
      <c r="E169" s="9" t="str">
        <f t="shared" si="2"/>
        <v>INSERT INTO NaPTANs VALUES ('45021897',' Harewood Road',' Harewood Road',0)</v>
      </c>
    </row>
    <row r="170" spans="1:5" x14ac:dyDescent="0.25">
      <c r="A170" s="4">
        <v>45051155</v>
      </c>
      <c r="B170" s="9">
        <v>169</v>
      </c>
      <c r="C170" s="9" t="s">
        <v>128</v>
      </c>
      <c r="E170" s="9" t="str">
        <f t="shared" si="2"/>
        <v>INSERT INTO NaPTANs VALUES ('45051155',' Harewood Cres',' Harewood Cres',0)</v>
      </c>
    </row>
    <row r="171" spans="1:5" x14ac:dyDescent="0.25">
      <c r="A171" s="4">
        <v>45019990</v>
      </c>
      <c r="B171" s="9">
        <v>170</v>
      </c>
      <c r="C171" s="9" t="s">
        <v>129</v>
      </c>
      <c r="E171" s="9" t="str">
        <f t="shared" si="2"/>
        <v>INSERT INTO NaPTANs VALUES ('45019990',' Manor Park',' Manor Park',0)</v>
      </c>
    </row>
    <row r="172" spans="1:5" x14ac:dyDescent="0.25">
      <c r="A172" s="4">
        <v>45019991</v>
      </c>
      <c r="B172" s="9">
        <v>171</v>
      </c>
      <c r="C172" s="9" t="s">
        <v>130</v>
      </c>
      <c r="E172" s="9" t="str">
        <f t="shared" si="2"/>
        <v>INSERT INTO NaPTANs VALUES ('45019991',' Providence Crescent',' Providence Crescent',0)</v>
      </c>
    </row>
    <row r="173" spans="1:5" x14ac:dyDescent="0.25">
      <c r="A173" s="4">
        <v>45019993</v>
      </c>
      <c r="B173" s="9">
        <v>172</v>
      </c>
      <c r="C173" s="9" t="s">
        <v>131</v>
      </c>
      <c r="E173" s="9" t="str">
        <f t="shared" si="2"/>
        <v>INSERT INTO NaPTANs VALUES ('45019993',' Providence Lane',' Providence Lane',0)</v>
      </c>
    </row>
    <row r="174" spans="1:5" x14ac:dyDescent="0.25">
      <c r="A174" s="4">
        <v>45019994</v>
      </c>
      <c r="B174" s="9">
        <v>173</v>
      </c>
      <c r="C174" s="9" t="s">
        <v>132</v>
      </c>
      <c r="E174" s="9" t="str">
        <f t="shared" si="2"/>
        <v>INSERT INTO NaPTANs VALUES ('45019994',' Ebor Lane',' Ebor Lane',0)</v>
      </c>
    </row>
    <row r="175" spans="1:5" x14ac:dyDescent="0.25">
      <c r="A175" s="4">
        <v>45019995</v>
      </c>
      <c r="B175" s="9">
        <v>174</v>
      </c>
      <c r="C175" s="9" t="s">
        <v>133</v>
      </c>
      <c r="E175" s="9" t="str">
        <f t="shared" si="2"/>
        <v>INSERT INTO NaPTANs VALUES ('45019995',' Greenfield Terrace',' Greenfield Terrace',0)</v>
      </c>
    </row>
    <row r="176" spans="1:5" x14ac:dyDescent="0.25">
      <c r="A176" s="4">
        <v>45019945</v>
      </c>
      <c r="B176" s="9">
        <v>175</v>
      </c>
      <c r="C176" s="9" t="s">
        <v>134</v>
      </c>
      <c r="E176" s="9" t="str">
        <f t="shared" si="2"/>
        <v>INSERT INTO NaPTANs VALUES ('45019945',' Mytholmes Lane',' Mytholmes Lane',0)</v>
      </c>
    </row>
    <row r="177" spans="1:5" x14ac:dyDescent="0.25">
      <c r="A177" s="4">
        <v>45019942</v>
      </c>
      <c r="B177" s="9">
        <v>176</v>
      </c>
      <c r="C177" s="9" t="s">
        <v>135</v>
      </c>
      <c r="E177" s="9" t="str">
        <f t="shared" si="2"/>
        <v>INSERT INTO NaPTANs VALUES ('45019942',' Rawdon Road H',' Rawdon Road H',0)</v>
      </c>
    </row>
    <row r="178" spans="1:5" x14ac:dyDescent="0.25">
      <c r="A178" s="4">
        <v>45019940</v>
      </c>
      <c r="B178" s="9">
        <v>177</v>
      </c>
      <c r="C178" s="9" t="s">
        <v>136</v>
      </c>
      <c r="E178" s="9" t="str">
        <f t="shared" si="2"/>
        <v>INSERT INTO NaPTANs VALUES ('45019940',' Bridgehouse Lane M',' Bridgehouse Lane M',0)</v>
      </c>
    </row>
    <row r="179" spans="1:5" x14ac:dyDescent="0.25">
      <c r="A179" s="4">
        <v>45019936</v>
      </c>
      <c r="B179" s="9">
        <v>178</v>
      </c>
      <c r="C179" s="9" t="s">
        <v>137</v>
      </c>
      <c r="E179" s="9" t="str">
        <f t="shared" si="2"/>
        <v>INSERT INTO NaPTANs VALUES ('45019936',' Station Road P',' Station Road P',0)</v>
      </c>
    </row>
    <row r="180" spans="1:5" x14ac:dyDescent="0.25">
      <c r="A180" s="4">
        <v>45019935</v>
      </c>
      <c r="B180" s="9">
        <v>179</v>
      </c>
      <c r="C180" s="9" t="s">
        <v>132</v>
      </c>
      <c r="E180" s="9" t="str">
        <f t="shared" si="2"/>
        <v>INSERT INTO NaPTANs VALUES ('45019935',' Ebor Lane',' Ebor Lane',0)</v>
      </c>
    </row>
    <row r="181" spans="1:5" x14ac:dyDescent="0.25">
      <c r="A181" s="4">
        <v>45019933</v>
      </c>
      <c r="B181" s="9">
        <v>180</v>
      </c>
      <c r="C181" s="9" t="s">
        <v>138</v>
      </c>
      <c r="E181" s="9" t="str">
        <f t="shared" si="2"/>
        <v>INSERT INTO NaPTANs VALUES ('45019933',' Lawcliffe Crescent',' Lawcliffe Crescent',0)</v>
      </c>
    </row>
    <row r="182" spans="1:5" x14ac:dyDescent="0.25">
      <c r="A182" s="4">
        <v>45050882</v>
      </c>
      <c r="B182" s="9">
        <v>181</v>
      </c>
      <c r="C182" s="9" t="s">
        <v>139</v>
      </c>
      <c r="E182" s="9" t="str">
        <f t="shared" si="2"/>
        <v>INSERT INTO NaPTANs VALUES ('45050882',' Haworth Road',' Haworth Road',0)</v>
      </c>
    </row>
    <row r="183" spans="1:5" x14ac:dyDescent="0.25">
      <c r="A183" s="4">
        <v>45019974</v>
      </c>
      <c r="B183" s="9">
        <v>182</v>
      </c>
      <c r="C183" s="9" t="s">
        <v>140</v>
      </c>
      <c r="E183" s="9" t="str">
        <f t="shared" si="2"/>
        <v>INSERT INTO NaPTANs VALUES ('45019974',' Dean Street',' Dean Street',0)</v>
      </c>
    </row>
    <row r="184" spans="1:5" x14ac:dyDescent="0.25">
      <c r="A184" s="4">
        <v>45050884</v>
      </c>
      <c r="B184" s="9">
        <v>183</v>
      </c>
      <c r="C184" s="9" t="s">
        <v>141</v>
      </c>
      <c r="E184" s="9" t="str">
        <f t="shared" si="2"/>
        <v>INSERT INTO NaPTANs VALUES ('45050884',' Haworth Brow',' Haworth Brow',0)</v>
      </c>
    </row>
    <row r="185" spans="1:5" x14ac:dyDescent="0.25">
      <c r="A185" s="4">
        <v>45019980</v>
      </c>
      <c r="B185" s="9">
        <v>184</v>
      </c>
      <c r="C185" s="9" t="s">
        <v>142</v>
      </c>
      <c r="E185" s="9" t="str">
        <f t="shared" si="2"/>
        <v>INSERT INTO NaPTANs VALUES ('45019980',' Brow Top Road',' Brow Top Road',0)</v>
      </c>
    </row>
    <row r="186" spans="1:5" x14ac:dyDescent="0.25">
      <c r="A186" s="4">
        <v>45019977</v>
      </c>
      <c r="B186" s="9">
        <v>185</v>
      </c>
      <c r="C186" s="9" t="s">
        <v>143</v>
      </c>
      <c r="E186" s="9" t="str">
        <f t="shared" si="2"/>
        <v>INSERT INTO NaPTANs VALUES ('45019977',' Hebden Road',' Hebden Road',0)</v>
      </c>
    </row>
    <row r="187" spans="1:5" x14ac:dyDescent="0.25">
      <c r="A187" s="4">
        <v>45019978</v>
      </c>
      <c r="B187" s="9">
        <v>186</v>
      </c>
      <c r="C187" s="9" t="s">
        <v>144</v>
      </c>
      <c r="E187" s="9" t="str">
        <f t="shared" si="2"/>
        <v>INSERT INTO NaPTANs VALUES ('45019978',' Hebden Rd Royd Mill',' Hebden Rd Royd Mill',0)</v>
      </c>
    </row>
    <row r="188" spans="1:5" x14ac:dyDescent="0.25">
      <c r="A188" s="4">
        <v>45019981</v>
      </c>
      <c r="B188" s="9">
        <v>187</v>
      </c>
      <c r="C188" s="9" t="s">
        <v>145</v>
      </c>
      <c r="E188" s="9" t="str">
        <f t="shared" si="2"/>
        <v>INSERT INTO NaPTANs VALUES ('45019981',' Dark Lane',' Dark Lane',0)</v>
      </c>
    </row>
    <row r="189" spans="1:5" x14ac:dyDescent="0.25">
      <c r="A189" s="4">
        <v>45019983</v>
      </c>
      <c r="B189" s="9">
        <v>188</v>
      </c>
      <c r="C189" s="9" t="s">
        <v>146</v>
      </c>
      <c r="E189" s="9" t="str">
        <f t="shared" si="2"/>
        <v>INSERT INTO NaPTANs VALUES ('45019983',' Hebden Bridge Road',' Hebden Bridge Road',0)</v>
      </c>
    </row>
    <row r="190" spans="1:5" x14ac:dyDescent="0.25">
      <c r="A190" s="4">
        <v>45027172</v>
      </c>
      <c r="B190" s="9">
        <v>189</v>
      </c>
      <c r="C190" s="9" t="s">
        <v>146</v>
      </c>
      <c r="E190" s="9" t="str">
        <f t="shared" si="2"/>
        <v>INSERT INTO NaPTANs VALUES ('45027172',' Hebden Bridge Road',' Hebden Bridge Road',0)</v>
      </c>
    </row>
    <row r="191" spans="1:5" x14ac:dyDescent="0.25">
      <c r="A191" s="4">
        <v>45019987</v>
      </c>
      <c r="B191" s="9">
        <v>190</v>
      </c>
      <c r="C191" s="9" t="s">
        <v>147</v>
      </c>
      <c r="E191" s="9" t="str">
        <f t="shared" si="2"/>
        <v>INSERT INTO NaPTANs VALUES ('45019987',' Best Lane',' Best Lane',0)</v>
      </c>
    </row>
    <row r="192" spans="1:5" x14ac:dyDescent="0.25">
      <c r="A192" s="4">
        <v>45019988</v>
      </c>
      <c r="B192" s="9">
        <v>191</v>
      </c>
      <c r="C192" s="9" t="s">
        <v>148</v>
      </c>
      <c r="E192" s="9" t="str">
        <f t="shared" si="2"/>
        <v>INSERT INTO NaPTANs VALUES ('45019988',' Station Road',' Station Road',0)</v>
      </c>
    </row>
    <row r="193" spans="1:5" x14ac:dyDescent="0.25">
      <c r="A193" s="4">
        <v>45027169</v>
      </c>
      <c r="B193" s="9">
        <v>192</v>
      </c>
      <c r="C193" s="9" t="s">
        <v>149</v>
      </c>
      <c r="E193" s="9" t="str">
        <f t="shared" si="2"/>
        <v>INSERT INTO NaPTANs VALUES ('45027169',' Denholme Road',' Denholme Road',0)</v>
      </c>
    </row>
    <row r="194" spans="1:5" x14ac:dyDescent="0.25">
      <c r="A194" s="4">
        <v>45027165</v>
      </c>
      <c r="B194" s="9">
        <v>193</v>
      </c>
      <c r="C194" s="9" t="s">
        <v>149</v>
      </c>
      <c r="E194" s="9" t="str">
        <f t="shared" ref="E194:E257" si="3">"INSERT INTO NaPTANs VALUES ('"&amp;A194&amp;"','"&amp;C194&amp;"','"&amp;C194&amp;"',0)"</f>
        <v>INSERT INTO NaPTANs VALUES ('45027165',' Denholme Road',' Denholme Road',0)</v>
      </c>
    </row>
    <row r="195" spans="1:5" x14ac:dyDescent="0.25">
      <c r="A195" s="4">
        <v>45050881</v>
      </c>
      <c r="B195" s="9">
        <v>194</v>
      </c>
      <c r="C195" s="9" t="s">
        <v>150</v>
      </c>
      <c r="E195" s="9" t="str">
        <f t="shared" si="3"/>
        <v>INSERT INTO NaPTANs VALUES ('45050881',' Leeming',' Leeming',0)</v>
      </c>
    </row>
    <row r="196" spans="1:5" x14ac:dyDescent="0.25">
      <c r="A196" s="4">
        <v>45051429</v>
      </c>
      <c r="B196" s="9">
        <v>195</v>
      </c>
      <c r="C196" s="9" t="s">
        <v>151</v>
      </c>
      <c r="E196" s="9" t="str">
        <f t="shared" si="3"/>
        <v>INSERT INTO NaPTANs VALUES ('45051429',' Sykes Fold',' Sykes Fold',0)</v>
      </c>
    </row>
    <row r="197" spans="1:5" x14ac:dyDescent="0.25">
      <c r="A197" s="4">
        <v>45027163</v>
      </c>
      <c r="B197" s="9">
        <v>196</v>
      </c>
      <c r="C197" s="9" t="s">
        <v>149</v>
      </c>
      <c r="E197" s="9" t="str">
        <f t="shared" si="3"/>
        <v>INSERT INTO NaPTANs VALUES ('45027163',' Denholme Road',' Denholme Road',0)</v>
      </c>
    </row>
    <row r="198" spans="1:5" x14ac:dyDescent="0.25">
      <c r="A198" s="4">
        <v>45029106</v>
      </c>
      <c r="B198" s="9">
        <v>197</v>
      </c>
      <c r="C198" s="9" t="s">
        <v>152</v>
      </c>
      <c r="E198" s="9" t="str">
        <f t="shared" si="3"/>
        <v>INSERT INTO NaPTANs VALUES ('45029106',' Long Causeway',' Long Causeway',0)</v>
      </c>
    </row>
    <row r="199" spans="1:5" x14ac:dyDescent="0.25">
      <c r="A199" s="4">
        <v>45027162</v>
      </c>
      <c r="B199" s="9">
        <v>198</v>
      </c>
      <c r="C199" s="9" t="s">
        <v>149</v>
      </c>
      <c r="E199" s="9" t="str">
        <f t="shared" si="3"/>
        <v>INSERT INTO NaPTANs VALUES ('45027162',' Denholme Road',' Denholme Road',0)</v>
      </c>
    </row>
    <row r="200" spans="1:5" x14ac:dyDescent="0.25">
      <c r="A200" s="4">
        <v>45024294</v>
      </c>
      <c r="B200" s="9">
        <v>199</v>
      </c>
      <c r="C200" s="9" t="s">
        <v>153</v>
      </c>
      <c r="E200" s="9" t="str">
        <f t="shared" si="3"/>
        <v>INSERT INTO NaPTANs VALUES ('45024294',' Spring Row',' Spring Row',0)</v>
      </c>
    </row>
    <row r="201" spans="1:5" x14ac:dyDescent="0.25">
      <c r="A201" s="4">
        <v>45024295</v>
      </c>
      <c r="B201" s="9">
        <v>200</v>
      </c>
      <c r="C201" s="9" t="s">
        <v>153</v>
      </c>
      <c r="E201" s="9" t="str">
        <f t="shared" si="3"/>
        <v>INSERT INTO NaPTANs VALUES ('45024295',' Spring Row',' Spring Row',0)</v>
      </c>
    </row>
    <row r="202" spans="1:5" x14ac:dyDescent="0.25">
      <c r="A202" s="4">
        <v>45019971</v>
      </c>
      <c r="B202" s="9">
        <v>201</v>
      </c>
      <c r="C202" s="9" t="s">
        <v>150</v>
      </c>
      <c r="E202" s="9" t="str">
        <f t="shared" si="3"/>
        <v>INSERT INTO NaPTANs VALUES ('45019971',' Leeming',' Leeming',0)</v>
      </c>
    </row>
    <row r="203" spans="1:5" x14ac:dyDescent="0.25">
      <c r="A203" s="4">
        <v>45027164</v>
      </c>
      <c r="B203" s="9">
        <v>202</v>
      </c>
      <c r="C203" s="9" t="s">
        <v>149</v>
      </c>
      <c r="E203" s="9" t="str">
        <f t="shared" si="3"/>
        <v>INSERT INTO NaPTANs VALUES ('45027164',' Denholme Road',' Denholme Road',0)</v>
      </c>
    </row>
    <row r="204" spans="1:5" x14ac:dyDescent="0.25">
      <c r="A204" s="4">
        <v>45027168</v>
      </c>
      <c r="B204" s="9">
        <v>203</v>
      </c>
      <c r="C204" s="9" t="s">
        <v>149</v>
      </c>
      <c r="E204" s="9" t="str">
        <f t="shared" si="3"/>
        <v>INSERT INTO NaPTANs VALUES ('45027168',' Denholme Road',' Denholme Road',0)</v>
      </c>
    </row>
    <row r="205" spans="1:5" x14ac:dyDescent="0.25">
      <c r="A205" s="4">
        <v>45029532</v>
      </c>
      <c r="B205" s="9">
        <v>204</v>
      </c>
      <c r="C205" s="9" t="s">
        <v>148</v>
      </c>
      <c r="E205" s="9" t="str">
        <f t="shared" si="3"/>
        <v>INSERT INTO NaPTANs VALUES ('45029532',' Station Road',' Station Road',0)</v>
      </c>
    </row>
    <row r="206" spans="1:5" x14ac:dyDescent="0.25">
      <c r="A206" s="4">
        <v>45019982</v>
      </c>
      <c r="B206" s="9">
        <v>205</v>
      </c>
      <c r="C206" s="9" t="s">
        <v>154</v>
      </c>
      <c r="E206" s="9" t="str">
        <f t="shared" si="3"/>
        <v>INSERT INTO NaPTANs VALUES ('45019982',' Harry Lane',' Harry Lane',0)</v>
      </c>
    </row>
    <row r="207" spans="1:5" x14ac:dyDescent="0.25">
      <c r="A207" s="4">
        <v>45019979</v>
      </c>
      <c r="B207" s="9">
        <v>206</v>
      </c>
      <c r="C207" s="9" t="s">
        <v>144</v>
      </c>
      <c r="E207" s="9" t="str">
        <f t="shared" si="3"/>
        <v>INSERT INTO NaPTANs VALUES ('45019979',' Hebden Rd Royd Mill',' Hebden Rd Royd Mill',0)</v>
      </c>
    </row>
    <row r="208" spans="1:5" x14ac:dyDescent="0.25">
      <c r="A208" s="4">
        <v>45050885</v>
      </c>
      <c r="B208" s="9">
        <v>207</v>
      </c>
      <c r="C208" s="9" t="s">
        <v>155</v>
      </c>
      <c r="E208" s="9" t="str">
        <f t="shared" si="3"/>
        <v>INSERT INTO NaPTANs VALUES ('45050885',' Hawkcliffe',' Hawkcliffe',0)</v>
      </c>
    </row>
    <row r="209" spans="1:5" x14ac:dyDescent="0.25">
      <c r="A209" s="4">
        <v>45050886</v>
      </c>
      <c r="B209" s="9">
        <v>208</v>
      </c>
      <c r="C209" s="9" t="s">
        <v>141</v>
      </c>
      <c r="E209" s="9" t="str">
        <f t="shared" si="3"/>
        <v>INSERT INTO NaPTANs VALUES ('45050886',' Haworth Brow',' Haworth Brow',0)</v>
      </c>
    </row>
    <row r="210" spans="1:5" x14ac:dyDescent="0.25">
      <c r="A210" s="4">
        <v>45019976</v>
      </c>
      <c r="B210" s="9">
        <v>209</v>
      </c>
      <c r="C210" s="9" t="s">
        <v>156</v>
      </c>
      <c r="E210" s="9" t="str">
        <f t="shared" si="3"/>
        <v>INSERT INTO NaPTANs VALUES ('45019976',' Brow Road',' Brow Road',0)</v>
      </c>
    </row>
    <row r="211" spans="1:5" x14ac:dyDescent="0.25">
      <c r="A211" s="4">
        <v>45050883</v>
      </c>
      <c r="B211" s="9">
        <v>210</v>
      </c>
      <c r="C211" s="9" t="s">
        <v>141</v>
      </c>
      <c r="E211" s="9" t="str">
        <f t="shared" si="3"/>
        <v>INSERT INTO NaPTANs VALUES ('45050883',' Haworth Brow',' Haworth Brow',0)</v>
      </c>
    </row>
    <row r="212" spans="1:5" x14ac:dyDescent="0.25">
      <c r="A212" s="4">
        <v>45019973</v>
      </c>
      <c r="B212" s="9">
        <v>211</v>
      </c>
      <c r="C212" s="9" t="s">
        <v>143</v>
      </c>
      <c r="E212" s="9" t="str">
        <f t="shared" si="3"/>
        <v>INSERT INTO NaPTANs VALUES ('45019973',' Hebden Road',' Hebden Road',0)</v>
      </c>
    </row>
    <row r="213" spans="1:5" x14ac:dyDescent="0.25">
      <c r="A213" s="4">
        <v>45019932</v>
      </c>
      <c r="B213" s="9">
        <v>212</v>
      </c>
      <c r="C213" s="9" t="s">
        <v>157</v>
      </c>
      <c r="E213" s="9" t="str">
        <f t="shared" si="3"/>
        <v>INSERT INTO NaPTANs VALUES ('45019932',' Lees Lane',' Lees Lane',0)</v>
      </c>
    </row>
    <row r="214" spans="1:5" x14ac:dyDescent="0.25">
      <c r="A214" s="4">
        <v>45019934</v>
      </c>
      <c r="B214" s="9">
        <v>213</v>
      </c>
      <c r="C214" s="9" t="s">
        <v>158</v>
      </c>
      <c r="E214" s="9" t="str">
        <f t="shared" si="3"/>
        <v>INSERT INTO NaPTANs VALUES ('45019934',' Mill Hey U',' Mill Hey U',0)</v>
      </c>
    </row>
    <row r="215" spans="1:5" x14ac:dyDescent="0.25">
      <c r="A215" s="4">
        <v>45019937</v>
      </c>
      <c r="B215" s="9">
        <v>214</v>
      </c>
      <c r="C215" s="9" t="s">
        <v>159</v>
      </c>
      <c r="E215" s="9" t="str">
        <f t="shared" si="3"/>
        <v>INSERT INTO NaPTANs VALUES ('45019937',' R Station Road',' R Station Road',0)</v>
      </c>
    </row>
    <row r="216" spans="1:5" x14ac:dyDescent="0.25">
      <c r="A216" s="4">
        <v>45019938</v>
      </c>
      <c r="B216" s="9">
        <v>215</v>
      </c>
      <c r="C216" s="9" t="s">
        <v>160</v>
      </c>
      <c r="E216" s="9" t="str">
        <f t="shared" si="3"/>
        <v>INSERT INTO NaPTANs VALUES ('45019938',' Station Road N',' Station Road N',0)</v>
      </c>
    </row>
    <row r="217" spans="1:5" x14ac:dyDescent="0.25">
      <c r="A217" s="4">
        <v>45019941</v>
      </c>
      <c r="B217" s="9">
        <v>216</v>
      </c>
      <c r="C217" s="9" t="s">
        <v>161</v>
      </c>
      <c r="E217" s="9" t="str">
        <f t="shared" si="3"/>
        <v>INSERT INTO NaPTANs VALUES ('45019941',' Rawdon Road J',' Rawdon Road J',0)</v>
      </c>
    </row>
    <row r="218" spans="1:5" x14ac:dyDescent="0.25">
      <c r="A218" s="4">
        <v>45019944</v>
      </c>
      <c r="B218" s="9">
        <v>217</v>
      </c>
      <c r="C218" s="9" t="s">
        <v>162</v>
      </c>
      <c r="E218" s="9" t="str">
        <f t="shared" si="3"/>
        <v>INSERT INTO NaPTANs VALUES ('45019944',' Rawdon Road G',' Rawdon Road G',0)</v>
      </c>
    </row>
    <row r="219" spans="1:5" x14ac:dyDescent="0.25">
      <c r="A219" s="4">
        <v>45019996</v>
      </c>
      <c r="B219" s="9">
        <v>218</v>
      </c>
      <c r="C219" s="9" t="s">
        <v>133</v>
      </c>
      <c r="E219" s="9" t="str">
        <f t="shared" si="3"/>
        <v>INSERT INTO NaPTANs VALUES ('45019996',' Greenfield Terrace',' Greenfield Terrace',0)</v>
      </c>
    </row>
    <row r="220" spans="1:5" x14ac:dyDescent="0.25">
      <c r="A220" s="4">
        <v>45050895</v>
      </c>
      <c r="B220" s="9">
        <v>219</v>
      </c>
      <c r="C220" s="9" t="s">
        <v>132</v>
      </c>
      <c r="E220" s="9" t="str">
        <f t="shared" si="3"/>
        <v>INSERT INTO NaPTANs VALUES ('45050895',' Ebor Lane',' Ebor Lane',0)</v>
      </c>
    </row>
    <row r="221" spans="1:5" x14ac:dyDescent="0.25">
      <c r="A221" s="4">
        <v>45050894</v>
      </c>
      <c r="B221" s="9">
        <v>220</v>
      </c>
      <c r="C221" s="9" t="s">
        <v>163</v>
      </c>
      <c r="E221" s="9" t="str">
        <f t="shared" si="3"/>
        <v>INSERT INTO NaPTANs VALUES ('45050894',' Hebble Row',' Hebble Row',0)</v>
      </c>
    </row>
    <row r="222" spans="1:5" x14ac:dyDescent="0.25">
      <c r="A222" s="4">
        <v>45019992</v>
      </c>
      <c r="B222" s="9">
        <v>221</v>
      </c>
      <c r="C222" s="9" t="s">
        <v>130</v>
      </c>
      <c r="E222" s="9" t="str">
        <f t="shared" si="3"/>
        <v>INSERT INTO NaPTANs VALUES ('45019992',' Providence Crescent',' Providence Crescent',0)</v>
      </c>
    </row>
    <row r="223" spans="1:5" x14ac:dyDescent="0.25">
      <c r="A223" s="4">
        <v>45050893</v>
      </c>
      <c r="B223" s="9">
        <v>222</v>
      </c>
      <c r="C223" s="9" t="s">
        <v>164</v>
      </c>
      <c r="E223" s="9" t="str">
        <f t="shared" si="3"/>
        <v>INSERT INTO NaPTANs VALUES ('45050893',' Mill Lane',' Mill Lane',0)</v>
      </c>
    </row>
    <row r="224" spans="1:5" x14ac:dyDescent="0.25">
      <c r="A224" s="4">
        <v>45019997</v>
      </c>
      <c r="B224" s="9">
        <v>223</v>
      </c>
      <c r="C224" s="9" t="s">
        <v>99</v>
      </c>
      <c r="E224" s="9" t="str">
        <f t="shared" si="3"/>
        <v>INSERT INTO NaPTANs VALUES ('45019997',' Church Street',' Church Street',0)</v>
      </c>
    </row>
    <row r="225" spans="1:5" x14ac:dyDescent="0.25">
      <c r="A225" s="4">
        <v>45021895</v>
      </c>
      <c r="B225" s="9">
        <v>224</v>
      </c>
      <c r="C225" s="9" t="s">
        <v>165</v>
      </c>
      <c r="E225" s="9" t="str">
        <f t="shared" si="3"/>
        <v>INSERT INTO NaPTANs VALUES ('45021895',' Harewood Crescent',' Harewood Crescent',0)</v>
      </c>
    </row>
    <row r="226" spans="1:5" x14ac:dyDescent="0.25">
      <c r="A226" s="4">
        <v>45021896</v>
      </c>
      <c r="B226" s="9">
        <v>225</v>
      </c>
      <c r="C226" s="9" t="s">
        <v>127</v>
      </c>
      <c r="E226" s="9" t="str">
        <f t="shared" si="3"/>
        <v>INSERT INTO NaPTANs VALUES ('45021896',' Harewood Road',' Harewood Road',0)</v>
      </c>
    </row>
    <row r="227" spans="1:5" x14ac:dyDescent="0.25">
      <c r="A227" s="4">
        <v>45021898</v>
      </c>
      <c r="B227" s="9">
        <v>226</v>
      </c>
      <c r="C227" s="9" t="s">
        <v>126</v>
      </c>
      <c r="E227" s="9" t="str">
        <f t="shared" si="3"/>
        <v>INSERT INTO NaPTANs VALUES ('45021898',' Harewood Rise',' Harewood Rise',0)</v>
      </c>
    </row>
    <row r="228" spans="1:5" x14ac:dyDescent="0.25">
      <c r="A228" s="4">
        <v>45021899</v>
      </c>
      <c r="B228" s="9">
        <v>227</v>
      </c>
      <c r="C228" s="9" t="s">
        <v>166</v>
      </c>
      <c r="E228" s="9" t="str">
        <f t="shared" si="3"/>
        <v>INSERT INTO NaPTANs VALUES ('45021899',' Greystones Rise',' Greystones Rise',0)</v>
      </c>
    </row>
    <row r="229" spans="1:5" x14ac:dyDescent="0.25">
      <c r="A229" s="4">
        <v>45023101</v>
      </c>
      <c r="B229" s="9">
        <v>228</v>
      </c>
      <c r="C229" s="9" t="s">
        <v>124</v>
      </c>
      <c r="E229" s="9" t="str">
        <f t="shared" si="3"/>
        <v>INSERT INTO NaPTANs VALUES ('45023101',' Central Drive',' Central Drive',0)</v>
      </c>
    </row>
    <row r="230" spans="1:5" x14ac:dyDescent="0.25">
      <c r="A230" s="4">
        <v>45023104</v>
      </c>
      <c r="B230" s="9">
        <v>229</v>
      </c>
      <c r="C230" s="9" t="s">
        <v>167</v>
      </c>
      <c r="E230" s="9" t="str">
        <f t="shared" si="3"/>
        <v>INSERT INTO NaPTANs VALUES ('45023104',' Bracken Bank Grove',' Bracken Bank Grove',0)</v>
      </c>
    </row>
    <row r="231" spans="1:5" x14ac:dyDescent="0.25">
      <c r="A231" s="4">
        <v>45023105</v>
      </c>
      <c r="B231" s="9">
        <v>230</v>
      </c>
      <c r="C231" s="9" t="s">
        <v>105</v>
      </c>
      <c r="E231" s="9" t="str">
        <f t="shared" si="3"/>
        <v>INSERT INTO NaPTANs VALUES ('45023105',' Ingrow Lane',' Ingrow Lane',0)</v>
      </c>
    </row>
    <row r="232" spans="1:5" x14ac:dyDescent="0.25">
      <c r="A232" s="4">
        <v>45023107</v>
      </c>
      <c r="B232" s="9">
        <v>231</v>
      </c>
      <c r="C232" s="9" t="s">
        <v>109</v>
      </c>
      <c r="E232" s="9" t="str">
        <f t="shared" si="3"/>
        <v>INSERT INTO NaPTANs VALUES ('45023107',' Wheat Street',' Wheat Street',0)</v>
      </c>
    </row>
    <row r="233" spans="1:5" x14ac:dyDescent="0.25">
      <c r="A233" s="4">
        <v>45051259</v>
      </c>
      <c r="B233" s="9">
        <v>232</v>
      </c>
      <c r="C233" s="9" t="s">
        <v>121</v>
      </c>
      <c r="E233" s="9" t="str">
        <f t="shared" si="3"/>
        <v>INSERT INTO NaPTANs VALUES ('45051259',' Oakfield Road',' Oakfield Road',0)</v>
      </c>
    </row>
    <row r="234" spans="1:5" x14ac:dyDescent="0.25">
      <c r="A234" s="4">
        <v>45019911</v>
      </c>
      <c r="B234" s="9">
        <v>233</v>
      </c>
      <c r="C234" s="9" t="s">
        <v>105</v>
      </c>
      <c r="E234" s="9" t="str">
        <f t="shared" si="3"/>
        <v>INSERT INTO NaPTANs VALUES ('45019911',' Ingrow Lane',' Ingrow Lane',0)</v>
      </c>
    </row>
    <row r="235" spans="1:5" x14ac:dyDescent="0.25">
      <c r="A235" s="4">
        <v>45021199</v>
      </c>
      <c r="B235" s="9">
        <v>234</v>
      </c>
      <c r="C235" s="9" t="s">
        <v>119</v>
      </c>
      <c r="E235" s="9" t="str">
        <f t="shared" si="3"/>
        <v>INSERT INTO NaPTANs VALUES ('45021199',' Haincliffe Place',' Haincliffe Place',0)</v>
      </c>
    </row>
    <row r="236" spans="1:5" x14ac:dyDescent="0.25">
      <c r="A236" s="4">
        <v>45021196</v>
      </c>
      <c r="B236" s="9">
        <v>235</v>
      </c>
      <c r="C236" s="9" t="s">
        <v>118</v>
      </c>
      <c r="E236" s="9" t="str">
        <f t="shared" si="3"/>
        <v>INSERT INTO NaPTANs VALUES ('45021196',' Bracken Street',' Bracken Street',0)</v>
      </c>
    </row>
    <row r="237" spans="1:5" x14ac:dyDescent="0.25">
      <c r="A237" s="4">
        <v>45021194</v>
      </c>
      <c r="B237" s="9">
        <v>236</v>
      </c>
      <c r="C237" s="9" t="s">
        <v>168</v>
      </c>
      <c r="E237" s="9" t="str">
        <f t="shared" si="3"/>
        <v>INSERT INTO NaPTANs VALUES ('45021194',' Cliffe Terrace',' Cliffe Terrace',0)</v>
      </c>
    </row>
    <row r="238" spans="1:5" x14ac:dyDescent="0.25">
      <c r="A238" s="4">
        <v>45021192</v>
      </c>
      <c r="B238" s="9">
        <v>237</v>
      </c>
      <c r="C238" s="9" t="s">
        <v>116</v>
      </c>
      <c r="E238" s="9" t="str">
        <f t="shared" si="3"/>
        <v>INSERT INTO NaPTANs VALUES ('45021192',' Woodhouse Road',' Woodhouse Road',0)</v>
      </c>
    </row>
    <row r="239" spans="1:5" x14ac:dyDescent="0.25">
      <c r="A239" s="4">
        <v>45021190</v>
      </c>
      <c r="B239" s="9">
        <v>238</v>
      </c>
      <c r="C239" s="9" t="s">
        <v>115</v>
      </c>
      <c r="E239" s="9" t="str">
        <f t="shared" si="3"/>
        <v>INSERT INTO NaPTANs VALUES ('45021190',' Woodhouse Avenue',' Woodhouse Avenue',0)</v>
      </c>
    </row>
    <row r="240" spans="1:5" x14ac:dyDescent="0.25">
      <c r="A240" s="4">
        <v>45021188</v>
      </c>
      <c r="B240" s="9">
        <v>239</v>
      </c>
      <c r="C240" s="9" t="s">
        <v>114</v>
      </c>
      <c r="E240" s="9" t="str">
        <f t="shared" si="3"/>
        <v>INSERT INTO NaPTANs VALUES ('45021188',' Worthville Close',' Worthville Close',0)</v>
      </c>
    </row>
    <row r="241" spans="1:5" x14ac:dyDescent="0.25">
      <c r="A241" s="4">
        <v>45021181</v>
      </c>
      <c r="B241" s="9">
        <v>240</v>
      </c>
      <c r="C241" s="9" t="s">
        <v>169</v>
      </c>
      <c r="E241" s="9" t="str">
        <f t="shared" si="3"/>
        <v>INSERT INTO NaPTANs VALUES ('45021181',' Hanworthwood Rd N',' Hanworthwood Rd N',0)</v>
      </c>
    </row>
    <row r="242" spans="1:5" x14ac:dyDescent="0.25">
      <c r="A242" s="4">
        <v>45027170</v>
      </c>
      <c r="B242" s="9">
        <v>241</v>
      </c>
      <c r="C242" s="9" t="s">
        <v>148</v>
      </c>
      <c r="E242" s="9" t="str">
        <f t="shared" si="3"/>
        <v>INSERT INTO NaPTANs VALUES ('45027170',' Station Road',' Station Road',0)</v>
      </c>
    </row>
    <row r="243" spans="1:5" x14ac:dyDescent="0.25">
      <c r="A243" s="4">
        <v>45019970</v>
      </c>
      <c r="B243" s="9">
        <v>242</v>
      </c>
      <c r="C243" s="9" t="s">
        <v>170</v>
      </c>
      <c r="E243" s="9" t="str">
        <f t="shared" si="3"/>
        <v>INSERT INTO NaPTANs VALUES ('45019970',' West Drive',' West Drive',0)</v>
      </c>
    </row>
    <row r="244" spans="1:5" x14ac:dyDescent="0.25">
      <c r="A244" s="4">
        <v>45021200</v>
      </c>
      <c r="B244" s="9">
        <v>243</v>
      </c>
      <c r="C244" s="9" t="s">
        <v>99</v>
      </c>
      <c r="E244" s="9" t="str">
        <f t="shared" si="3"/>
        <v>INSERT INTO NaPTANs VALUES ('45021200',' Church Street',' Church Street',0)</v>
      </c>
    </row>
    <row r="245" spans="1:5" x14ac:dyDescent="0.25">
      <c r="A245" s="4">
        <v>45019906</v>
      </c>
      <c r="B245" s="9">
        <v>244</v>
      </c>
      <c r="C245" s="9" t="s">
        <v>116</v>
      </c>
      <c r="E245" s="9" t="str">
        <f t="shared" si="3"/>
        <v>INSERT INTO NaPTANs VALUES ('45019906',' Woodhouse Road',' Woodhouse Road',0)</v>
      </c>
    </row>
    <row r="246" spans="1:5" x14ac:dyDescent="0.25">
      <c r="A246" s="4">
        <v>45019908</v>
      </c>
      <c r="B246" s="9">
        <v>245</v>
      </c>
      <c r="C246" s="9" t="s">
        <v>171</v>
      </c>
      <c r="E246" s="9" t="str">
        <f t="shared" si="3"/>
        <v>INSERT INTO NaPTANs VALUES ('45019908',' Acorn Street',' Acorn Street',0)</v>
      </c>
    </row>
    <row r="247" spans="1:5" x14ac:dyDescent="0.25">
      <c r="A247" s="4">
        <v>45019913</v>
      </c>
      <c r="B247" s="9">
        <v>246</v>
      </c>
      <c r="C247" s="9" t="s">
        <v>172</v>
      </c>
      <c r="E247" s="9" t="str">
        <f t="shared" si="3"/>
        <v>INSERT INTO NaPTANs VALUES ('45019913',' Ash Grove',' Ash Grove',0)</v>
      </c>
    </row>
    <row r="248" spans="1:5" x14ac:dyDescent="0.25">
      <c r="A248" s="4">
        <v>45019915</v>
      </c>
      <c r="B248" s="9">
        <v>247</v>
      </c>
      <c r="C248" s="9" t="s">
        <v>173</v>
      </c>
      <c r="E248" s="9" t="str">
        <f t="shared" si="3"/>
        <v>INSERT INTO NaPTANs VALUES ('45019915',' Wesley Place',' Wesley Place',0)</v>
      </c>
    </row>
    <row r="249" spans="1:5" x14ac:dyDescent="0.25">
      <c r="A249" s="4">
        <v>45019917</v>
      </c>
      <c r="B249" s="9">
        <v>248</v>
      </c>
      <c r="C249" s="9" t="s">
        <v>174</v>
      </c>
      <c r="E249" s="9" t="str">
        <f t="shared" si="3"/>
        <v>INSERT INTO NaPTANs VALUES ('45019917',' Dorothy Street',' Dorothy Street',0)</v>
      </c>
    </row>
    <row r="250" spans="1:5" x14ac:dyDescent="0.25">
      <c r="A250" s="4">
        <v>45019918</v>
      </c>
      <c r="B250" s="9">
        <v>249</v>
      </c>
      <c r="C250" s="9" t="s">
        <v>175</v>
      </c>
      <c r="E250" s="9" t="str">
        <f t="shared" si="3"/>
        <v>INSERT INTO NaPTANs VALUES ('45019918',' Hermit Hole',' Hermit Hole',0)</v>
      </c>
    </row>
    <row r="251" spans="1:5" x14ac:dyDescent="0.25">
      <c r="A251" s="4">
        <v>45019920</v>
      </c>
      <c r="B251" s="9">
        <v>250</v>
      </c>
      <c r="C251" s="9" t="s">
        <v>176</v>
      </c>
      <c r="E251" s="9" t="str">
        <f t="shared" si="3"/>
        <v>INSERT INTO NaPTANs VALUES ('45019920',' The Whins',' The Whins',0)</v>
      </c>
    </row>
    <row r="252" spans="1:5" x14ac:dyDescent="0.25">
      <c r="A252" s="4">
        <v>45019922</v>
      </c>
      <c r="B252" s="9">
        <v>251</v>
      </c>
      <c r="C252" s="9" t="s">
        <v>177</v>
      </c>
      <c r="E252" s="9" t="str">
        <f t="shared" si="3"/>
        <v>INSERT INTO NaPTANs VALUES ('45019922',' Halifax Road',' Halifax Road',0)</v>
      </c>
    </row>
    <row r="253" spans="1:5" x14ac:dyDescent="0.25">
      <c r="A253" s="4">
        <v>45019924</v>
      </c>
      <c r="B253" s="9">
        <v>252</v>
      </c>
      <c r="C253" s="9" t="s">
        <v>178</v>
      </c>
      <c r="E253" s="9" t="str">
        <f t="shared" si="3"/>
        <v>INSERT INTO NaPTANs VALUES ('45019924',' Lingfield Drive',' Lingfield Drive',0)</v>
      </c>
    </row>
    <row r="254" spans="1:5" x14ac:dyDescent="0.25">
      <c r="A254" s="4">
        <v>45019925</v>
      </c>
      <c r="B254" s="9">
        <v>253</v>
      </c>
      <c r="C254" s="9" t="s">
        <v>179</v>
      </c>
      <c r="E254" s="9" t="str">
        <f t="shared" si="3"/>
        <v>INSERT INTO NaPTANs VALUES ('45019925',' Vernon Street',' Vernon Street',0)</v>
      </c>
    </row>
    <row r="255" spans="1:5" x14ac:dyDescent="0.25">
      <c r="A255" s="4">
        <v>45019927</v>
      </c>
      <c r="B255" s="9">
        <v>254</v>
      </c>
      <c r="C255" s="9" t="s">
        <v>180</v>
      </c>
      <c r="E255" s="9" t="str">
        <f t="shared" si="3"/>
        <v>INSERT INTO NaPTANs VALUES ('45019927',' Cross Roads',' Cross Roads',0)</v>
      </c>
    </row>
    <row r="256" spans="1:5" x14ac:dyDescent="0.25">
      <c r="A256" s="4">
        <v>45024775</v>
      </c>
      <c r="B256" s="9">
        <v>255</v>
      </c>
      <c r="C256" s="9" t="s">
        <v>181</v>
      </c>
      <c r="E256" s="9" t="str">
        <f t="shared" si="3"/>
        <v>INSERT INTO NaPTANs VALUES ('45024775',' Cecil Street',' Cecil Street',0)</v>
      </c>
    </row>
    <row r="257" spans="1:5" x14ac:dyDescent="0.25">
      <c r="A257" s="4">
        <v>45019930</v>
      </c>
      <c r="B257" s="9">
        <v>256</v>
      </c>
      <c r="C257" s="9" t="s">
        <v>182</v>
      </c>
      <c r="E257" s="9" t="str">
        <f t="shared" si="3"/>
        <v>INSERT INTO NaPTANs VALUES ('45019930',' East Terrace',' East Terrace',0)</v>
      </c>
    </row>
    <row r="258" spans="1:5" x14ac:dyDescent="0.25">
      <c r="A258" s="4">
        <v>45019948</v>
      </c>
      <c r="B258" s="9">
        <v>257</v>
      </c>
      <c r="C258" s="9" t="s">
        <v>43</v>
      </c>
      <c r="E258" s="9" t="str">
        <f t="shared" ref="E258:E321" si="4">"INSERT INTO NaPTANs VALUES ('"&amp;A258&amp;"','"&amp;C258&amp;"','"&amp;C258&amp;"',0)"</f>
        <v>INSERT INTO NaPTANs VALUES ('45019948',' West Lane',' West Lane',0)</v>
      </c>
    </row>
    <row r="259" spans="1:5" x14ac:dyDescent="0.25">
      <c r="A259" s="4">
        <v>45019950</v>
      </c>
      <c r="B259" s="9">
        <v>258</v>
      </c>
      <c r="C259" s="9" t="s">
        <v>183</v>
      </c>
      <c r="E259" s="9" t="str">
        <f t="shared" si="4"/>
        <v>INSERT INTO NaPTANs VALUES ('45019950',' Cemetery Road',' Cemetery Road',0)</v>
      </c>
    </row>
    <row r="260" spans="1:5" x14ac:dyDescent="0.25">
      <c r="A260" s="4">
        <v>45019951</v>
      </c>
      <c r="B260" s="9">
        <v>259</v>
      </c>
      <c r="C260" s="9" t="s">
        <v>184</v>
      </c>
      <c r="E260" s="9" t="str">
        <f t="shared" si="4"/>
        <v>INSERT INTO NaPTANs VALUES ('45019951',' Sun Lane',' Sun Lane',0)</v>
      </c>
    </row>
    <row r="261" spans="1:5" x14ac:dyDescent="0.25">
      <c r="A261" s="4">
        <v>45051432</v>
      </c>
      <c r="B261" s="9">
        <v>260</v>
      </c>
      <c r="C261" s="9" t="s">
        <v>185</v>
      </c>
      <c r="E261" s="9" t="str">
        <f t="shared" si="4"/>
        <v>INSERT INTO NaPTANs VALUES ('45051432',' Lumbfoot Lane',' Lumbfoot Lane',0)</v>
      </c>
    </row>
    <row r="262" spans="1:5" x14ac:dyDescent="0.25">
      <c r="A262" s="4">
        <v>45023774</v>
      </c>
      <c r="B262" s="9">
        <v>261</v>
      </c>
      <c r="C262" s="9" t="s">
        <v>186</v>
      </c>
      <c r="E262" s="9" t="str">
        <f t="shared" si="4"/>
        <v>INSERT INTO NaPTANs VALUES ('45023774',' The Old Chapel',' The Old Chapel',0)</v>
      </c>
    </row>
    <row r="263" spans="1:5" x14ac:dyDescent="0.25">
      <c r="A263" s="4">
        <v>45051320</v>
      </c>
      <c r="B263" s="9">
        <v>262</v>
      </c>
      <c r="C263" s="9" t="s">
        <v>187</v>
      </c>
      <c r="E263" s="9" t="str">
        <f t="shared" si="4"/>
        <v>INSERT INTO NaPTANs VALUES ('45051320',' Moor View Terrace',' Moor View Terrace',0)</v>
      </c>
    </row>
    <row r="264" spans="1:5" x14ac:dyDescent="0.25">
      <c r="A264" s="4">
        <v>45023775</v>
      </c>
      <c r="B264" s="9">
        <v>263</v>
      </c>
      <c r="C264" s="9" t="s">
        <v>188</v>
      </c>
      <c r="E264" s="9" t="str">
        <f t="shared" si="4"/>
        <v>INSERT INTO NaPTANs VALUES ('45023775',' Hob Lane Stanbury',' Hob Lane Stanbury',0)</v>
      </c>
    </row>
    <row r="265" spans="1:5" x14ac:dyDescent="0.25">
      <c r="A265" s="4">
        <v>45028526</v>
      </c>
      <c r="B265" s="9">
        <v>264</v>
      </c>
      <c r="C265" s="9" t="s">
        <v>189</v>
      </c>
      <c r="E265" s="9" t="str">
        <f t="shared" si="4"/>
        <v>INSERT INTO NaPTANs VALUES ('45028526',' Stanburymainstreet',' Stanburymainstreet',0)</v>
      </c>
    </row>
    <row r="266" spans="1:5" x14ac:dyDescent="0.25">
      <c r="A266" s="4">
        <v>45023724</v>
      </c>
      <c r="B266" s="9">
        <v>265</v>
      </c>
      <c r="C266" s="9" t="s">
        <v>187</v>
      </c>
      <c r="E266" s="9" t="str">
        <f t="shared" si="4"/>
        <v>INSERT INTO NaPTANs VALUES ('45023724',' Moor View Terrace',' Moor View Terrace',0)</v>
      </c>
    </row>
    <row r="267" spans="1:5" x14ac:dyDescent="0.25">
      <c r="A267" s="4">
        <v>45051334</v>
      </c>
      <c r="B267" s="9">
        <v>266</v>
      </c>
      <c r="C267" s="9" t="s">
        <v>190</v>
      </c>
      <c r="E267" s="9" t="str">
        <f t="shared" si="4"/>
        <v>INSERT INTO NaPTANs VALUES ('45051334',' Cross Farm',' Cross Farm',0)</v>
      </c>
    </row>
    <row r="268" spans="1:5" x14ac:dyDescent="0.25">
      <c r="A268" s="4">
        <v>45024305</v>
      </c>
      <c r="B268" s="9">
        <v>267</v>
      </c>
      <c r="C268" s="9" t="s">
        <v>185</v>
      </c>
      <c r="E268" s="9" t="str">
        <f t="shared" si="4"/>
        <v>INSERT INTO NaPTANs VALUES ('45024305',' Lumbfoot Lane',' Lumbfoot Lane',0)</v>
      </c>
    </row>
    <row r="269" spans="1:5" x14ac:dyDescent="0.25">
      <c r="A269" s="4">
        <v>45050872</v>
      </c>
      <c r="B269" s="9">
        <v>268</v>
      </c>
      <c r="C269" s="9" t="s">
        <v>191</v>
      </c>
      <c r="E269" s="9" t="str">
        <f t="shared" si="4"/>
        <v>INSERT INTO NaPTANs VALUES ('45050872',' Hollings Farm',' Hollings Farm',0)</v>
      </c>
    </row>
    <row r="270" spans="1:5" x14ac:dyDescent="0.25">
      <c r="A270" s="4">
        <v>45019949</v>
      </c>
      <c r="B270" s="9">
        <v>269</v>
      </c>
      <c r="C270" s="9" t="s">
        <v>43</v>
      </c>
      <c r="E270" s="9" t="str">
        <f t="shared" si="4"/>
        <v>INSERT INTO NaPTANs VALUES ('45019949',' West Lane',' West Lane',0)</v>
      </c>
    </row>
    <row r="271" spans="1:5" x14ac:dyDescent="0.25">
      <c r="A271" s="4">
        <v>45019931</v>
      </c>
      <c r="B271" s="9">
        <v>270</v>
      </c>
      <c r="C271" s="9" t="s">
        <v>192</v>
      </c>
      <c r="E271" s="9" t="str">
        <f t="shared" si="4"/>
        <v>INSERT INTO NaPTANs VALUES ('45019931',' Vale Mill Lane',' Vale Mill Lane',0)</v>
      </c>
    </row>
    <row r="272" spans="1:5" x14ac:dyDescent="0.25">
      <c r="A272" s="4">
        <v>45019929</v>
      </c>
      <c r="B272" s="9">
        <v>271</v>
      </c>
      <c r="C272" s="9" t="s">
        <v>193</v>
      </c>
      <c r="E272" s="9" t="str">
        <f t="shared" si="4"/>
        <v>INSERT INTO NaPTANs VALUES ('45019929',' Annie Street',' Annie Street',0)</v>
      </c>
    </row>
    <row r="273" spans="1:5" x14ac:dyDescent="0.25">
      <c r="A273" s="4">
        <v>45019928</v>
      </c>
      <c r="B273" s="9">
        <v>272</v>
      </c>
      <c r="C273" s="9" t="s">
        <v>180</v>
      </c>
      <c r="E273" s="9" t="str">
        <f t="shared" si="4"/>
        <v>INSERT INTO NaPTANs VALUES ('45019928',' Cross Roads',' Cross Roads',0)</v>
      </c>
    </row>
    <row r="274" spans="1:5" x14ac:dyDescent="0.25">
      <c r="A274" s="4">
        <v>45019926</v>
      </c>
      <c r="B274" s="9">
        <v>273</v>
      </c>
      <c r="C274" s="9" t="s">
        <v>179</v>
      </c>
      <c r="E274" s="9" t="str">
        <f t="shared" si="4"/>
        <v>INSERT INTO NaPTANs VALUES ('45019926',' Vernon Street',' Vernon Street',0)</v>
      </c>
    </row>
    <row r="275" spans="1:5" x14ac:dyDescent="0.25">
      <c r="A275" s="4">
        <v>45019923</v>
      </c>
      <c r="B275" s="9">
        <v>274</v>
      </c>
      <c r="C275" s="9" t="s">
        <v>178</v>
      </c>
      <c r="E275" s="9" t="str">
        <f t="shared" si="4"/>
        <v>INSERT INTO NaPTANs VALUES ('45019923',' Lingfield Drive',' Lingfield Drive',0)</v>
      </c>
    </row>
    <row r="276" spans="1:5" x14ac:dyDescent="0.25">
      <c r="A276" s="4">
        <v>45050870</v>
      </c>
      <c r="B276" s="9">
        <v>275</v>
      </c>
      <c r="C276" s="9" t="s">
        <v>194</v>
      </c>
      <c r="E276" s="9" t="str">
        <f t="shared" si="4"/>
        <v>INSERT INTO NaPTANs VALUES ('45050870',' Lees Moor Farm',' Lees Moor Farm',0)</v>
      </c>
    </row>
    <row r="277" spans="1:5" x14ac:dyDescent="0.25">
      <c r="A277" s="4">
        <v>45019921</v>
      </c>
      <c r="B277" s="9">
        <v>276</v>
      </c>
      <c r="C277" s="9" t="s">
        <v>176</v>
      </c>
      <c r="E277" s="9" t="str">
        <f t="shared" si="4"/>
        <v>INSERT INTO NaPTANs VALUES ('45019921',' The Whins',' The Whins',0)</v>
      </c>
    </row>
    <row r="278" spans="1:5" x14ac:dyDescent="0.25">
      <c r="A278" s="4">
        <v>45019919</v>
      </c>
      <c r="B278" s="9">
        <v>277</v>
      </c>
      <c r="C278" s="9" t="s">
        <v>175</v>
      </c>
      <c r="E278" s="9" t="str">
        <f t="shared" si="4"/>
        <v>INSERT INTO NaPTANs VALUES ('45019919',' Hermit Hole',' Hermit Hole',0)</v>
      </c>
    </row>
    <row r="279" spans="1:5" x14ac:dyDescent="0.25">
      <c r="A279" s="4">
        <v>45019916</v>
      </c>
      <c r="B279" s="9">
        <v>278</v>
      </c>
      <c r="C279" s="9" t="s">
        <v>174</v>
      </c>
      <c r="E279" s="9" t="str">
        <f t="shared" si="4"/>
        <v>INSERT INTO NaPTANs VALUES ('45019916',' Dorothy Street',' Dorothy Street',0)</v>
      </c>
    </row>
    <row r="280" spans="1:5" x14ac:dyDescent="0.25">
      <c r="A280" s="4">
        <v>45019914</v>
      </c>
      <c r="B280" s="9">
        <v>279</v>
      </c>
      <c r="C280" s="9" t="s">
        <v>173</v>
      </c>
      <c r="E280" s="9" t="str">
        <f t="shared" si="4"/>
        <v>INSERT INTO NaPTANs VALUES ('45019914',' Wesley Place',' Wesley Place',0)</v>
      </c>
    </row>
    <row r="281" spans="1:5" x14ac:dyDescent="0.25">
      <c r="A281" s="4">
        <v>45019912</v>
      </c>
      <c r="B281" s="9">
        <v>280</v>
      </c>
      <c r="C281" s="9" t="s">
        <v>195</v>
      </c>
      <c r="E281" s="9" t="str">
        <f t="shared" si="4"/>
        <v>INSERT INTO NaPTANs VALUES ('45019912',' Hainworth Lane',' Hainworth Lane',0)</v>
      </c>
    </row>
    <row r="282" spans="1:5" x14ac:dyDescent="0.25">
      <c r="A282" s="4">
        <v>45019910</v>
      </c>
      <c r="B282" s="9">
        <v>281</v>
      </c>
      <c r="C282" s="9" t="s">
        <v>105</v>
      </c>
      <c r="E282" s="9" t="str">
        <f t="shared" si="4"/>
        <v>INSERT INTO NaPTANs VALUES ('45019910',' Ingrow Lane',' Ingrow Lane',0)</v>
      </c>
    </row>
    <row r="283" spans="1:5" x14ac:dyDescent="0.25">
      <c r="A283" s="4">
        <v>45019909</v>
      </c>
      <c r="B283" s="9">
        <v>282</v>
      </c>
      <c r="C283" s="9" t="s">
        <v>171</v>
      </c>
      <c r="E283" s="9" t="str">
        <f t="shared" si="4"/>
        <v>INSERT INTO NaPTANs VALUES ('45019909',' Acorn Street',' Acorn Street',0)</v>
      </c>
    </row>
    <row r="284" spans="1:5" x14ac:dyDescent="0.25">
      <c r="A284" s="4">
        <v>45019907</v>
      </c>
      <c r="B284" s="9">
        <v>283</v>
      </c>
      <c r="C284" s="9" t="s">
        <v>102</v>
      </c>
      <c r="E284" s="9" t="str">
        <f t="shared" si="4"/>
        <v>INSERT INTO NaPTANs VALUES ('45019907',' Victoria Road',' Victoria Road',0)</v>
      </c>
    </row>
    <row r="285" spans="1:5" x14ac:dyDescent="0.25">
      <c r="A285" s="4">
        <v>45019902</v>
      </c>
      <c r="B285" s="9">
        <v>284</v>
      </c>
      <c r="C285" s="9" t="s">
        <v>64</v>
      </c>
      <c r="E285" s="9" t="str">
        <f t="shared" si="4"/>
        <v>INSERT INTO NaPTANs VALUES ('45019902',' Aireworth Street',' Aireworth Street',0)</v>
      </c>
    </row>
    <row r="286" spans="1:5" x14ac:dyDescent="0.25">
      <c r="A286" s="4">
        <v>45019959</v>
      </c>
      <c r="B286" s="9">
        <v>285</v>
      </c>
      <c r="C286" s="9" t="s">
        <v>196</v>
      </c>
      <c r="E286" s="9" t="str">
        <f t="shared" si="4"/>
        <v>INSERT INTO NaPTANs VALUES ('45019959',' Weavers Hill',' Weavers Hill',0)</v>
      </c>
    </row>
    <row r="287" spans="1:5" x14ac:dyDescent="0.25">
      <c r="A287" s="4">
        <v>45019961</v>
      </c>
      <c r="B287" s="9">
        <v>286</v>
      </c>
      <c r="C287" s="9" t="s">
        <v>197</v>
      </c>
      <c r="E287" s="9" t="str">
        <f t="shared" si="4"/>
        <v>INSERT INTO NaPTANs VALUES ('45019961',' Woodlands Rise',' Woodlands Rise',0)</v>
      </c>
    </row>
    <row r="288" spans="1:5" x14ac:dyDescent="0.25">
      <c r="A288" s="4">
        <v>45027186</v>
      </c>
      <c r="B288" s="9">
        <v>287</v>
      </c>
      <c r="C288" s="9" t="s">
        <v>198</v>
      </c>
      <c r="E288" s="9" t="str">
        <f t="shared" si="4"/>
        <v>INSERT INTO NaPTANs VALUES ('45027186',' Marsh Lane',' Marsh Lane',0)</v>
      </c>
    </row>
    <row r="289" spans="1:5" x14ac:dyDescent="0.25">
      <c r="A289" s="4">
        <v>45050874</v>
      </c>
      <c r="B289" s="9">
        <v>288</v>
      </c>
      <c r="C289" s="9" t="s">
        <v>199</v>
      </c>
      <c r="E289" s="9" t="str">
        <f t="shared" si="4"/>
        <v>INSERT INTO NaPTANs VALUES ('45050874',' Marshend',' Marshend',0)</v>
      </c>
    </row>
    <row r="290" spans="1:5" x14ac:dyDescent="0.25">
      <c r="A290" s="4">
        <v>45050875</v>
      </c>
      <c r="B290" s="9">
        <v>289</v>
      </c>
      <c r="C290" s="9" t="s">
        <v>200</v>
      </c>
      <c r="E290" s="9" t="str">
        <f t="shared" si="4"/>
        <v>INSERT INTO NaPTANs VALUES ('45050875',' Marsh Top',' Marsh Top',0)</v>
      </c>
    </row>
    <row r="291" spans="1:5" x14ac:dyDescent="0.25">
      <c r="A291" s="4">
        <v>45019964</v>
      </c>
      <c r="B291" s="9">
        <v>290</v>
      </c>
      <c r="C291" s="9" t="s">
        <v>201</v>
      </c>
      <c r="E291" s="9" t="str">
        <f t="shared" si="4"/>
        <v>INSERT INTO NaPTANs VALUES ('45019964',' Moorhouse Lane',' Moorhouse Lane',0)</v>
      </c>
    </row>
    <row r="292" spans="1:5" x14ac:dyDescent="0.25">
      <c r="A292" s="4">
        <v>45050878</v>
      </c>
      <c r="B292" s="9">
        <v>291</v>
      </c>
      <c r="C292" s="9" t="s">
        <v>202</v>
      </c>
      <c r="E292" s="9" t="str">
        <f t="shared" si="4"/>
        <v>INSERT INTO NaPTANs VALUES ('45050878',' Gledhow Drive',' Gledhow Drive',0)</v>
      </c>
    </row>
    <row r="293" spans="1:5" x14ac:dyDescent="0.25">
      <c r="A293" s="4">
        <v>45019968</v>
      </c>
      <c r="B293" s="9">
        <v>292</v>
      </c>
      <c r="C293" s="9" t="s">
        <v>201</v>
      </c>
      <c r="E293" s="9" t="str">
        <f t="shared" si="4"/>
        <v>INSERT INTO NaPTANs VALUES ('45019968',' Moorhouse Lane',' Moorhouse Lane',0)</v>
      </c>
    </row>
    <row r="294" spans="1:5" x14ac:dyDescent="0.25">
      <c r="A294" s="4">
        <v>45019984</v>
      </c>
      <c r="B294" s="9">
        <v>293</v>
      </c>
      <c r="C294" s="9" t="s">
        <v>146</v>
      </c>
      <c r="E294" s="9" t="str">
        <f t="shared" si="4"/>
        <v>INSERT INTO NaPTANs VALUES ('45019984',' Hebden Bridge Road',' Hebden Bridge Road',0)</v>
      </c>
    </row>
    <row r="295" spans="1:5" x14ac:dyDescent="0.25">
      <c r="A295" s="4">
        <v>45024631</v>
      </c>
      <c r="B295" s="9">
        <v>294</v>
      </c>
      <c r="C295" s="9" t="s">
        <v>203</v>
      </c>
      <c r="E295" s="9" t="str">
        <f t="shared" si="4"/>
        <v>INSERT INTO NaPTANs VALUES ('45024631',' Cemetery',' Cemetery',0)</v>
      </c>
    </row>
    <row r="296" spans="1:5" x14ac:dyDescent="0.25">
      <c r="A296" s="4">
        <v>45028695</v>
      </c>
      <c r="B296" s="9">
        <v>295</v>
      </c>
      <c r="C296" s="9" t="s">
        <v>204</v>
      </c>
      <c r="E296" s="9" t="str">
        <f t="shared" si="4"/>
        <v>INSERT INTO NaPTANs VALUES ('45028695',' Hill House Lane',' Hill House Lane',0)</v>
      </c>
    </row>
    <row r="297" spans="1:5" x14ac:dyDescent="0.25">
      <c r="A297" s="4">
        <v>45028694</v>
      </c>
      <c r="B297" s="9">
        <v>296</v>
      </c>
      <c r="C297" s="9" t="s">
        <v>147</v>
      </c>
      <c r="E297" s="9" t="str">
        <f t="shared" si="4"/>
        <v>INSERT INTO NaPTANs VALUES ('45028694',' Best Lane',' Best Lane',0)</v>
      </c>
    </row>
    <row r="298" spans="1:5" x14ac:dyDescent="0.25">
      <c r="A298" s="4">
        <v>45028697</v>
      </c>
      <c r="B298" s="9">
        <v>297</v>
      </c>
      <c r="C298" s="9" t="s">
        <v>205</v>
      </c>
      <c r="E298" s="9" t="str">
        <f t="shared" si="4"/>
        <v>INSERT INTO NaPTANs VALUES ('45028697',' Moorhouse Court',' Moorhouse Court',0)</v>
      </c>
    </row>
    <row r="299" spans="1:5" x14ac:dyDescent="0.25">
      <c r="A299" s="4">
        <v>45019966</v>
      </c>
      <c r="B299" s="9">
        <v>298</v>
      </c>
      <c r="C299" s="9" t="s">
        <v>202</v>
      </c>
      <c r="E299" s="9" t="str">
        <f t="shared" si="4"/>
        <v>INSERT INTO NaPTANs VALUES ('45019966',' Gledhow Drive',' Gledhow Drive',0)</v>
      </c>
    </row>
    <row r="300" spans="1:5" x14ac:dyDescent="0.25">
      <c r="A300" s="4">
        <v>45027314</v>
      </c>
      <c r="B300" s="9">
        <v>299</v>
      </c>
      <c r="C300" s="9" t="s">
        <v>206</v>
      </c>
      <c r="E300" s="9" t="str">
        <f t="shared" si="4"/>
        <v>INSERT INTO NaPTANs VALUES ('45027314',' Old Oxenhope Lane',' Old Oxenhope Lane',0)</v>
      </c>
    </row>
    <row r="301" spans="1:5" x14ac:dyDescent="0.25">
      <c r="A301" s="4">
        <v>45019963</v>
      </c>
      <c r="B301" s="9">
        <v>300</v>
      </c>
      <c r="C301" s="9" t="s">
        <v>200</v>
      </c>
      <c r="E301" s="9" t="str">
        <f t="shared" si="4"/>
        <v>INSERT INTO NaPTANs VALUES ('45019963',' Marsh Top',' Marsh Top',0)</v>
      </c>
    </row>
    <row r="302" spans="1:5" x14ac:dyDescent="0.25">
      <c r="A302" s="4">
        <v>45019962</v>
      </c>
      <c r="B302" s="9">
        <v>301</v>
      </c>
      <c r="C302" s="9" t="s">
        <v>207</v>
      </c>
      <c r="E302" s="9" t="str">
        <f t="shared" si="4"/>
        <v>INSERT INTO NaPTANs VALUES ('45019962',' Marsh Top (Track)',' Marsh Top (Track)',0)</v>
      </c>
    </row>
    <row r="303" spans="1:5" x14ac:dyDescent="0.25">
      <c r="A303" s="4">
        <v>45050873</v>
      </c>
      <c r="B303" s="9">
        <v>302</v>
      </c>
      <c r="C303" s="9" t="s">
        <v>197</v>
      </c>
      <c r="E303" s="9" t="str">
        <f t="shared" si="4"/>
        <v>INSERT INTO NaPTANs VALUES ('45050873',' Woodlands Rise',' Woodlands Rise',0)</v>
      </c>
    </row>
    <row r="304" spans="1:5" x14ac:dyDescent="0.25">
      <c r="A304" s="4">
        <v>45019960</v>
      </c>
      <c r="B304" s="9">
        <v>303</v>
      </c>
      <c r="C304" s="9" t="s">
        <v>208</v>
      </c>
      <c r="E304" s="9" t="str">
        <f t="shared" si="4"/>
        <v>INSERT INTO NaPTANs VALUES ('45019960',' Sun Street K',' Sun Street K',0)</v>
      </c>
    </row>
    <row r="305" spans="1:5" x14ac:dyDescent="0.25">
      <c r="A305" s="4">
        <v>45023132</v>
      </c>
      <c r="B305" s="9">
        <v>304</v>
      </c>
      <c r="C305" s="9" t="s">
        <v>209</v>
      </c>
      <c r="E305" s="9" t="str">
        <f t="shared" si="4"/>
        <v>INSERT INTO NaPTANs VALUES ('45023132',' North Street N2',' North Street N2',0)</v>
      </c>
    </row>
    <row r="306" spans="1:5" x14ac:dyDescent="0.25">
      <c r="A306" s="4">
        <v>45021090</v>
      </c>
      <c r="B306" s="9">
        <v>305</v>
      </c>
      <c r="C306" s="9" t="s">
        <v>210</v>
      </c>
      <c r="E306" s="9" t="str">
        <f t="shared" si="4"/>
        <v>INSERT INTO NaPTANs VALUES ('45021090',' East Avenue',' East Avenue',0)</v>
      </c>
    </row>
    <row r="307" spans="1:5" x14ac:dyDescent="0.25">
      <c r="A307" s="4">
        <v>45021088</v>
      </c>
      <c r="B307" s="9">
        <v>306</v>
      </c>
      <c r="C307" s="9" t="s">
        <v>211</v>
      </c>
      <c r="E307" s="9" t="str">
        <f t="shared" si="4"/>
        <v>INSERT INTO NaPTANs VALUES ('45021088',' Green Head Road',' Green Head Road',0)</v>
      </c>
    </row>
    <row r="308" spans="1:5" x14ac:dyDescent="0.25">
      <c r="A308" s="4">
        <v>45021086</v>
      </c>
      <c r="B308" s="9">
        <v>307</v>
      </c>
      <c r="C308" s="9" t="s">
        <v>212</v>
      </c>
      <c r="E308" s="9" t="str">
        <f t="shared" si="4"/>
        <v>INSERT INTO NaPTANs VALUES ('45021086',' Stoneycroft Lane',' Stoneycroft Lane',0)</v>
      </c>
    </row>
    <row r="309" spans="1:5" x14ac:dyDescent="0.25">
      <c r="A309" s="4">
        <v>45021085</v>
      </c>
      <c r="B309" s="9">
        <v>308</v>
      </c>
      <c r="C309" s="9" t="s">
        <v>213</v>
      </c>
      <c r="E309" s="9" t="str">
        <f t="shared" si="4"/>
        <v>INSERT INTO NaPTANs VALUES ('45021085',' Birchwood Road',' Birchwood Road',0)</v>
      </c>
    </row>
    <row r="310" spans="1:5" x14ac:dyDescent="0.25">
      <c r="A310" s="4">
        <v>45021082</v>
      </c>
      <c r="B310" s="9">
        <v>309</v>
      </c>
      <c r="C310" s="9" t="s">
        <v>214</v>
      </c>
      <c r="E310" s="9" t="str">
        <f t="shared" si="4"/>
        <v>INSERT INTO NaPTANs VALUES ('45021082',' Ashgrove Road',' Ashgrove Road',0)</v>
      </c>
    </row>
    <row r="311" spans="1:5" x14ac:dyDescent="0.25">
      <c r="A311" s="4">
        <v>45021080</v>
      </c>
      <c r="B311" s="9">
        <v>310</v>
      </c>
      <c r="C311" s="9" t="s">
        <v>215</v>
      </c>
      <c r="E311" s="9" t="str">
        <f t="shared" si="4"/>
        <v>INSERT INTO NaPTANs VALUES ('45021080',' Skipton Rd Rufc',' Skipton Rd Rufc',0)</v>
      </c>
    </row>
    <row r="312" spans="1:5" x14ac:dyDescent="0.25">
      <c r="A312" s="4">
        <v>45021078</v>
      </c>
      <c r="B312" s="9">
        <v>311</v>
      </c>
      <c r="C312" s="9" t="s">
        <v>216</v>
      </c>
      <c r="E312" s="9" t="str">
        <f t="shared" si="4"/>
        <v>INSERT INTO NaPTANs VALUES ('45021078',' Bar House Lane',' Bar House Lane',0)</v>
      </c>
    </row>
    <row r="313" spans="1:5" x14ac:dyDescent="0.25">
      <c r="A313" s="4">
        <v>45021079</v>
      </c>
      <c r="B313" s="9">
        <v>312</v>
      </c>
      <c r="C313" s="9" t="s">
        <v>216</v>
      </c>
      <c r="E313" s="9" t="str">
        <f t="shared" si="4"/>
        <v>INSERT INTO NaPTANs VALUES ('45021079',' Bar House Lane',' Bar House Lane',0)</v>
      </c>
    </row>
    <row r="314" spans="1:5" x14ac:dyDescent="0.25">
      <c r="A314" s="4">
        <v>45021081</v>
      </c>
      <c r="B314" s="9">
        <v>313</v>
      </c>
      <c r="C314" s="9" t="s">
        <v>215</v>
      </c>
      <c r="E314" s="9" t="str">
        <f t="shared" si="4"/>
        <v>INSERT INTO NaPTANs VALUES ('45021081',' Skipton Rd Rufc',' Skipton Rd Rufc',0)</v>
      </c>
    </row>
    <row r="315" spans="1:5" x14ac:dyDescent="0.25">
      <c r="A315" s="4">
        <v>45021083</v>
      </c>
      <c r="B315" s="9">
        <v>314</v>
      </c>
      <c r="C315" s="9" t="s">
        <v>214</v>
      </c>
      <c r="E315" s="9" t="str">
        <f t="shared" si="4"/>
        <v>INSERT INTO NaPTANs VALUES ('45021083',' Ashgrove Road',' Ashgrove Road',0)</v>
      </c>
    </row>
    <row r="316" spans="1:5" x14ac:dyDescent="0.25">
      <c r="A316" s="4">
        <v>45021084</v>
      </c>
      <c r="B316" s="9">
        <v>315</v>
      </c>
      <c r="C316" s="9" t="s">
        <v>217</v>
      </c>
      <c r="E316" s="9" t="str">
        <f t="shared" si="4"/>
        <v>INSERT INTO NaPTANs VALUES ('45021084',' Ferncliffe Drive',' Ferncliffe Drive',0)</v>
      </c>
    </row>
    <row r="317" spans="1:5" x14ac:dyDescent="0.25">
      <c r="A317" s="4">
        <v>45021087</v>
      </c>
      <c r="B317" s="9">
        <v>316</v>
      </c>
      <c r="C317" s="9" t="s">
        <v>212</v>
      </c>
      <c r="E317" s="9" t="str">
        <f t="shared" si="4"/>
        <v>INSERT INTO NaPTANs VALUES ('45021087',' Stoneycroft Lane',' Stoneycroft Lane',0)</v>
      </c>
    </row>
    <row r="318" spans="1:5" x14ac:dyDescent="0.25">
      <c r="A318" s="4">
        <v>45021089</v>
      </c>
      <c r="B318" s="9">
        <v>317</v>
      </c>
      <c r="C318" s="9" t="s">
        <v>218</v>
      </c>
      <c r="E318" s="9" t="str">
        <f t="shared" si="4"/>
        <v>INSERT INTO NaPTANs VALUES ('45021089',' Pattie Street',' Pattie Street',0)</v>
      </c>
    </row>
    <row r="319" spans="1:5" x14ac:dyDescent="0.25">
      <c r="A319" s="4">
        <v>45026355</v>
      </c>
      <c r="B319" s="9">
        <v>318</v>
      </c>
      <c r="C319" s="9" t="s">
        <v>219</v>
      </c>
      <c r="E319" s="9" t="str">
        <f t="shared" si="4"/>
        <v>INSERT INTO NaPTANs VALUES ('45026355',' Skipton Road',' Skipton Road',0)</v>
      </c>
    </row>
    <row r="320" spans="1:5" x14ac:dyDescent="0.25">
      <c r="A320" s="4">
        <v>45023134</v>
      </c>
      <c r="B320" s="9">
        <v>319</v>
      </c>
      <c r="C320" s="9" t="s">
        <v>220</v>
      </c>
      <c r="E320" s="9" t="str">
        <f t="shared" si="4"/>
        <v>INSERT INTO NaPTANs VALUES ('45023134',' Castle Road',' Castle Road',0)</v>
      </c>
    </row>
    <row r="321" spans="1:5" x14ac:dyDescent="0.25">
      <c r="A321" s="4">
        <v>45023133</v>
      </c>
      <c r="B321" s="9">
        <v>320</v>
      </c>
      <c r="C321" s="9" t="s">
        <v>221</v>
      </c>
      <c r="E321" s="9" t="str">
        <f t="shared" si="4"/>
        <v>INSERT INTO NaPTANs VALUES ('45023133',' Albert Street',' Albert Street',0)</v>
      </c>
    </row>
    <row r="322" spans="1:5" x14ac:dyDescent="0.25">
      <c r="A322" s="4">
        <v>45029635</v>
      </c>
      <c r="B322" s="9">
        <v>321</v>
      </c>
      <c r="C322" s="9" t="s">
        <v>222</v>
      </c>
      <c r="E322" s="9" t="str">
        <f t="shared" ref="E322:E385" si="5">"INSERT INTO NaPTANs VALUES ('"&amp;A322&amp;"','"&amp;C322&amp;"','"&amp;C322&amp;"',0)"</f>
        <v>INSERT INTO NaPTANs VALUES ('45029635','Dalton Lane','Dalton Lane',0)</v>
      </c>
    </row>
    <row r="323" spans="1:5" x14ac:dyDescent="0.25">
      <c r="A323" s="4">
        <v>45022566</v>
      </c>
      <c r="B323" s="9">
        <v>322</v>
      </c>
      <c r="C323" s="9" t="s">
        <v>223</v>
      </c>
      <c r="E323" s="9" t="str">
        <f t="shared" si="5"/>
        <v>INSERT INTO NaPTANs VALUES ('45022566','Beecroft Street','Beecroft Street',0)</v>
      </c>
    </row>
    <row r="324" spans="1:5" x14ac:dyDescent="0.25">
      <c r="A324" s="4">
        <v>45022564</v>
      </c>
      <c r="B324" s="9">
        <v>323</v>
      </c>
      <c r="C324" s="9" t="s">
        <v>224</v>
      </c>
      <c r="E324" s="9" t="str">
        <f t="shared" si="5"/>
        <v>INSERT INTO NaPTANs VALUES ('45022564','Dalton Mills','Dalton Mills',0)</v>
      </c>
    </row>
    <row r="325" spans="1:5" x14ac:dyDescent="0.25">
      <c r="A325" s="4">
        <v>45022562</v>
      </c>
      <c r="B325" s="9">
        <v>324</v>
      </c>
      <c r="C325" s="9" t="s">
        <v>225</v>
      </c>
      <c r="E325" s="9" t="str">
        <f t="shared" si="5"/>
        <v>INSERT INTO NaPTANs VALUES ('45022562','Fruit Street','Fruit Street',0)</v>
      </c>
    </row>
    <row r="326" spans="1:5" x14ac:dyDescent="0.25">
      <c r="A326" s="4">
        <v>45025536</v>
      </c>
      <c r="B326" s="9">
        <v>325</v>
      </c>
      <c r="C326" s="9" t="s">
        <v>226</v>
      </c>
      <c r="E326" s="9" t="str">
        <f t="shared" si="5"/>
        <v>INSERT INTO NaPTANs VALUES ('45025536','Thwaites Lane','Thwaites Lane',0)</v>
      </c>
    </row>
    <row r="327" spans="1:5" x14ac:dyDescent="0.25">
      <c r="A327" s="4">
        <v>45023143</v>
      </c>
      <c r="B327" s="9">
        <v>326</v>
      </c>
      <c r="C327" s="9" t="s">
        <v>227</v>
      </c>
      <c r="E327" s="9" t="str">
        <f t="shared" si="5"/>
        <v>INSERT INTO NaPTANs VALUES ('45023143','Airedale Street','Airedale Street',0)</v>
      </c>
    </row>
    <row r="328" spans="1:5" x14ac:dyDescent="0.25">
      <c r="A328" s="4">
        <v>45020004</v>
      </c>
      <c r="B328" s="9">
        <v>327</v>
      </c>
      <c r="C328" s="9" t="s">
        <v>228</v>
      </c>
      <c r="E328" s="9" t="str">
        <f t="shared" si="5"/>
        <v>INSERT INTO NaPTANs VALUES ('45020004','Keighley Road Croft Road','Keighley Road Croft Road',0)</v>
      </c>
    </row>
    <row r="329" spans="1:5" x14ac:dyDescent="0.25">
      <c r="A329" s="4">
        <v>45020001</v>
      </c>
      <c r="B329" s="9">
        <v>328</v>
      </c>
      <c r="C329" s="9" t="s">
        <v>229</v>
      </c>
      <c r="E329" s="9" t="str">
        <f t="shared" si="5"/>
        <v>INSERT INTO NaPTANs VALUES ('45020001','Keighley Road Canal Road','Keighley Road Canal Road',0)</v>
      </c>
    </row>
    <row r="330" spans="1:5" x14ac:dyDescent="0.25">
      <c r="A330" s="4">
        <v>45020299</v>
      </c>
      <c r="B330" s="9">
        <v>329</v>
      </c>
      <c r="C330" s="9" t="s">
        <v>230</v>
      </c>
      <c r="E330" s="9" t="str">
        <f t="shared" si="5"/>
        <v>INSERT INTO NaPTANs VALUES ('45020299','Keighley Road Laurel Grove','Keighley Road Laurel Grove',0)</v>
      </c>
    </row>
    <row r="331" spans="1:5" x14ac:dyDescent="0.25">
      <c r="A331" s="4">
        <v>45020298</v>
      </c>
      <c r="B331" s="9">
        <v>330</v>
      </c>
      <c r="C331" s="9" t="s">
        <v>231</v>
      </c>
      <c r="E331" s="9" t="str">
        <f t="shared" si="5"/>
        <v>INSERT INTO NaPTANs VALUES ('45020298','Keighley Road Harold Street','Keighley Road Harold Street',0)</v>
      </c>
    </row>
    <row r="332" spans="1:5" x14ac:dyDescent="0.25">
      <c r="A332" s="4">
        <v>45020296</v>
      </c>
      <c r="B332" s="9">
        <v>331</v>
      </c>
      <c r="C332" s="9" t="s">
        <v>232</v>
      </c>
      <c r="E332" s="9" t="str">
        <f t="shared" si="5"/>
        <v>INSERT INTO NaPTANs VALUES ('45020296','Keighley Road Old Main Street','Keighley Road Old Main Street',0)</v>
      </c>
    </row>
    <row r="333" spans="1:5" x14ac:dyDescent="0.25">
      <c r="A333" s="4">
        <v>45019953</v>
      </c>
      <c r="B333" s="9">
        <v>332</v>
      </c>
      <c r="C333" s="9" t="s">
        <v>233</v>
      </c>
      <c r="E333" s="9" t="str">
        <f t="shared" si="5"/>
        <v>INSERT INTO NaPTANs VALUES ('45019953','D Midland Hotel','D Midland Hotel',0)</v>
      </c>
    </row>
    <row r="334" spans="1:5" x14ac:dyDescent="0.25">
      <c r="A334" s="4">
        <v>45019954</v>
      </c>
      <c r="B334" s="9">
        <v>333</v>
      </c>
      <c r="C334" s="9" t="s">
        <v>234</v>
      </c>
      <c r="E334" s="9" t="str">
        <f t="shared" si="5"/>
        <v>INSERT INTO NaPTANs VALUES ('45019954','B Midland Hotel','B Midland Hotel',0)</v>
      </c>
    </row>
    <row r="335" spans="1:5" x14ac:dyDescent="0.25">
      <c r="A335" s="4">
        <v>45020295</v>
      </c>
      <c r="B335" s="9">
        <v>334</v>
      </c>
      <c r="C335" s="9" t="s">
        <v>232</v>
      </c>
      <c r="E335" s="9" t="str">
        <f t="shared" si="5"/>
        <v>INSERT INTO NaPTANs VALUES ('45020295','Keighley Road Old Main Street','Keighley Road Old Main Street',0)</v>
      </c>
    </row>
    <row r="336" spans="1:5" x14ac:dyDescent="0.25">
      <c r="A336" s="4">
        <v>45020297</v>
      </c>
      <c r="B336" s="9">
        <v>335</v>
      </c>
      <c r="C336" s="9" t="s">
        <v>231</v>
      </c>
      <c r="E336" s="9" t="str">
        <f t="shared" si="5"/>
        <v>INSERT INTO NaPTANs VALUES ('45020297','Keighley Road Harold Street','Keighley Road Harold Street',0)</v>
      </c>
    </row>
    <row r="337" spans="1:5" x14ac:dyDescent="0.25">
      <c r="A337" s="4">
        <v>45020300</v>
      </c>
      <c r="B337" s="9">
        <v>336</v>
      </c>
      <c r="C337" s="9" t="s">
        <v>235</v>
      </c>
      <c r="E337" s="9" t="str">
        <f t="shared" si="5"/>
        <v>INSERT INTO NaPTANs VALUES ('45020300','Keighley Road Longwood View','Keighley Road Longwood View',0)</v>
      </c>
    </row>
    <row r="338" spans="1:5" x14ac:dyDescent="0.25">
      <c r="A338" s="4">
        <v>45020002</v>
      </c>
      <c r="B338" s="9">
        <v>337</v>
      </c>
      <c r="C338" s="9" t="s">
        <v>236</v>
      </c>
      <c r="E338" s="9" t="str">
        <f t="shared" si="5"/>
        <v>INSERT INTO NaPTANs VALUES ('45020002','Keighley Road Queens Road','Keighley Road Queens Road',0)</v>
      </c>
    </row>
    <row r="339" spans="1:5" x14ac:dyDescent="0.25">
      <c r="A339" s="4">
        <v>45020003</v>
      </c>
      <c r="B339" s="9">
        <v>338</v>
      </c>
      <c r="C339" s="9" t="s">
        <v>228</v>
      </c>
      <c r="E339" s="9" t="str">
        <f t="shared" si="5"/>
        <v>INSERT INTO NaPTANs VALUES ('45020003','Keighley Road Croft Road','Keighley Road Croft Road',0)</v>
      </c>
    </row>
    <row r="340" spans="1:5" x14ac:dyDescent="0.25">
      <c r="A340" s="4">
        <v>45022560</v>
      </c>
      <c r="B340" s="9">
        <v>339</v>
      </c>
      <c r="C340" s="9" t="s">
        <v>237</v>
      </c>
      <c r="E340" s="9" t="str">
        <f t="shared" si="5"/>
        <v>INSERT INTO NaPTANs VALUES ('45022560','Valley Road','Valley Road',0)</v>
      </c>
    </row>
    <row r="341" spans="1:5" x14ac:dyDescent="0.25">
      <c r="A341" s="4">
        <v>45022561</v>
      </c>
      <c r="B341" s="9">
        <v>340</v>
      </c>
      <c r="C341" s="9" t="s">
        <v>226</v>
      </c>
      <c r="E341" s="9" t="str">
        <f t="shared" si="5"/>
        <v>INSERT INTO NaPTANs VALUES ('45022561','Thwaites Lane','Thwaites Lane',0)</v>
      </c>
    </row>
    <row r="342" spans="1:5" x14ac:dyDescent="0.25">
      <c r="A342" s="4">
        <v>45022563</v>
      </c>
      <c r="B342" s="9">
        <v>341</v>
      </c>
      <c r="C342" s="9" t="s">
        <v>225</v>
      </c>
      <c r="E342" s="9" t="str">
        <f t="shared" si="5"/>
        <v>INSERT INTO NaPTANs VALUES ('45022563','Fruit Street','Fruit Street',0)</v>
      </c>
    </row>
    <row r="343" spans="1:5" x14ac:dyDescent="0.25">
      <c r="A343" s="4">
        <v>45022565</v>
      </c>
      <c r="B343" s="9">
        <v>342</v>
      </c>
      <c r="C343" s="9" t="s">
        <v>224</v>
      </c>
      <c r="E343" s="9" t="str">
        <f t="shared" si="5"/>
        <v>INSERT INTO NaPTANs VALUES ('45022565','Dalton Mills','Dalton Mills',0)</v>
      </c>
    </row>
    <row r="344" spans="1:5" x14ac:dyDescent="0.25">
      <c r="A344" s="4">
        <v>45025593</v>
      </c>
      <c r="B344" s="9">
        <v>343</v>
      </c>
      <c r="C344" s="9" t="s">
        <v>238</v>
      </c>
      <c r="E344" s="9" t="str">
        <f t="shared" si="5"/>
        <v>INSERT INTO NaPTANs VALUES ('45025593','Frederick Street','Frederick Street',0)</v>
      </c>
    </row>
    <row r="345" spans="1:5" x14ac:dyDescent="0.25">
      <c r="A345" s="4">
        <v>45020837</v>
      </c>
      <c r="B345" s="9">
        <v>344</v>
      </c>
      <c r="C345" s="9" t="s">
        <v>239</v>
      </c>
      <c r="E345" s="9" t="str">
        <f t="shared" si="5"/>
        <v>INSERT INTO NaPTANs VALUES ('45020837','S5 Sunbridge Road','S5 Sunbridge Road',0)</v>
      </c>
    </row>
    <row r="346" spans="1:5" x14ac:dyDescent="0.25">
      <c r="A346" s="4">
        <v>45023192</v>
      </c>
      <c r="B346" s="9">
        <v>345</v>
      </c>
      <c r="C346" s="9" t="s">
        <v>240</v>
      </c>
      <c r="E346" s="9" t="str">
        <f t="shared" si="5"/>
        <v>INSERT INTO NaPTANs VALUES ('45023192','W1 Westgate','W1 Westgate',0)</v>
      </c>
    </row>
    <row r="347" spans="1:5" x14ac:dyDescent="0.25">
      <c r="A347" s="4">
        <v>45023316</v>
      </c>
      <c r="B347" s="9">
        <v>346</v>
      </c>
      <c r="C347" s="9" t="s">
        <v>241</v>
      </c>
      <c r="E347" s="9" t="str">
        <f t="shared" si="5"/>
        <v>INSERT INTO NaPTANs VALUES ('45023316','Manningham Lane Trafalgar Street','Manningham Lane Trafalgar Street',0)</v>
      </c>
    </row>
    <row r="348" spans="1:5" x14ac:dyDescent="0.25">
      <c r="A348" s="4">
        <v>45023319</v>
      </c>
      <c r="B348" s="9">
        <v>347</v>
      </c>
      <c r="C348" s="9" t="s">
        <v>242</v>
      </c>
      <c r="E348" s="9" t="str">
        <f t="shared" si="5"/>
        <v>INSERT INTO NaPTANs VALUES ('45023319','Manningham Lane St Judes Place','Manningham Lane St Judes Place',0)</v>
      </c>
    </row>
    <row r="349" spans="1:5" x14ac:dyDescent="0.25">
      <c r="A349" s="4">
        <v>45022840</v>
      </c>
      <c r="B349" s="9">
        <v>348</v>
      </c>
      <c r="C349" s="9" t="s">
        <v>243</v>
      </c>
      <c r="E349" s="9" t="str">
        <f t="shared" si="5"/>
        <v>INSERT INTO NaPTANs VALUES ('45022840','Manningham Lane Grosvenor Road','Manningham Lane Grosvenor Road',0)</v>
      </c>
    </row>
    <row r="350" spans="1:5" x14ac:dyDescent="0.25">
      <c r="A350" s="4">
        <v>45022842</v>
      </c>
      <c r="B350" s="9">
        <v>349</v>
      </c>
      <c r="C350" s="9" t="s">
        <v>244</v>
      </c>
      <c r="E350" s="9" t="str">
        <f t="shared" si="5"/>
        <v>INSERT INTO NaPTANs VALUES ('45022842','Manningham Lane Blenheim Road','Manningham Lane Blenheim Road',0)</v>
      </c>
    </row>
    <row r="351" spans="1:5" x14ac:dyDescent="0.25">
      <c r="A351" s="4">
        <v>45022844</v>
      </c>
      <c r="B351" s="9">
        <v>350</v>
      </c>
      <c r="C351" s="9" t="s">
        <v>245</v>
      </c>
      <c r="E351" s="9" t="str">
        <f t="shared" si="5"/>
        <v>INSERT INTO NaPTANs VALUES ('45022844','Keighley Road Oak Lane','Keighley Road Oak Lane',0)</v>
      </c>
    </row>
    <row r="352" spans="1:5" x14ac:dyDescent="0.25">
      <c r="A352" s="4">
        <v>45022846</v>
      </c>
      <c r="B352" s="9">
        <v>351</v>
      </c>
      <c r="C352" s="9" t="s">
        <v>246</v>
      </c>
      <c r="E352" s="9" t="str">
        <f t="shared" si="5"/>
        <v>INSERT INTO NaPTANs VALUES ('45022846','Keighley Road Cunliffe Road','Keighley Road Cunliffe Road',0)</v>
      </c>
    </row>
    <row r="353" spans="1:5" x14ac:dyDescent="0.25">
      <c r="A353" s="4">
        <v>45022848</v>
      </c>
      <c r="B353" s="9">
        <v>352</v>
      </c>
      <c r="C353" s="9" t="s">
        <v>247</v>
      </c>
      <c r="E353" s="9" t="str">
        <f t="shared" si="5"/>
        <v>INSERT INTO NaPTANs VALUES ('45022848','Keighley Road Emm Lane','Keighley Road Emm Lane',0)</v>
      </c>
    </row>
    <row r="354" spans="1:5" x14ac:dyDescent="0.25">
      <c r="A354" s="4">
        <v>45022850</v>
      </c>
      <c r="B354" s="9">
        <v>353</v>
      </c>
      <c r="C354" s="9" t="s">
        <v>248</v>
      </c>
      <c r="E354" s="9" t="str">
        <f t="shared" si="5"/>
        <v>INSERT INTO NaPTANs VALUES ('45022850','Keighley Road Park Grove','Keighley Road Park Grove',0)</v>
      </c>
    </row>
    <row r="355" spans="1:5" x14ac:dyDescent="0.25">
      <c r="A355" s="4">
        <v>45022851</v>
      </c>
      <c r="B355" s="9">
        <v>354</v>
      </c>
      <c r="C355" s="9" t="s">
        <v>249</v>
      </c>
      <c r="E355" s="9" t="str">
        <f t="shared" si="5"/>
        <v>INSERT INTO NaPTANs VALUES ('45022851','Keighley Road Paddock','Keighley Road Paddock',0)</v>
      </c>
    </row>
    <row r="356" spans="1:5" x14ac:dyDescent="0.25">
      <c r="A356" s="4">
        <v>45022854</v>
      </c>
      <c r="B356" s="9">
        <v>355</v>
      </c>
      <c r="C356" s="9" t="s">
        <v>250</v>
      </c>
      <c r="E356" s="9" t="str">
        <f t="shared" si="5"/>
        <v>INSERT INTO NaPTANs VALUES ('45022854','Bradford Road Ashfield Avenue','Bradford Road Ashfield Avenue',0)</v>
      </c>
    </row>
    <row r="357" spans="1:5" x14ac:dyDescent="0.25">
      <c r="A357" s="4">
        <v>45022856</v>
      </c>
      <c r="B357" s="9">
        <v>356</v>
      </c>
      <c r="C357" s="9" t="s">
        <v>251</v>
      </c>
      <c r="E357" s="9" t="str">
        <f t="shared" si="5"/>
        <v>INSERT INTO NaPTANs VALUES ('45022856','Bradford Road Wharncliffe Road','Bradford Road Wharncliffe Road',0)</v>
      </c>
    </row>
    <row r="358" spans="1:5" x14ac:dyDescent="0.25">
      <c r="A358" s="4">
        <v>45018660</v>
      </c>
      <c r="B358" s="9">
        <v>357</v>
      </c>
      <c r="C358" s="9" t="s">
        <v>252</v>
      </c>
      <c r="E358" s="9" t="str">
        <f t="shared" si="5"/>
        <v>INSERT INTO NaPTANs VALUES ('45018660','Bradford Road Norwood Terrace','Bradford Road Norwood Terrace',0)</v>
      </c>
    </row>
    <row r="359" spans="1:5" x14ac:dyDescent="0.25">
      <c r="A359" s="4">
        <v>45018646</v>
      </c>
      <c r="B359" s="9">
        <v>358</v>
      </c>
      <c r="C359" s="9" t="s">
        <v>253</v>
      </c>
      <c r="E359" s="9" t="str">
        <f t="shared" si="5"/>
        <v>INSERT INTO NaPTANs VALUES ('45018646','Bradford Road Northcliffe Road','Bradford Road Northcliffe Road',0)</v>
      </c>
    </row>
    <row r="360" spans="1:5" x14ac:dyDescent="0.25">
      <c r="A360" s="4">
        <v>45018647</v>
      </c>
      <c r="B360" s="9">
        <v>359</v>
      </c>
      <c r="C360" s="9" t="s">
        <v>254</v>
      </c>
      <c r="E360" s="9" t="str">
        <f t="shared" si="5"/>
        <v>INSERT INTO NaPTANs VALUES ('45018647','Bradford Road St Pauls Road','Bradford Road St Pauls Road',0)</v>
      </c>
    </row>
    <row r="361" spans="1:5" x14ac:dyDescent="0.25">
      <c r="A361" s="4">
        <v>45018648</v>
      </c>
      <c r="B361" s="9">
        <v>360</v>
      </c>
      <c r="C361" s="9" t="s">
        <v>255</v>
      </c>
      <c r="E361" s="9" t="str">
        <f t="shared" si="5"/>
        <v>INSERT INTO NaPTANs VALUES ('45018648','Bradford Road Avondale Road','Bradford Road Avondale Road',0)</v>
      </c>
    </row>
    <row r="362" spans="1:5" x14ac:dyDescent="0.25">
      <c r="A362" s="4">
        <v>45018649</v>
      </c>
      <c r="B362" s="9">
        <v>361</v>
      </c>
      <c r="C362" s="9" t="s">
        <v>256</v>
      </c>
      <c r="E362" s="9" t="str">
        <f t="shared" si="5"/>
        <v>INSERT INTO NaPTANs VALUES ('45018649','Bingley Road Victoria Prk','Bingley Road Victoria Prk',0)</v>
      </c>
    </row>
    <row r="363" spans="1:5" x14ac:dyDescent="0.25">
      <c r="A363" s="4">
        <v>45018650</v>
      </c>
      <c r="B363" s="9">
        <v>362</v>
      </c>
      <c r="C363" s="9" t="s">
        <v>257</v>
      </c>
      <c r="E363" s="9" t="str">
        <f t="shared" si="5"/>
        <v>INSERT INTO NaPTANs VALUES ('45018650','Bingley Road Ferncliffe Road','Bingley Road Ferncliffe Road',0)</v>
      </c>
    </row>
    <row r="364" spans="1:5" x14ac:dyDescent="0.25">
      <c r="A364" s="4">
        <v>45020527</v>
      </c>
      <c r="B364" s="9">
        <v>363</v>
      </c>
      <c r="C364" s="9" t="s">
        <v>258</v>
      </c>
      <c r="E364" s="9" t="str">
        <f t="shared" si="5"/>
        <v>INSERT INTO NaPTANs VALUES ('45020527','Saltaire Roundabout','Saltaire Roundabout',0)</v>
      </c>
    </row>
    <row r="365" spans="1:5" x14ac:dyDescent="0.25">
      <c r="A365" s="4">
        <v>45020531</v>
      </c>
      <c r="B365" s="9">
        <v>364</v>
      </c>
      <c r="C365" s="9" t="s">
        <v>259</v>
      </c>
      <c r="E365" s="9" t="str">
        <f t="shared" si="5"/>
        <v>INSERT INTO NaPTANs VALUES ('45020531','Bingley Road Sherwood Grove','Bingley Road Sherwood Grove',0)</v>
      </c>
    </row>
    <row r="366" spans="1:5" x14ac:dyDescent="0.25">
      <c r="A366" s="4">
        <v>45020532</v>
      </c>
      <c r="B366" s="9">
        <v>365</v>
      </c>
      <c r="C366" s="9" t="s">
        <v>260</v>
      </c>
      <c r="E366" s="9" t="str">
        <f t="shared" si="5"/>
        <v>INSERT INTO NaPTANs VALUES ('45020532','Bingley Road Cemetery','Bingley Road Cemetery',0)</v>
      </c>
    </row>
    <row r="367" spans="1:5" x14ac:dyDescent="0.25">
      <c r="A367" s="4">
        <v>45020535</v>
      </c>
      <c r="B367" s="9">
        <v>366</v>
      </c>
      <c r="C367" s="9" t="s">
        <v>261</v>
      </c>
      <c r="E367" s="9" t="str">
        <f t="shared" si="5"/>
        <v>INSERT INTO NaPTANs VALUES ('45020535','Bradford Road Nab Lane','Bradford Road Nab Lane',0)</v>
      </c>
    </row>
    <row r="368" spans="1:5" x14ac:dyDescent="0.25">
      <c r="A368" s="4">
        <v>45020537</v>
      </c>
      <c r="B368" s="9">
        <v>367</v>
      </c>
      <c r="C368" s="9" t="s">
        <v>262</v>
      </c>
      <c r="E368" s="9" t="str">
        <f t="shared" si="5"/>
        <v>INSERT INTO NaPTANs VALUES ('45020537','Bradford Road Yorkshire Clinic','Bradford Road Yorkshire Clinic',0)</v>
      </c>
    </row>
    <row r="369" spans="1:5" x14ac:dyDescent="0.25">
      <c r="A369" s="4">
        <v>45021121</v>
      </c>
      <c r="B369" s="9">
        <v>368</v>
      </c>
      <c r="C369" s="9" t="s">
        <v>263</v>
      </c>
      <c r="E369" s="9" t="str">
        <f t="shared" si="5"/>
        <v>INSERT INTO NaPTANs VALUES ('45021121','Bradford Road New Road','Bradford Road New Road',0)</v>
      </c>
    </row>
    <row r="370" spans="1:5" x14ac:dyDescent="0.25">
      <c r="A370" s="4">
        <v>45021122</v>
      </c>
      <c r="B370" s="9">
        <v>369</v>
      </c>
      <c r="C370" s="9" t="s">
        <v>264</v>
      </c>
      <c r="E370" s="9" t="str">
        <f t="shared" si="5"/>
        <v>INSERT INTO NaPTANs VALUES ('45021122','Bradford Road Ghyll Wood Drive','Bradford Road Ghyll Wood Drive',0)</v>
      </c>
    </row>
    <row r="371" spans="1:5" x14ac:dyDescent="0.25">
      <c r="A371" s="4">
        <v>45021123</v>
      </c>
      <c r="B371" s="9">
        <v>370</v>
      </c>
      <c r="C371" s="9" t="s">
        <v>265</v>
      </c>
      <c r="E371" s="9" t="str">
        <f t="shared" si="5"/>
        <v>INSERT INTO NaPTANs VALUES ('45021123','Bradford Road Wagon Lane','Bradford Road Wagon Lane',0)</v>
      </c>
    </row>
    <row r="372" spans="1:5" x14ac:dyDescent="0.25">
      <c r="A372" s="4">
        <v>45021124</v>
      </c>
      <c r="B372" s="9">
        <v>371</v>
      </c>
      <c r="C372" s="9" t="s">
        <v>266</v>
      </c>
      <c r="E372" s="9" t="str">
        <f t="shared" si="5"/>
        <v>INSERT INTO NaPTANs VALUES ('45021124','Beckfoot School','Beckfoot School',0)</v>
      </c>
    </row>
    <row r="373" spans="1:5" x14ac:dyDescent="0.25">
      <c r="A373" s="4">
        <v>45021125</v>
      </c>
      <c r="B373" s="9">
        <v>372</v>
      </c>
      <c r="C373" s="9" t="s">
        <v>267</v>
      </c>
      <c r="E373" s="9" t="str">
        <f t="shared" si="5"/>
        <v>INSERT INTO NaPTANs VALUES ('45021125','Bradford Road Ashfield Court','Bradford Road Ashfield Court',0)</v>
      </c>
    </row>
    <row r="374" spans="1:5" x14ac:dyDescent="0.25">
      <c r="A374" s="4">
        <v>45019957</v>
      </c>
      <c r="B374" s="9">
        <v>373</v>
      </c>
      <c r="C374" s="9" t="s">
        <v>268</v>
      </c>
      <c r="E374" s="9" t="str">
        <f t="shared" si="5"/>
        <v>INSERT INTO NaPTANs VALUES ('45019957','Main Street','Main Street',0)</v>
      </c>
    </row>
    <row r="375" spans="1:5" x14ac:dyDescent="0.25">
      <c r="A375" s="4">
        <v>45020005</v>
      </c>
      <c r="B375" s="9">
        <v>374</v>
      </c>
      <c r="C375" s="9" t="s">
        <v>269</v>
      </c>
      <c r="E375" s="9" t="str">
        <f t="shared" si="5"/>
        <v>INSERT INTO NaPTANs VALUES ('45020005','Bradford Road Poplar Terrace','Bradford Road Poplar Terrace',0)</v>
      </c>
    </row>
    <row r="376" spans="1:5" x14ac:dyDescent="0.25">
      <c r="A376" s="4">
        <v>45020008</v>
      </c>
      <c r="B376" s="9">
        <v>375</v>
      </c>
      <c r="C376" s="9" t="s">
        <v>270</v>
      </c>
      <c r="E376" s="9" t="str">
        <f t="shared" si="5"/>
        <v>INSERT INTO NaPTANs VALUES ('45020008','Bradford Road Aireville Mount','Bradford Road Aireville Mount',0)</v>
      </c>
    </row>
    <row r="377" spans="1:5" x14ac:dyDescent="0.25">
      <c r="A377" s="4">
        <v>45020010</v>
      </c>
      <c r="B377" s="9">
        <v>376</v>
      </c>
      <c r="C377" s="9" t="s">
        <v>271</v>
      </c>
      <c r="E377" s="9" t="str">
        <f t="shared" si="5"/>
        <v>INSERT INTO NaPTANs VALUES ('45020010','Bradford Road Swine Lane','Bradford Road Swine Lane',0)</v>
      </c>
    </row>
    <row r="378" spans="1:5" x14ac:dyDescent="0.25">
      <c r="A378" s="4">
        <v>45020012</v>
      </c>
      <c r="B378" s="9">
        <v>377</v>
      </c>
      <c r="C378" s="9" t="s">
        <v>272</v>
      </c>
      <c r="E378" s="9" t="str">
        <f t="shared" si="5"/>
        <v>INSERT INTO NaPTANs VALUES ('45020012','Morton Cemetery','Morton Cemetery',0)</v>
      </c>
    </row>
    <row r="379" spans="1:5" x14ac:dyDescent="0.25">
      <c r="A379" s="4">
        <v>45020014</v>
      </c>
      <c r="B379" s="9">
        <v>378</v>
      </c>
      <c r="C379" s="9" t="s">
        <v>273</v>
      </c>
      <c r="E379" s="9" t="str">
        <f t="shared" si="5"/>
        <v>INSERT INTO NaPTANs VALUES ('45020014','Bradford Road East Riddlesden Hall','Bradford Road East Riddlesden Hall',0)</v>
      </c>
    </row>
    <row r="380" spans="1:5" x14ac:dyDescent="0.25">
      <c r="A380" s="4">
        <v>45020015</v>
      </c>
      <c r="B380" s="9">
        <v>379</v>
      </c>
      <c r="C380" s="9" t="s">
        <v>274</v>
      </c>
      <c r="E380" s="9" t="str">
        <f t="shared" si="5"/>
        <v>INSERT INTO NaPTANs VALUES ('45020015','Bradford Road West Lea Avenue','Bradford Road West Lea Avenue',0)</v>
      </c>
    </row>
    <row r="381" spans="1:5" x14ac:dyDescent="0.25">
      <c r="A381" s="4">
        <v>45020018</v>
      </c>
      <c r="B381" s="9">
        <v>380</v>
      </c>
      <c r="C381" s="9" t="s">
        <v>275</v>
      </c>
      <c r="E381" s="9" t="str">
        <f t="shared" si="5"/>
        <v>INSERT INTO NaPTANs VALUES ('45020018','Bradford Road Bar Lane','Bradford Road Bar Lane',0)</v>
      </c>
    </row>
    <row r="382" spans="1:5" x14ac:dyDescent="0.25">
      <c r="A382" s="4">
        <v>45020019</v>
      </c>
      <c r="B382" s="9">
        <v>381</v>
      </c>
      <c r="C382" s="9" t="s">
        <v>276</v>
      </c>
      <c r="E382" s="9" t="str">
        <f t="shared" si="5"/>
        <v>INSERT INTO NaPTANs VALUES ('45020019','Bradford Road Aireworth Rd','Bradford Road Aireworth Rd',0)</v>
      </c>
    </row>
    <row r="383" spans="1:5" x14ac:dyDescent="0.25">
      <c r="A383" s="4">
        <v>45020022</v>
      </c>
      <c r="B383" s="9">
        <v>382</v>
      </c>
      <c r="C383" s="9" t="s">
        <v>277</v>
      </c>
      <c r="E383" s="9" t="str">
        <f t="shared" si="5"/>
        <v>INSERT INTO NaPTANs VALUES ('45020022','Alston Retail Park','Alston Retail Park',0)</v>
      </c>
    </row>
    <row r="384" spans="1:5" x14ac:dyDescent="0.25">
      <c r="A384" s="4">
        <v>45023142</v>
      </c>
      <c r="B384" s="9">
        <v>383</v>
      </c>
      <c r="C384" s="9" t="s">
        <v>278</v>
      </c>
      <c r="E384" s="9" t="str">
        <f t="shared" si="5"/>
        <v>INSERT INTO NaPTANs VALUES ('45023142','Bradford Road Elia Street','Bradford Road Elia Street',0)</v>
      </c>
    </row>
    <row r="385" spans="1:5" x14ac:dyDescent="0.25">
      <c r="A385" s="4">
        <v>45023141</v>
      </c>
      <c r="B385" s="9">
        <v>384</v>
      </c>
      <c r="C385" s="9" t="s">
        <v>278</v>
      </c>
      <c r="E385" s="9" t="str">
        <f t="shared" si="5"/>
        <v>INSERT INTO NaPTANs VALUES ('45023141','Bradford Road Elia Street','Bradford Road Elia Street',0)</v>
      </c>
    </row>
    <row r="386" spans="1:5" x14ac:dyDescent="0.25">
      <c r="A386" s="4">
        <v>45020021</v>
      </c>
      <c r="B386" s="9">
        <v>385</v>
      </c>
      <c r="C386" s="9" t="s">
        <v>277</v>
      </c>
      <c r="E386" s="9" t="str">
        <f t="shared" ref="E386:E427" si="6">"INSERT INTO NaPTANs VALUES ('"&amp;A386&amp;"','"&amp;C386&amp;"','"&amp;C386&amp;"',0)"</f>
        <v>INSERT INTO NaPTANs VALUES ('45020021','Alston Retail Park','Alston Retail Park',0)</v>
      </c>
    </row>
    <row r="387" spans="1:5" x14ac:dyDescent="0.25">
      <c r="A387" s="4">
        <v>45020020</v>
      </c>
      <c r="B387" s="9">
        <v>386</v>
      </c>
      <c r="C387" s="9" t="s">
        <v>276</v>
      </c>
      <c r="E387" s="9" t="str">
        <f t="shared" si="6"/>
        <v>INSERT INTO NaPTANs VALUES ('45020020','Bradford Road Aireworth Rd','Bradford Road Aireworth Rd',0)</v>
      </c>
    </row>
    <row r="388" spans="1:5" x14ac:dyDescent="0.25">
      <c r="A388" s="4">
        <v>45020017</v>
      </c>
      <c r="B388" s="9">
        <v>387</v>
      </c>
      <c r="C388" s="9" t="s">
        <v>275</v>
      </c>
      <c r="E388" s="9" t="str">
        <f t="shared" si="6"/>
        <v>INSERT INTO NaPTANs VALUES ('45020017','Bradford Road Bar Lane','Bradford Road Bar Lane',0)</v>
      </c>
    </row>
    <row r="389" spans="1:5" x14ac:dyDescent="0.25">
      <c r="A389" s="4">
        <v>45020016</v>
      </c>
      <c r="B389" s="9">
        <v>388</v>
      </c>
      <c r="C389" s="9" t="s">
        <v>274</v>
      </c>
      <c r="E389" s="9" t="str">
        <f t="shared" si="6"/>
        <v>INSERT INTO NaPTANs VALUES ('45020016','Bradford Road West Lea Avenue','Bradford Road West Lea Avenue',0)</v>
      </c>
    </row>
    <row r="390" spans="1:5" x14ac:dyDescent="0.25">
      <c r="A390" s="4">
        <v>45020013</v>
      </c>
      <c r="B390" s="9">
        <v>389</v>
      </c>
      <c r="C390" s="9" t="s">
        <v>279</v>
      </c>
      <c r="E390" s="9" t="str">
        <f t="shared" si="6"/>
        <v>INSERT INTO NaPTANs VALUES ('45020013','Bradford Road Manor Grove','Bradford Road Manor Grove',0)</v>
      </c>
    </row>
    <row r="391" spans="1:5" x14ac:dyDescent="0.25">
      <c r="A391" s="4">
        <v>45020011</v>
      </c>
      <c r="B391" s="9">
        <v>390</v>
      </c>
      <c r="C391" s="9" t="s">
        <v>272</v>
      </c>
      <c r="E391" s="9" t="str">
        <f t="shared" si="6"/>
        <v>INSERT INTO NaPTANs VALUES ('45020011','Morton Cemetery','Morton Cemetery',0)</v>
      </c>
    </row>
    <row r="392" spans="1:5" x14ac:dyDescent="0.25">
      <c r="A392" s="4">
        <v>45020009</v>
      </c>
      <c r="B392" s="9">
        <v>391</v>
      </c>
      <c r="C392" s="9" t="s">
        <v>280</v>
      </c>
      <c r="E392" s="9" t="str">
        <f t="shared" si="6"/>
        <v>INSERT INTO NaPTANs VALUES ('45020009','Bradford Road Bowwood Drive','Bradford Road Bowwood Drive',0)</v>
      </c>
    </row>
    <row r="393" spans="1:5" x14ac:dyDescent="0.25">
      <c r="A393" s="4">
        <v>45020007</v>
      </c>
      <c r="B393" s="9">
        <v>392</v>
      </c>
      <c r="C393" s="9" t="s">
        <v>281</v>
      </c>
      <c r="E393" s="9" t="str">
        <f t="shared" si="6"/>
        <v>INSERT INTO NaPTANs VALUES ('45020007','Bradford Road Sunny Mount','Bradford Road Sunny Mount',0)</v>
      </c>
    </row>
    <row r="394" spans="1:5" x14ac:dyDescent="0.25">
      <c r="A394" s="4">
        <v>45020006</v>
      </c>
      <c r="B394" s="9">
        <v>393</v>
      </c>
      <c r="C394" s="9" t="s">
        <v>269</v>
      </c>
      <c r="E394" s="9" t="str">
        <f t="shared" si="6"/>
        <v>INSERT INTO NaPTANs VALUES ('45020006','Bradford Road Poplar Terrace','Bradford Road Poplar Terrace',0)</v>
      </c>
    </row>
    <row r="395" spans="1:5" x14ac:dyDescent="0.25">
      <c r="A395" s="4">
        <v>45019956</v>
      </c>
      <c r="B395" s="9">
        <v>394</v>
      </c>
      <c r="C395" s="9" t="s">
        <v>268</v>
      </c>
      <c r="E395" s="9" t="str">
        <f t="shared" si="6"/>
        <v>INSERT INTO NaPTANs VALUES ('45019956','Main Street','Main Street',0)</v>
      </c>
    </row>
    <row r="396" spans="1:5" x14ac:dyDescent="0.25">
      <c r="A396" s="4">
        <v>45021143</v>
      </c>
      <c r="B396" s="9">
        <v>395</v>
      </c>
      <c r="C396" s="9" t="s">
        <v>267</v>
      </c>
      <c r="E396" s="9" t="str">
        <f t="shared" si="6"/>
        <v>INSERT INTO NaPTANs VALUES ('45021143','Bradford Road Ashfield Court','Bradford Road Ashfield Court',0)</v>
      </c>
    </row>
    <row r="397" spans="1:5" x14ac:dyDescent="0.25">
      <c r="A397" s="4">
        <v>45021142</v>
      </c>
      <c r="B397" s="9">
        <v>396</v>
      </c>
      <c r="C397" s="9" t="s">
        <v>266</v>
      </c>
      <c r="E397" s="9" t="str">
        <f t="shared" si="6"/>
        <v>INSERT INTO NaPTANs VALUES ('45021142','Beckfoot School','Beckfoot School',0)</v>
      </c>
    </row>
    <row r="398" spans="1:5" x14ac:dyDescent="0.25">
      <c r="A398" s="4">
        <v>45021141</v>
      </c>
      <c r="B398" s="9">
        <v>397</v>
      </c>
      <c r="C398" s="9" t="s">
        <v>265</v>
      </c>
      <c r="E398" s="9" t="str">
        <f t="shared" si="6"/>
        <v>INSERT INTO NaPTANs VALUES ('45021141','Bradford Road Wagon Lane','Bradford Road Wagon Lane',0)</v>
      </c>
    </row>
    <row r="399" spans="1:5" x14ac:dyDescent="0.25">
      <c r="A399" s="4">
        <v>45021140</v>
      </c>
      <c r="B399" s="9">
        <v>398</v>
      </c>
      <c r="C399" s="9" t="s">
        <v>282</v>
      </c>
      <c r="E399" s="9" t="str">
        <f t="shared" si="6"/>
        <v>INSERT INTO NaPTANs VALUES ('45021140','Bradford Road Aire View Avenue','Bradford Road Aire View Avenue',0)</v>
      </c>
    </row>
    <row r="400" spans="1:5" x14ac:dyDescent="0.25">
      <c r="A400" s="4">
        <v>45021139</v>
      </c>
      <c r="B400" s="9">
        <v>399</v>
      </c>
      <c r="C400" s="9" t="s">
        <v>283</v>
      </c>
      <c r="E400" s="9" t="str">
        <f t="shared" si="6"/>
        <v>INSERT INTO NaPTANs VALUES ('45021139','Bradford Road Grange Park Drive','Bradford Road Grange Park Drive',0)</v>
      </c>
    </row>
    <row r="401" spans="1:5" x14ac:dyDescent="0.25">
      <c r="A401" s="4">
        <v>45020538</v>
      </c>
      <c r="B401" s="9">
        <v>400</v>
      </c>
      <c r="C401" s="9" t="s">
        <v>263</v>
      </c>
      <c r="E401" s="9" t="str">
        <f t="shared" si="6"/>
        <v>INSERT INTO NaPTANs VALUES ('45020538','Bradford Road New Road','Bradford Road New Road',0)</v>
      </c>
    </row>
    <row r="402" spans="1:5" x14ac:dyDescent="0.25">
      <c r="A402" s="4">
        <v>45020536</v>
      </c>
      <c r="B402" s="9">
        <v>401</v>
      </c>
      <c r="C402" s="9" t="s">
        <v>262</v>
      </c>
      <c r="E402" s="9" t="str">
        <f t="shared" si="6"/>
        <v>INSERT INTO NaPTANs VALUES ('45020536','Bradford Road Yorkshire Clinic','Bradford Road Yorkshire Clinic',0)</v>
      </c>
    </row>
    <row r="403" spans="1:5" x14ac:dyDescent="0.25">
      <c r="A403" s="4">
        <v>45020534</v>
      </c>
      <c r="B403" s="9">
        <v>402</v>
      </c>
      <c r="C403" s="9" t="s">
        <v>284</v>
      </c>
      <c r="E403" s="9" t="str">
        <f t="shared" si="6"/>
        <v>INSERT INTO NaPTANs VALUES ('45020534','Bingley Road Branksome Drive','Bingley Road Branksome Drive',0)</v>
      </c>
    </row>
    <row r="404" spans="1:5" x14ac:dyDescent="0.25">
      <c r="A404" s="4">
        <v>45020533</v>
      </c>
      <c r="B404" s="9">
        <v>403</v>
      </c>
      <c r="C404" s="9" t="s">
        <v>285</v>
      </c>
      <c r="E404" s="9" t="str">
        <f t="shared" si="6"/>
        <v>INSERT INTO NaPTANs VALUES ('45020533','Bingley Road Saltaire','Bingley Road Saltaire',0)</v>
      </c>
    </row>
    <row r="405" spans="1:5" x14ac:dyDescent="0.25">
      <c r="A405" s="4">
        <v>45020530</v>
      </c>
      <c r="B405" s="9">
        <v>404</v>
      </c>
      <c r="C405" s="9" t="s">
        <v>286</v>
      </c>
      <c r="E405" s="9" t="str">
        <f t="shared" si="6"/>
        <v>INSERT INTO NaPTANs VALUES ('45020530','Bingley Road Dallam Road','Bingley Road Dallam Road',0)</v>
      </c>
    </row>
    <row r="406" spans="1:5" x14ac:dyDescent="0.25">
      <c r="A406" s="4">
        <v>45020526</v>
      </c>
      <c r="B406" s="9">
        <v>405</v>
      </c>
      <c r="C406" s="9" t="s">
        <v>258</v>
      </c>
      <c r="E406" s="9" t="str">
        <f t="shared" si="6"/>
        <v>INSERT INTO NaPTANs VALUES ('45020526','Saltaire Roundabout','Saltaire Roundabout',0)</v>
      </c>
    </row>
    <row r="407" spans="1:5" x14ac:dyDescent="0.25">
      <c r="A407" s="4">
        <v>45018652</v>
      </c>
      <c r="B407" s="9">
        <v>406</v>
      </c>
      <c r="C407" s="9" t="s">
        <v>256</v>
      </c>
      <c r="E407" s="9" t="str">
        <f t="shared" si="6"/>
        <v>INSERT INTO NaPTANs VALUES ('45018652','Bingley Road Victoria Prk','Bingley Road Victoria Prk',0)</v>
      </c>
    </row>
    <row r="408" spans="1:5" x14ac:dyDescent="0.25">
      <c r="A408" s="4">
        <v>45018653</v>
      </c>
      <c r="B408" s="9">
        <v>407</v>
      </c>
      <c r="C408" s="9" t="s">
        <v>287</v>
      </c>
      <c r="E408" s="9" t="str">
        <f t="shared" si="6"/>
        <v>INSERT INTO NaPTANs VALUES ('45018653','Bingley Road Wensley Avenue','Bingley Road Wensley Avenue',0)</v>
      </c>
    </row>
    <row r="409" spans="1:5" x14ac:dyDescent="0.25">
      <c r="A409" s="4">
        <v>45018654</v>
      </c>
      <c r="B409" s="9">
        <v>408</v>
      </c>
      <c r="C409" s="9" t="s">
        <v>288</v>
      </c>
      <c r="E409" s="9" t="str">
        <f t="shared" si="6"/>
        <v>INSERT INTO NaPTANs VALUES ('45018654','Bingley Road Wellington Crescent','Bingley Road Wellington Crescent',0)</v>
      </c>
    </row>
    <row r="410" spans="1:5" x14ac:dyDescent="0.25">
      <c r="A410" s="4">
        <v>45018655</v>
      </c>
      <c r="B410" s="9">
        <v>409</v>
      </c>
      <c r="C410" s="9" t="s">
        <v>289</v>
      </c>
      <c r="E410" s="9" t="str">
        <f t="shared" si="6"/>
        <v>INSERT INTO NaPTANs VALUES ('45018655','Bradford Road Westcliffe Road','Bradford Road Westcliffe Road',0)</v>
      </c>
    </row>
    <row r="411" spans="1:5" x14ac:dyDescent="0.25">
      <c r="A411" s="4">
        <v>45018657</v>
      </c>
      <c r="B411" s="9">
        <v>410</v>
      </c>
      <c r="C411" s="9" t="s">
        <v>290</v>
      </c>
      <c r="E411" s="9" t="str">
        <f t="shared" si="6"/>
        <v>INSERT INTO NaPTANs VALUES ('45018657','Bradford Road Bargrange Avenue','Bradford Road Bargrange Avenue',0)</v>
      </c>
    </row>
    <row r="412" spans="1:5" x14ac:dyDescent="0.25">
      <c r="A412" s="4">
        <v>45018658</v>
      </c>
      <c r="B412" s="9">
        <v>411</v>
      </c>
      <c r="C412" s="9" t="s">
        <v>252</v>
      </c>
      <c r="E412" s="9" t="str">
        <f t="shared" si="6"/>
        <v>INSERT INTO NaPTANs VALUES ('45018658','Bradford Road Norwood Terrace','Bradford Road Norwood Terrace',0)</v>
      </c>
    </row>
    <row r="413" spans="1:5" x14ac:dyDescent="0.25">
      <c r="A413" s="4">
        <v>45022828</v>
      </c>
      <c r="B413" s="9">
        <v>412</v>
      </c>
      <c r="C413" s="9" t="s">
        <v>251</v>
      </c>
      <c r="E413" s="9" t="str">
        <f t="shared" si="6"/>
        <v>INSERT INTO NaPTANs VALUES ('45022828','Bradford Road Wharncliffe Road','Bradford Road Wharncliffe Road',0)</v>
      </c>
    </row>
    <row r="414" spans="1:5" x14ac:dyDescent="0.25">
      <c r="A414" s="4">
        <v>45022829</v>
      </c>
      <c r="B414" s="9">
        <v>413</v>
      </c>
      <c r="C414" s="9" t="s">
        <v>250</v>
      </c>
      <c r="E414" s="9" t="str">
        <f t="shared" si="6"/>
        <v>INSERT INTO NaPTANs VALUES ('45022829','Bradford Road Ashfield Avenue','Bradford Road Ashfield Avenue',0)</v>
      </c>
    </row>
    <row r="415" spans="1:5" x14ac:dyDescent="0.25">
      <c r="A415" s="4">
        <v>45022830</v>
      </c>
      <c r="B415" s="9">
        <v>414</v>
      </c>
      <c r="C415" s="9" t="s">
        <v>291</v>
      </c>
      <c r="E415" s="9" t="str">
        <f t="shared" si="6"/>
        <v>INSERT INTO NaPTANs VALUES ('45022830','Keighley Road Lynthorne Road','Keighley Road Lynthorne Road',0)</v>
      </c>
    </row>
    <row r="416" spans="1:5" x14ac:dyDescent="0.25">
      <c r="A416" s="4">
        <v>45022831</v>
      </c>
      <c r="B416" s="9">
        <v>415</v>
      </c>
      <c r="C416" s="9" t="s">
        <v>248</v>
      </c>
      <c r="E416" s="9" t="str">
        <f t="shared" si="6"/>
        <v>INSERT INTO NaPTANs VALUES ('45022831','Keighley Road Park Grove','Keighley Road Park Grove',0)</v>
      </c>
    </row>
    <row r="417" spans="1:5" x14ac:dyDescent="0.25">
      <c r="A417" s="4">
        <v>45022832</v>
      </c>
      <c r="B417" s="9">
        <v>416</v>
      </c>
      <c r="C417" s="9" t="s">
        <v>292</v>
      </c>
      <c r="E417" s="9" t="str">
        <f t="shared" si="6"/>
        <v>INSERT INTO NaPTANs VALUES ('45022832','Keighley Road Marriners Drive','Keighley Road Marriners Drive',0)</v>
      </c>
    </row>
    <row r="418" spans="1:5" x14ac:dyDescent="0.25">
      <c r="A418" s="4">
        <v>45022833</v>
      </c>
      <c r="B418" s="9">
        <v>417</v>
      </c>
      <c r="C418" s="9" t="s">
        <v>293</v>
      </c>
      <c r="E418" s="9" t="str">
        <f t="shared" si="6"/>
        <v>INSERT INTO NaPTANs VALUES ('45022833','Keighley Road Frizinghall Road','Keighley Road Frizinghall Road',0)</v>
      </c>
    </row>
    <row r="419" spans="1:5" x14ac:dyDescent="0.25">
      <c r="A419" s="4">
        <v>45022847</v>
      </c>
      <c r="B419" s="9">
        <v>418</v>
      </c>
      <c r="C419" s="9" t="s">
        <v>246</v>
      </c>
      <c r="E419" s="9" t="str">
        <f t="shared" si="6"/>
        <v>INSERT INTO NaPTANs VALUES ('45022847','Keighley Road Cunliffe Road','Keighley Road Cunliffe Road',0)</v>
      </c>
    </row>
    <row r="420" spans="1:5" x14ac:dyDescent="0.25">
      <c r="A420" s="4">
        <v>45022834</v>
      </c>
      <c r="B420" s="9">
        <v>419</v>
      </c>
      <c r="C420" s="9" t="s">
        <v>294</v>
      </c>
      <c r="E420" s="9" t="str">
        <f t="shared" si="6"/>
        <v>INSERT INTO NaPTANs VALUES ('45022834','Manningham Lane Oak Lane','Manningham Lane Oak Lane',0)</v>
      </c>
    </row>
    <row r="421" spans="1:5" x14ac:dyDescent="0.25">
      <c r="A421" s="4">
        <v>45022835</v>
      </c>
      <c r="B421" s="9">
        <v>420</v>
      </c>
      <c r="C421" s="9" t="s">
        <v>295</v>
      </c>
      <c r="E421" s="9" t="str">
        <f t="shared" si="6"/>
        <v>INSERT INTO NaPTANs VALUES ('45022835','Manningham Lane Spring Bank Place','Manningham Lane Spring Bank Place',0)</v>
      </c>
    </row>
    <row r="422" spans="1:5" x14ac:dyDescent="0.25">
      <c r="A422" s="4">
        <v>45022837</v>
      </c>
      <c r="B422" s="9">
        <v>421</v>
      </c>
      <c r="C422" s="9" t="s">
        <v>243</v>
      </c>
      <c r="E422" s="9" t="str">
        <f t="shared" si="6"/>
        <v>INSERT INTO NaPTANs VALUES ('45022837','Manningham Lane Grosvenor Road','Manningham Lane Grosvenor Road',0)</v>
      </c>
    </row>
    <row r="423" spans="1:5" x14ac:dyDescent="0.25">
      <c r="A423" s="4">
        <v>45023321</v>
      </c>
      <c r="B423" s="9">
        <v>422</v>
      </c>
      <c r="C423" s="9" t="s">
        <v>296</v>
      </c>
      <c r="E423" s="9" t="str">
        <f t="shared" si="6"/>
        <v>INSERT INTO NaPTANs VALUES ('45023321','Manningham Lane Thurnscoe Road','Manningham Lane Thurnscoe Road',0)</v>
      </c>
    </row>
    <row r="424" spans="1:5" x14ac:dyDescent="0.25">
      <c r="A424" s="4">
        <v>45023322</v>
      </c>
      <c r="B424" s="9">
        <v>423</v>
      </c>
      <c r="C424" s="9" t="s">
        <v>297</v>
      </c>
      <c r="E424" s="9" t="str">
        <f t="shared" si="6"/>
        <v>INSERT INTO NaPTANs VALUES ('45023322','Manningham Lane Brearton Street','Manningham Lane Brearton Street',0)</v>
      </c>
    </row>
    <row r="425" spans="1:5" x14ac:dyDescent="0.25">
      <c r="A425" s="4">
        <v>45023190</v>
      </c>
      <c r="B425" s="9">
        <v>424</v>
      </c>
      <c r="C425" s="9" t="s">
        <v>298</v>
      </c>
      <c r="E425" s="9" t="str">
        <f t="shared" si="6"/>
        <v>INSERT INTO NaPTANs VALUES ('45023190','W4 Westgate','W4 Westgate',0)</v>
      </c>
    </row>
    <row r="426" spans="1:5" x14ac:dyDescent="0.25">
      <c r="A426" s="4">
        <v>45020833</v>
      </c>
      <c r="B426" s="9">
        <v>425</v>
      </c>
      <c r="C426" s="9" t="s">
        <v>299</v>
      </c>
      <c r="E426" s="9" t="str">
        <f t="shared" si="6"/>
        <v>INSERT INTO NaPTANs VALUES ('45020833','S6 Sunbridge Road','S6 Sunbridge Road',0)</v>
      </c>
    </row>
    <row r="427" spans="1:5" x14ac:dyDescent="0.25">
      <c r="A427" s="4">
        <v>45020840</v>
      </c>
      <c r="B427" s="9">
        <v>426</v>
      </c>
      <c r="C427" s="9" t="s">
        <v>300</v>
      </c>
      <c r="E427" s="9" t="str">
        <f t="shared" si="6"/>
        <v>INSERT INTO NaPTANs VALUES ('45020840','S14 Bridge Street','S14 Bridge Street',0)</v>
      </c>
    </row>
    <row r="428" spans="1:5" x14ac:dyDescent="0.25">
      <c r="A428" s="4">
        <v>45030027</v>
      </c>
      <c r="B428" s="9">
        <v>427</v>
      </c>
      <c r="C428" s="9" t="s">
        <v>301</v>
      </c>
      <c r="E428" s="9" t="str">
        <f>"INSERT INTO NaPTANs VALUES ('"&amp;A428&amp;"','"&amp;C428&amp;"','"&amp;C428&amp;"',0)"</f>
        <v>INSERT INTO NaPTANs VALUES ('45030027','Interchange Stand Y','Interchange Stand Y',0)</v>
      </c>
    </row>
    <row r="429" spans="1:5" x14ac:dyDescent="0.25">
      <c r="A429" s="26">
        <v>45024276</v>
      </c>
      <c r="B429" s="9">
        <v>429</v>
      </c>
      <c r="C429" t="s">
        <v>366</v>
      </c>
      <c r="D429" s="26"/>
      <c r="E429" s="9" t="str">
        <f t="shared" ref="E429:E434" si="7">"INSERT INTO NaPTANs VALUES ('"&amp;A429&amp;"','"&amp;C429&amp;"','"&amp;C429&amp;"',0)"</f>
        <v>INSERT INTO NaPTANs VALUES ('45024276','Church Street','Church Street',0)</v>
      </c>
    </row>
    <row r="430" spans="1:5" x14ac:dyDescent="0.25">
      <c r="A430" s="27">
        <v>45026350</v>
      </c>
      <c r="B430" s="9">
        <v>430</v>
      </c>
      <c r="C430" t="s">
        <v>367</v>
      </c>
      <c r="E430" s="9" t="str">
        <f t="shared" si="7"/>
        <v>INSERT INTO NaPTANs VALUES ('45026350','Heden Bridge Road','Heden Bridge Road',0)</v>
      </c>
    </row>
    <row r="431" spans="1:5" x14ac:dyDescent="0.25">
      <c r="A431" s="27">
        <v>45021077</v>
      </c>
      <c r="B431" s="9">
        <v>431</v>
      </c>
      <c r="C431" s="9" t="s">
        <v>368</v>
      </c>
      <c r="E431" s="9" t="str">
        <f t="shared" si="7"/>
        <v>INSERT INTO NaPTANs VALUES ('45021077','Hawkcliffe Farm','Hawkcliffe Farm',0)</v>
      </c>
    </row>
    <row r="432" spans="1:5" x14ac:dyDescent="0.25">
      <c r="A432" s="27">
        <v>45021076</v>
      </c>
      <c r="B432" s="9">
        <v>432</v>
      </c>
      <c r="C432" s="9" t="s">
        <v>368</v>
      </c>
      <c r="D432" s="9"/>
      <c r="E432" s="9" t="str">
        <f t="shared" si="7"/>
        <v>INSERT INTO NaPTANs VALUES ('45021076','Hawkcliffe Farm','Hawkcliffe Farm',0)</v>
      </c>
    </row>
    <row r="433" spans="1:5" x14ac:dyDescent="0.25">
      <c r="A433" s="27">
        <v>45050914</v>
      </c>
      <c r="B433" s="9">
        <v>433</v>
      </c>
      <c r="C433" s="9" t="s">
        <v>369</v>
      </c>
      <c r="E433" s="9" t="str">
        <f t="shared" si="7"/>
        <v>INSERT INTO NaPTANs VALUES ('45050914',' Springfield Farm',' Springfield Farm',0)</v>
      </c>
    </row>
    <row r="434" spans="1:5" x14ac:dyDescent="0.25">
      <c r="A434" s="27">
        <v>45020087</v>
      </c>
      <c r="B434" s="9">
        <v>434</v>
      </c>
      <c r="C434" s="9" t="s">
        <v>370</v>
      </c>
      <c r="D434" s="9"/>
      <c r="E434" s="9" t="str">
        <f t="shared" si="7"/>
        <v>INSERT INTO NaPTANs VALUES ('45020087','Private Road','Private Road',0)</v>
      </c>
    </row>
    <row r="435" spans="1:5" x14ac:dyDescent="0.25">
      <c r="A435" s="27">
        <v>45021175</v>
      </c>
      <c r="B435" s="2">
        <v>435</v>
      </c>
      <c r="C435" t="s">
        <v>374</v>
      </c>
      <c r="E435" s="29" t="str">
        <f>"INSERT INTO NaPTANs VALUES ('"&amp;A435&amp;"','"&amp;C435&amp;"','"&amp;C435&amp;"')"</f>
        <v>INSERT INTO NaPTANs VALUES ('45021175','Ferncliffe Road H','Ferncliffe Road H')</v>
      </c>
    </row>
    <row r="436" spans="1:5" x14ac:dyDescent="0.25">
      <c r="A436" s="27">
        <v>45018643</v>
      </c>
      <c r="B436" s="2">
        <v>436</v>
      </c>
      <c r="C436" t="s">
        <v>375</v>
      </c>
      <c r="E436" s="29" t="str">
        <f t="shared" ref="E436:E443" si="8">"INSERT INTO NaPTANs VALUES ('"&amp;A436&amp;"','"&amp;C436&amp;"','"&amp;C436&amp;"')"</f>
        <v>INSERT INTO NaPTANs VALUES ('45018643','Thompson Street','Thompson Street')</v>
      </c>
    </row>
    <row r="437" spans="1:5" x14ac:dyDescent="0.25">
      <c r="A437" s="27">
        <v>45018645</v>
      </c>
      <c r="B437" s="29">
        <v>437</v>
      </c>
      <c r="C437" t="s">
        <v>376</v>
      </c>
      <c r="E437" s="29" t="str">
        <f t="shared" si="8"/>
        <v>INSERT INTO NaPTANs VALUES ('45018645','St. Pauls Road','St. Pauls Road')</v>
      </c>
    </row>
    <row r="438" spans="1:5" x14ac:dyDescent="0.25">
      <c r="A438" s="27">
        <v>45024368</v>
      </c>
      <c r="B438" s="29">
        <v>438</v>
      </c>
      <c r="C438" t="s">
        <v>377</v>
      </c>
      <c r="E438" s="29" t="str">
        <f t="shared" si="8"/>
        <v>INSERT INTO NaPTANs VALUES ('45024368','Market Square S2','Market Square S2')</v>
      </c>
    </row>
    <row r="439" spans="1:5" x14ac:dyDescent="0.25">
      <c r="A439" s="27">
        <v>45016517</v>
      </c>
      <c r="B439" s="29">
        <v>439</v>
      </c>
      <c r="C439" t="s">
        <v>378</v>
      </c>
      <c r="E439" s="29" t="str">
        <f t="shared" si="8"/>
        <v>INSERT INTO NaPTANs VALUES ('45016517','Briggate, Briggate ','Briggate, Briggate ')</v>
      </c>
    </row>
    <row r="440" spans="1:5" x14ac:dyDescent="0.25">
      <c r="A440" s="27">
        <v>45016516</v>
      </c>
      <c r="B440" s="29">
        <v>440</v>
      </c>
      <c r="C440" t="s">
        <v>379</v>
      </c>
      <c r="E440" s="29" t="str">
        <f t="shared" si="8"/>
        <v>INSERT INTO NaPTANs VALUES ('45016516','Briggate, Charles Street ','Briggate, Charles Street ')</v>
      </c>
    </row>
    <row r="441" spans="1:5" x14ac:dyDescent="0.25">
      <c r="A441" s="27">
        <v>45024365</v>
      </c>
      <c r="B441" s="29">
        <v>441</v>
      </c>
      <c r="C441" t="s">
        <v>380</v>
      </c>
      <c r="E441" s="29" t="str">
        <f t="shared" si="8"/>
        <v>INSERT INTO NaPTANs VALUES ('45024365','Market Square S8','Market Square S8')</v>
      </c>
    </row>
    <row r="442" spans="1:5" x14ac:dyDescent="0.25">
      <c r="A442" s="27">
        <v>45018644</v>
      </c>
      <c r="B442" s="29">
        <v>442</v>
      </c>
      <c r="C442" t="s">
        <v>376</v>
      </c>
      <c r="E442" s="29" t="str">
        <f t="shared" si="8"/>
        <v>INSERT INTO NaPTANs VALUES ('45018644','St. Pauls Road','St. Pauls Road')</v>
      </c>
    </row>
    <row r="443" spans="1:5" x14ac:dyDescent="0.25">
      <c r="A443" s="27">
        <v>45018642</v>
      </c>
      <c r="B443" s="29">
        <v>443</v>
      </c>
      <c r="C443" t="s">
        <v>381</v>
      </c>
      <c r="E443" s="29" t="str">
        <f t="shared" si="8"/>
        <v>INSERT INTO NaPTANs VALUES ('45018642','Wycliffe Road','Wycliffe Road')</v>
      </c>
    </row>
  </sheetData>
  <sortState ref="A2:C55">
    <sortCondition ref="A2:A55"/>
  </sortState>
  <conditionalFormatting sqref="P345:P1048576 P74:P257 P1:P60">
    <cfRule type="duplicateValues" dxfId="53" priority="24"/>
  </conditionalFormatting>
  <conditionalFormatting sqref="P345:P1048576 P1:P257">
    <cfRule type="duplicateValues" dxfId="52" priority="23"/>
  </conditionalFormatting>
  <conditionalFormatting sqref="P345:P1048576 P1:P263">
    <cfRule type="duplicateValues" dxfId="51" priority="22"/>
  </conditionalFormatting>
  <conditionalFormatting sqref="P345:P1048576 P1:P285">
    <cfRule type="duplicateValues" dxfId="50" priority="21"/>
  </conditionalFormatting>
  <conditionalFormatting sqref="P345:P1048576 P1:P293">
    <cfRule type="duplicateValues" dxfId="49" priority="20"/>
  </conditionalFormatting>
  <conditionalFormatting sqref="P345:P1048576 P1:P304">
    <cfRule type="duplicateValues" dxfId="48" priority="19"/>
  </conditionalFormatting>
  <conditionalFormatting sqref="P345:P1048576 P1:P312">
    <cfRule type="duplicateValues" dxfId="47" priority="18"/>
  </conditionalFormatting>
  <conditionalFormatting sqref="P345:P1048576 P1:P321">
    <cfRule type="duplicateValues" dxfId="46" priority="17"/>
  </conditionalFormatting>
  <conditionalFormatting sqref="P345:P1048576">
    <cfRule type="duplicateValues" dxfId="45" priority="16"/>
  </conditionalFormatting>
  <conditionalFormatting sqref="P345:P1048576 P1:P333">
    <cfRule type="duplicateValues" dxfId="44" priority="15"/>
  </conditionalFormatting>
  <conditionalFormatting sqref="P1:P1048576">
    <cfRule type="duplicateValues" dxfId="43" priority="13"/>
    <cfRule type="duplicateValues" dxfId="42" priority="14"/>
  </conditionalFormatting>
  <conditionalFormatting sqref="A430:A1048576 A345:A428 A74:A257 A1:A60">
    <cfRule type="duplicateValues" dxfId="41" priority="12"/>
  </conditionalFormatting>
  <conditionalFormatting sqref="A430:A1048576 A345:A428 A1:A257">
    <cfRule type="duplicateValues" dxfId="40" priority="11"/>
  </conditionalFormatting>
  <conditionalFormatting sqref="A430:A1048576 A345:A428 A1:A263">
    <cfRule type="duplicateValues" dxfId="39" priority="10"/>
  </conditionalFormatting>
  <conditionalFormatting sqref="A430:A1048576 A345:A428 A1:A285">
    <cfRule type="duplicateValues" dxfId="38" priority="9"/>
  </conditionalFormatting>
  <conditionalFormatting sqref="A430:A1048576 A345:A428 A1:A293">
    <cfRule type="duplicateValues" dxfId="37" priority="8"/>
  </conditionalFormatting>
  <conditionalFormatting sqref="A430:A1048576 A345:A428 A1:A304">
    <cfRule type="duplicateValues" dxfId="36" priority="7"/>
  </conditionalFormatting>
  <conditionalFormatting sqref="A430:A1048576 A345:A428 A1:A312">
    <cfRule type="duplicateValues" dxfId="35" priority="6"/>
  </conditionalFormatting>
  <conditionalFormatting sqref="A430:A1048576 A345:A428 A1:A321">
    <cfRule type="duplicateValues" dxfId="34" priority="5"/>
  </conditionalFormatting>
  <conditionalFormatting sqref="A430:A1048576 A345:A428">
    <cfRule type="duplicateValues" dxfId="33" priority="4"/>
  </conditionalFormatting>
  <conditionalFormatting sqref="A430:A1048576 A345:A428 A1:A333">
    <cfRule type="duplicateValues" dxfId="32" priority="3"/>
  </conditionalFormatting>
  <conditionalFormatting sqref="A430:A1048576 A1:A428">
    <cfRule type="duplicateValues" dxfId="31" priority="1"/>
    <cfRule type="duplicateValues" dxfId="30" priority="2"/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23"/>
  <sheetViews>
    <sheetView workbookViewId="0">
      <selection activeCell="N2" sqref="N2:N23"/>
    </sheetView>
  </sheetViews>
  <sheetFormatPr defaultRowHeight="15" x14ac:dyDescent="0.25"/>
  <cols>
    <col min="1" max="1" width="9.7109375" bestFit="1" customWidth="1"/>
    <col min="5" max="5" width="15.7109375" bestFit="1" customWidth="1"/>
    <col min="7" max="7" width="14.28515625" bestFit="1" customWidth="1"/>
    <col min="8" max="8" width="2.7109375" style="9" bestFit="1" customWidth="1"/>
    <col min="9" max="9" width="14.42578125" bestFit="1" customWidth="1"/>
    <col min="10" max="10" width="2.7109375" bestFit="1" customWidth="1"/>
    <col min="11" max="11" width="10.28515625" style="9" bestFit="1" customWidth="1"/>
  </cols>
  <sheetData>
    <row r="1" spans="1:15" s="1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6" t="s">
        <v>305</v>
      </c>
      <c r="G1" s="1" t="s">
        <v>306</v>
      </c>
      <c r="I1" s="1" t="s">
        <v>307</v>
      </c>
      <c r="K1" s="1" t="s">
        <v>372</v>
      </c>
      <c r="M1" s="1" t="s">
        <v>309</v>
      </c>
      <c r="N1" s="5" t="str">
        <f>INDEX(Routes!A2:B19,MATCH(O1,Routes!A2:A19,0),2)</f>
        <v>14</v>
      </c>
      <c r="O1" s="5" t="s">
        <v>334</v>
      </c>
    </row>
    <row r="2" spans="1:15" s="9" customFormat="1" x14ac:dyDescent="0.25">
      <c r="A2" s="9">
        <v>1</v>
      </c>
      <c r="B2" s="9">
        <v>1</v>
      </c>
      <c r="C2" s="4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9">
        <v>27</v>
      </c>
      <c r="G2" s="9">
        <v>27</v>
      </c>
      <c r="H2" s="9">
        <v>1</v>
      </c>
      <c r="I2" s="9">
        <v>27</v>
      </c>
      <c r="J2" s="9">
        <v>1</v>
      </c>
      <c r="K2" s="9">
        <v>0</v>
      </c>
      <c r="N2" s="9" t="str">
        <f>"INSERT INTO RouteStops (RouteId,Variation,Sequence,NaptanId,BoardingStage,BoardingstageSequence,AlightingStage,AlightingStageSequence,IsBoundary) VALUES ("&amp;$N$1&amp;","&amp;B2&amp;","&amp;A2&amp;","&amp;D2&amp;","&amp;G2&amp;","&amp;H2&amp;","&amp;I2&amp;","&amp;J2&amp;","&amp;K2&amp;")"</f>
        <v>INSERT INTO RouteStops (RouteId,Variation,Sequence,NaptanId,BoardingStage,BoardingstageSequence,AlightingStage,AlightingStageSequence,IsBoundary) VALUES (14,1,1,51,27,1,27,1,0)</v>
      </c>
    </row>
    <row r="3" spans="1:15" x14ac:dyDescent="0.25">
      <c r="A3" s="9">
        <v>2</v>
      </c>
      <c r="B3" s="9">
        <v>1</v>
      </c>
      <c r="C3" s="9">
        <v>45023132</v>
      </c>
      <c r="D3" s="9">
        <f>INDEX(Naptans!$A:$C,MATCH(C3,Naptans!$A:$A,0),2)</f>
        <v>304</v>
      </c>
      <c r="E3" s="9" t="str">
        <f>INDEX(Naptans!$A:$C,MATCH(C3,Naptans!$A:$A,0),3)</f>
        <v xml:space="preserve"> North Street N2</v>
      </c>
      <c r="F3" s="9"/>
      <c r="G3" s="9">
        <v>27</v>
      </c>
      <c r="H3" s="9">
        <v>1</v>
      </c>
      <c r="I3" s="9">
        <v>57</v>
      </c>
      <c r="J3" s="9">
        <v>2</v>
      </c>
      <c r="K3" s="9">
        <v>0</v>
      </c>
      <c r="N3" s="9" t="str">
        <f t="shared" ref="N3:N23" si="0">"INSERT INTO RouteStops (RouteId,Variation,Sequence,NaptanId,BoardingStage,BoardingstageSequence,AlightingStage,AlightingStageSequence,IsBoundary) VALUES ("&amp;$N$1&amp;","&amp;B3&amp;","&amp;A3&amp;","&amp;D3&amp;","&amp;G3&amp;","&amp;H3&amp;","&amp;I3&amp;","&amp;J3&amp;","&amp;K3&amp;")"</f>
        <v>INSERT INTO RouteStops (RouteId,Variation,Sequence,NaptanId,BoardingStage,BoardingstageSequence,AlightingStage,AlightingStageSequence,IsBoundary) VALUES (14,1,2,304,27,1,57,2,0)</v>
      </c>
    </row>
    <row r="4" spans="1:15" x14ac:dyDescent="0.25">
      <c r="A4" s="9">
        <v>3</v>
      </c>
      <c r="B4" s="9">
        <v>1</v>
      </c>
      <c r="C4" s="9">
        <v>45021090</v>
      </c>
      <c r="D4" s="9">
        <f>INDEX(Naptans!$A:$C,MATCH(C4,Naptans!$A:$A,0),2)</f>
        <v>305</v>
      </c>
      <c r="E4" s="9" t="str">
        <f>INDEX(Naptans!$A:$C,MATCH(C4,Naptans!$A:$A,0),3)</f>
        <v xml:space="preserve"> East Avenue</v>
      </c>
      <c r="F4" s="9">
        <v>57</v>
      </c>
      <c r="G4" s="9">
        <v>57</v>
      </c>
      <c r="H4" s="9">
        <v>2</v>
      </c>
      <c r="I4" s="9">
        <v>57</v>
      </c>
      <c r="J4" s="9">
        <v>2</v>
      </c>
      <c r="K4" s="9">
        <v>0</v>
      </c>
      <c r="N4" s="9" t="str">
        <f t="shared" si="0"/>
        <v>INSERT INTO RouteStops (RouteId,Variation,Sequence,NaptanId,BoardingStage,BoardingstageSequence,AlightingStage,AlightingStageSequence,IsBoundary) VALUES (14,1,3,305,57,2,57,2,0)</v>
      </c>
    </row>
    <row r="5" spans="1:15" x14ac:dyDescent="0.25">
      <c r="A5" s="9">
        <v>4</v>
      </c>
      <c r="B5" s="9">
        <v>1</v>
      </c>
      <c r="C5" s="9">
        <v>45021088</v>
      </c>
      <c r="D5" s="9">
        <f>INDEX(Naptans!$A:$C,MATCH(C5,Naptans!$A:$A,0),2)</f>
        <v>306</v>
      </c>
      <c r="E5" s="9" t="str">
        <f>INDEX(Naptans!$A:$C,MATCH(C5,Naptans!$A:$A,0),3)</f>
        <v xml:space="preserve"> Green Head Road</v>
      </c>
      <c r="F5" s="9">
        <v>28</v>
      </c>
      <c r="G5" s="9">
        <v>28</v>
      </c>
      <c r="H5" s="9">
        <v>3</v>
      </c>
      <c r="I5" s="9">
        <v>28</v>
      </c>
      <c r="J5" s="9">
        <v>3</v>
      </c>
      <c r="K5" s="9">
        <v>0</v>
      </c>
      <c r="N5" s="9" t="str">
        <f t="shared" si="0"/>
        <v>INSERT INTO RouteStops (RouteId,Variation,Sequence,NaptanId,BoardingStage,BoardingstageSequence,AlightingStage,AlightingStageSequence,IsBoundary) VALUES (14,1,4,306,28,3,28,3,0)</v>
      </c>
    </row>
    <row r="6" spans="1:15" x14ac:dyDescent="0.25">
      <c r="A6" s="9">
        <v>5</v>
      </c>
      <c r="B6" s="9">
        <v>1</v>
      </c>
      <c r="C6" s="9">
        <v>45021086</v>
      </c>
      <c r="D6" s="9">
        <f>INDEX(Naptans!$A:$C,MATCH(C6,Naptans!$A:$A,0),2)</f>
        <v>307</v>
      </c>
      <c r="E6" s="9" t="str">
        <f>INDEX(Naptans!$A:$C,MATCH(C6,Naptans!$A:$A,0),3)</f>
        <v xml:space="preserve"> Stoneycroft Lane</v>
      </c>
      <c r="F6" s="9">
        <v>29</v>
      </c>
      <c r="G6" s="9">
        <v>29</v>
      </c>
      <c r="H6" s="9">
        <v>4</v>
      </c>
      <c r="I6" s="9">
        <v>29</v>
      </c>
      <c r="J6" s="9">
        <v>4</v>
      </c>
      <c r="K6" s="9">
        <v>0</v>
      </c>
      <c r="N6" s="9" t="str">
        <f t="shared" si="0"/>
        <v>INSERT INTO RouteStops (RouteId,Variation,Sequence,NaptanId,BoardingStage,BoardingstageSequence,AlightingStage,AlightingStageSequence,IsBoundary) VALUES (14,1,5,307,29,4,29,4,0)</v>
      </c>
    </row>
    <row r="7" spans="1:15" x14ac:dyDescent="0.25">
      <c r="A7" s="9">
        <v>6</v>
      </c>
      <c r="B7" s="9">
        <v>1</v>
      </c>
      <c r="C7" s="9">
        <v>45021085</v>
      </c>
      <c r="D7" s="9">
        <f>INDEX(Naptans!$A:$C,MATCH(C7,Naptans!$A:$A,0),2)</f>
        <v>308</v>
      </c>
      <c r="E7" s="9" t="str">
        <f>INDEX(Naptans!$A:$C,MATCH(C7,Naptans!$A:$A,0),3)</f>
        <v xml:space="preserve"> Birchwood Road</v>
      </c>
      <c r="F7" s="9">
        <v>30</v>
      </c>
      <c r="G7" s="9">
        <v>30</v>
      </c>
      <c r="H7" s="9">
        <v>5</v>
      </c>
      <c r="I7" s="9">
        <v>30</v>
      </c>
      <c r="J7" s="9">
        <v>5</v>
      </c>
      <c r="K7" s="9">
        <v>0</v>
      </c>
      <c r="N7" s="9" t="str">
        <f t="shared" si="0"/>
        <v>INSERT INTO RouteStops (RouteId,Variation,Sequence,NaptanId,BoardingStage,BoardingstageSequence,AlightingStage,AlightingStageSequence,IsBoundary) VALUES (14,1,6,308,30,5,30,5,0)</v>
      </c>
    </row>
    <row r="8" spans="1:15" x14ac:dyDescent="0.25">
      <c r="A8" s="9">
        <v>7</v>
      </c>
      <c r="B8" s="9">
        <v>1</v>
      </c>
      <c r="C8" s="9">
        <v>45021082</v>
      </c>
      <c r="D8" s="9">
        <f>INDEX(Naptans!$A:$C,MATCH(C8,Naptans!$A:$A,0),2)</f>
        <v>309</v>
      </c>
      <c r="E8" s="9" t="str">
        <f>INDEX(Naptans!$A:$C,MATCH(C8,Naptans!$A:$A,0),3)</f>
        <v xml:space="preserve"> Ashgrove Road</v>
      </c>
      <c r="F8" s="9"/>
      <c r="G8" s="9">
        <v>30</v>
      </c>
      <c r="H8" s="9">
        <v>5</v>
      </c>
      <c r="I8" s="9">
        <v>31</v>
      </c>
      <c r="J8" s="9">
        <v>6</v>
      </c>
      <c r="K8" s="9">
        <v>0</v>
      </c>
      <c r="N8" s="9" t="str">
        <f t="shared" si="0"/>
        <v>INSERT INTO RouteStops (RouteId,Variation,Sequence,NaptanId,BoardingStage,BoardingstageSequence,AlightingStage,AlightingStageSequence,IsBoundary) VALUES (14,1,7,309,30,5,31,6,0)</v>
      </c>
    </row>
    <row r="9" spans="1:15" x14ac:dyDescent="0.25">
      <c r="A9" s="9">
        <v>8</v>
      </c>
      <c r="B9" s="9">
        <v>1</v>
      </c>
      <c r="C9" s="9">
        <v>45021080</v>
      </c>
      <c r="D9" s="9">
        <f>INDEX(Naptans!$A:$C,MATCH(C9,Naptans!$A:$A,0),2)</f>
        <v>310</v>
      </c>
      <c r="E9" s="9" t="str">
        <f>INDEX(Naptans!$A:$C,MATCH(C9,Naptans!$A:$A,0),3)</f>
        <v xml:space="preserve"> Skipton Rd Rufc</v>
      </c>
      <c r="F9" s="9"/>
      <c r="G9" s="9">
        <v>30</v>
      </c>
      <c r="H9" s="9">
        <v>5</v>
      </c>
      <c r="I9" s="9">
        <v>31</v>
      </c>
      <c r="J9" s="9">
        <v>6</v>
      </c>
      <c r="K9" s="9">
        <v>0</v>
      </c>
      <c r="N9" s="9" t="str">
        <f t="shared" si="0"/>
        <v>INSERT INTO RouteStops (RouteId,Variation,Sequence,NaptanId,BoardingStage,BoardingstageSequence,AlightingStage,AlightingStageSequence,IsBoundary) VALUES (14,1,8,310,30,5,31,6,0)</v>
      </c>
    </row>
    <row r="10" spans="1:15" x14ac:dyDescent="0.25">
      <c r="A10" s="9">
        <v>9</v>
      </c>
      <c r="B10" s="9">
        <v>1</v>
      </c>
      <c r="C10" s="9">
        <v>45021078</v>
      </c>
      <c r="D10" s="9">
        <f>INDEX(Naptans!$A:$C,MATCH(C10,Naptans!$A:$A,0),2)</f>
        <v>311</v>
      </c>
      <c r="E10" s="9" t="str">
        <f>INDEX(Naptans!$A:$C,MATCH(C10,Naptans!$A:$A,0),3)</f>
        <v xml:space="preserve"> Bar House Lane</v>
      </c>
      <c r="F10" s="9">
        <v>31</v>
      </c>
      <c r="G10" s="9">
        <v>31</v>
      </c>
      <c r="H10" s="9">
        <v>6</v>
      </c>
      <c r="I10" s="9">
        <v>31</v>
      </c>
      <c r="J10" s="9">
        <v>6</v>
      </c>
      <c r="K10" s="9">
        <v>0</v>
      </c>
      <c r="N10" s="9" t="str">
        <f t="shared" si="0"/>
        <v>INSERT INTO RouteStops (RouteId,Variation,Sequence,NaptanId,BoardingStage,BoardingstageSequence,AlightingStage,AlightingStageSequence,IsBoundary) VALUES (14,1,9,311,31,6,31,6,0)</v>
      </c>
    </row>
    <row r="11" spans="1:15" s="9" customFormat="1" x14ac:dyDescent="0.25">
      <c r="A11" s="9">
        <v>10</v>
      </c>
      <c r="B11" s="9">
        <v>1</v>
      </c>
      <c r="C11" s="9">
        <v>45021076</v>
      </c>
      <c r="D11" s="9">
        <f>INDEX(Naptans!$A:$C,MATCH(C11,Naptans!$A:$A,0),2)</f>
        <v>432</v>
      </c>
      <c r="E11" s="9" t="str">
        <f>INDEX(Naptans!$A:$C,MATCH(C11,Naptans!$A:$A,0),3)</f>
        <v>Hawkcliffe Farm</v>
      </c>
      <c r="F11" s="9">
        <v>-1</v>
      </c>
      <c r="G11" s="9">
        <v>-1</v>
      </c>
      <c r="H11" s="9">
        <v>-1</v>
      </c>
      <c r="I11" s="9">
        <v>-1</v>
      </c>
      <c r="J11" s="9">
        <v>-1</v>
      </c>
      <c r="K11" s="9">
        <v>1</v>
      </c>
      <c r="N11" s="9" t="str">
        <f t="shared" si="0"/>
        <v>INSERT INTO RouteStops (RouteId,Variation,Sequence,NaptanId,BoardingStage,BoardingstageSequence,AlightingStage,AlightingStageSequence,IsBoundary) VALUES (14,1,10,432,-1,-1,-1,-1,1)</v>
      </c>
    </row>
    <row r="12" spans="1:15" x14ac:dyDescent="0.25">
      <c r="A12" s="9"/>
      <c r="B12" s="9"/>
      <c r="C12" s="9"/>
      <c r="D12" s="9"/>
      <c r="E12" s="9"/>
      <c r="F12" s="9"/>
      <c r="G12" s="9"/>
      <c r="I12" s="9"/>
      <c r="J12" s="9"/>
      <c r="N12" s="9"/>
    </row>
    <row r="13" spans="1:15" s="9" customFormat="1" x14ac:dyDescent="0.25">
      <c r="A13" s="9">
        <v>1</v>
      </c>
      <c r="B13" s="9">
        <v>2</v>
      </c>
      <c r="C13" s="9">
        <v>45021077</v>
      </c>
      <c r="D13" s="9">
        <f>INDEX(Naptans!$A:$C,MATCH(C13,Naptans!$A:$A,0),2)</f>
        <v>431</v>
      </c>
      <c r="E13" s="9" t="str">
        <f>INDEX(Naptans!$A:$C,MATCH(C13,Naptans!$A:$A,0),3)</f>
        <v>Hawkcliffe Farm</v>
      </c>
      <c r="F13" s="9">
        <v>-1</v>
      </c>
      <c r="G13" s="9">
        <v>-1</v>
      </c>
      <c r="H13" s="9">
        <v>-1</v>
      </c>
      <c r="I13" s="9">
        <v>-1</v>
      </c>
      <c r="J13" s="9">
        <v>-1</v>
      </c>
      <c r="K13" s="9">
        <v>1</v>
      </c>
      <c r="N13" s="9" t="str">
        <f t="shared" si="0"/>
        <v>INSERT INTO RouteStops (RouteId,Variation,Sequence,NaptanId,BoardingStage,BoardingstageSequence,AlightingStage,AlightingStageSequence,IsBoundary) VALUES (14,2,1,431,-1,-1,-1,-1,1)</v>
      </c>
    </row>
    <row r="14" spans="1:15" x14ac:dyDescent="0.25">
      <c r="A14" s="9">
        <v>2</v>
      </c>
      <c r="B14" s="9">
        <v>2</v>
      </c>
      <c r="C14" s="9">
        <v>45021079</v>
      </c>
      <c r="D14" s="9">
        <f>INDEX(Naptans!$A:$C,MATCH(C14,Naptans!$A:$A,0),2)</f>
        <v>312</v>
      </c>
      <c r="E14" s="9" t="str">
        <f>INDEX(Naptans!$A:$C,MATCH(C14,Naptans!$A:$A,0),3)</f>
        <v xml:space="preserve"> Bar House Lane</v>
      </c>
      <c r="F14" s="9">
        <v>31</v>
      </c>
      <c r="G14" s="9">
        <v>31</v>
      </c>
      <c r="H14" s="9">
        <v>6</v>
      </c>
      <c r="I14" s="9">
        <v>31</v>
      </c>
      <c r="J14" s="9">
        <v>6</v>
      </c>
      <c r="K14" s="9">
        <v>0</v>
      </c>
      <c r="N14" s="9" t="str">
        <f t="shared" si="0"/>
        <v>INSERT INTO RouteStops (RouteId,Variation,Sequence,NaptanId,BoardingStage,BoardingstageSequence,AlightingStage,AlightingStageSequence,IsBoundary) VALUES (14,2,2,312,31,6,31,6,0)</v>
      </c>
    </row>
    <row r="15" spans="1:15" x14ac:dyDescent="0.25">
      <c r="A15" s="9">
        <v>3</v>
      </c>
      <c r="B15" s="9">
        <v>2</v>
      </c>
      <c r="C15" s="9">
        <v>45021081</v>
      </c>
      <c r="D15" s="9">
        <f>INDEX(Naptans!$A:$C,MATCH(C15,Naptans!$A:$A,0),2)</f>
        <v>313</v>
      </c>
      <c r="E15" s="9" t="str">
        <f>INDEX(Naptans!$A:$C,MATCH(C15,Naptans!$A:$A,0),3)</f>
        <v xml:space="preserve"> Skipton Rd Rufc</v>
      </c>
      <c r="F15" s="9"/>
      <c r="G15" s="9">
        <v>31</v>
      </c>
      <c r="H15" s="9">
        <v>6</v>
      </c>
      <c r="I15" s="9">
        <v>30</v>
      </c>
      <c r="J15" s="9">
        <v>5</v>
      </c>
      <c r="K15" s="9">
        <v>0</v>
      </c>
      <c r="N15" s="9" t="str">
        <f t="shared" si="0"/>
        <v>INSERT INTO RouteStops (RouteId,Variation,Sequence,NaptanId,BoardingStage,BoardingstageSequence,AlightingStage,AlightingStageSequence,IsBoundary) VALUES (14,2,3,313,31,6,30,5,0)</v>
      </c>
    </row>
    <row r="16" spans="1:15" x14ac:dyDescent="0.25">
      <c r="A16" s="9">
        <v>4</v>
      </c>
      <c r="B16" s="9">
        <v>2</v>
      </c>
      <c r="C16" s="9">
        <v>45021083</v>
      </c>
      <c r="D16" s="9">
        <f>INDEX(Naptans!$A:$C,MATCH(C16,Naptans!$A:$A,0),2)</f>
        <v>314</v>
      </c>
      <c r="E16" s="9" t="str">
        <f>INDEX(Naptans!$A:$C,MATCH(C16,Naptans!$A:$A,0),3)</f>
        <v xml:space="preserve"> Ashgrove Road</v>
      </c>
      <c r="F16" s="9"/>
      <c r="G16" s="9">
        <v>31</v>
      </c>
      <c r="H16" s="9">
        <v>6</v>
      </c>
      <c r="I16" s="9">
        <v>30</v>
      </c>
      <c r="J16" s="9">
        <v>5</v>
      </c>
      <c r="K16" s="9">
        <v>0</v>
      </c>
      <c r="N16" s="9" t="str">
        <f t="shared" si="0"/>
        <v>INSERT INTO RouteStops (RouteId,Variation,Sequence,NaptanId,BoardingStage,BoardingstageSequence,AlightingStage,AlightingStageSequence,IsBoundary) VALUES (14,2,4,314,31,6,30,5,0)</v>
      </c>
    </row>
    <row r="17" spans="1:14" x14ac:dyDescent="0.25">
      <c r="A17" s="9">
        <v>5</v>
      </c>
      <c r="B17" s="9">
        <v>2</v>
      </c>
      <c r="C17" s="9">
        <v>45021084</v>
      </c>
      <c r="D17" s="9">
        <f>INDEX(Naptans!$A:$C,MATCH(C17,Naptans!$A:$A,0),2)</f>
        <v>315</v>
      </c>
      <c r="E17" s="9" t="str">
        <f>INDEX(Naptans!$A:$C,MATCH(C17,Naptans!$A:$A,0),3)</f>
        <v xml:space="preserve"> Ferncliffe Drive</v>
      </c>
      <c r="F17" s="9">
        <v>30</v>
      </c>
      <c r="G17" s="9">
        <v>30</v>
      </c>
      <c r="H17" s="9">
        <v>5</v>
      </c>
      <c r="I17" s="9">
        <v>30</v>
      </c>
      <c r="J17" s="9">
        <v>5</v>
      </c>
      <c r="K17" s="9">
        <v>0</v>
      </c>
      <c r="N17" s="9" t="str">
        <f t="shared" si="0"/>
        <v>INSERT INTO RouteStops (RouteId,Variation,Sequence,NaptanId,BoardingStage,BoardingstageSequence,AlightingStage,AlightingStageSequence,IsBoundary) VALUES (14,2,5,315,30,5,30,5,0)</v>
      </c>
    </row>
    <row r="18" spans="1:14" x14ac:dyDescent="0.25">
      <c r="A18" s="9">
        <v>6</v>
      </c>
      <c r="B18" s="9">
        <v>2</v>
      </c>
      <c r="C18" s="9">
        <v>45021087</v>
      </c>
      <c r="D18" s="9">
        <f>INDEX(Naptans!$A:$C,MATCH(C18,Naptans!$A:$A,0),2)</f>
        <v>316</v>
      </c>
      <c r="E18" s="9" t="str">
        <f>INDEX(Naptans!$A:$C,MATCH(C18,Naptans!$A:$A,0),3)</f>
        <v xml:space="preserve"> Stoneycroft Lane</v>
      </c>
      <c r="F18" s="9">
        <v>29</v>
      </c>
      <c r="G18" s="9">
        <v>29</v>
      </c>
      <c r="H18" s="9">
        <v>4</v>
      </c>
      <c r="I18" s="9">
        <v>29</v>
      </c>
      <c r="J18" s="9">
        <v>4</v>
      </c>
      <c r="K18" s="9">
        <v>0</v>
      </c>
      <c r="N18" s="9" t="str">
        <f t="shared" si="0"/>
        <v>INSERT INTO RouteStops (RouteId,Variation,Sequence,NaptanId,BoardingStage,BoardingstageSequence,AlightingStage,AlightingStageSequence,IsBoundary) VALUES (14,2,6,316,29,4,29,4,0)</v>
      </c>
    </row>
    <row r="19" spans="1:14" x14ac:dyDescent="0.25">
      <c r="A19" s="9">
        <v>7</v>
      </c>
      <c r="B19" s="9">
        <v>2</v>
      </c>
      <c r="C19" s="9">
        <v>45021089</v>
      </c>
      <c r="D19" s="9">
        <f>INDEX(Naptans!$A:$C,MATCH(C19,Naptans!$A:$A,0),2)</f>
        <v>317</v>
      </c>
      <c r="E19" s="9" t="str">
        <f>INDEX(Naptans!$A:$C,MATCH(C19,Naptans!$A:$A,0),3)</f>
        <v xml:space="preserve"> Pattie Street</v>
      </c>
      <c r="F19" s="9">
        <v>28</v>
      </c>
      <c r="G19" s="9">
        <v>28</v>
      </c>
      <c r="H19" s="9">
        <v>3</v>
      </c>
      <c r="I19" s="9">
        <v>28</v>
      </c>
      <c r="J19">
        <v>3</v>
      </c>
      <c r="K19" s="9">
        <v>0</v>
      </c>
      <c r="N19" s="9" t="str">
        <f t="shared" si="0"/>
        <v>INSERT INTO RouteStops (RouteId,Variation,Sequence,NaptanId,BoardingStage,BoardingstageSequence,AlightingStage,AlightingStageSequence,IsBoundary) VALUES (14,2,7,317,28,3,28,3,0)</v>
      </c>
    </row>
    <row r="20" spans="1:14" x14ac:dyDescent="0.25">
      <c r="A20" s="9">
        <v>8</v>
      </c>
      <c r="B20" s="9">
        <v>2</v>
      </c>
      <c r="C20" s="9">
        <v>45026355</v>
      </c>
      <c r="D20" s="9">
        <f>INDEX(Naptans!$A:$C,MATCH(C20,Naptans!$A:$A,0),2)</f>
        <v>318</v>
      </c>
      <c r="E20" s="9" t="str">
        <f>INDEX(Naptans!$A:$C,MATCH(C20,Naptans!$A:$A,0),3)</f>
        <v xml:space="preserve"> Skipton Road</v>
      </c>
      <c r="F20" s="9">
        <v>57</v>
      </c>
      <c r="G20" s="9">
        <v>57</v>
      </c>
      <c r="H20" s="9">
        <v>2</v>
      </c>
      <c r="I20" s="9">
        <v>57</v>
      </c>
      <c r="J20">
        <v>2</v>
      </c>
      <c r="K20" s="9">
        <v>0</v>
      </c>
      <c r="N20" s="9" t="str">
        <f t="shared" si="0"/>
        <v>INSERT INTO RouteStops (RouteId,Variation,Sequence,NaptanId,BoardingStage,BoardingstageSequence,AlightingStage,AlightingStageSequence,IsBoundary) VALUES (14,2,8,318,57,2,57,2,0)</v>
      </c>
    </row>
    <row r="21" spans="1:14" x14ac:dyDescent="0.25">
      <c r="A21" s="9">
        <v>9</v>
      </c>
      <c r="B21" s="9">
        <v>2</v>
      </c>
      <c r="C21" s="9">
        <v>45023134</v>
      </c>
      <c r="D21" s="9">
        <f>INDEX(Naptans!$A:$C,MATCH(C21,Naptans!$A:$A,0),2)</f>
        <v>319</v>
      </c>
      <c r="E21" s="9" t="str">
        <f>INDEX(Naptans!$A:$C,MATCH(C21,Naptans!$A:$A,0),3)</f>
        <v xml:space="preserve"> Castle Road</v>
      </c>
      <c r="F21" s="9"/>
      <c r="G21" s="9">
        <v>57</v>
      </c>
      <c r="H21" s="9">
        <v>2</v>
      </c>
      <c r="I21" s="9">
        <v>27</v>
      </c>
      <c r="J21">
        <v>1</v>
      </c>
      <c r="K21" s="9">
        <v>0</v>
      </c>
      <c r="N21" s="9" t="str">
        <f t="shared" si="0"/>
        <v>INSERT INTO RouteStops (RouteId,Variation,Sequence,NaptanId,BoardingStage,BoardingstageSequence,AlightingStage,AlightingStageSequence,IsBoundary) VALUES (14,2,9,319,57,2,27,1,0)</v>
      </c>
    </row>
    <row r="22" spans="1:14" x14ac:dyDescent="0.25">
      <c r="A22" s="9">
        <v>10</v>
      </c>
      <c r="B22" s="9">
        <v>2</v>
      </c>
      <c r="C22" s="9">
        <v>45023133</v>
      </c>
      <c r="D22" s="9">
        <f>INDEX(Naptans!$A:$C,MATCH(C22,Naptans!$A:$A,0),2)</f>
        <v>320</v>
      </c>
      <c r="E22" s="9" t="str">
        <f>INDEX(Naptans!$A:$C,MATCH(C22,Naptans!$A:$A,0),3)</f>
        <v xml:space="preserve"> Albert Street</v>
      </c>
      <c r="F22" s="9"/>
      <c r="G22" s="9">
        <v>57</v>
      </c>
      <c r="H22" s="9">
        <v>2</v>
      </c>
      <c r="I22" s="9">
        <v>27</v>
      </c>
      <c r="J22">
        <v>1</v>
      </c>
      <c r="K22" s="9">
        <v>0</v>
      </c>
      <c r="N22" s="9" t="str">
        <f t="shared" si="0"/>
        <v>INSERT INTO RouteStops (RouteId,Variation,Sequence,NaptanId,BoardingStage,BoardingstageSequence,AlightingStage,AlightingStageSequence,IsBoundary) VALUES (14,2,10,320,57,2,27,1,0)</v>
      </c>
    </row>
    <row r="23" spans="1:14" x14ac:dyDescent="0.25">
      <c r="A23" s="9">
        <v>11</v>
      </c>
      <c r="B23" s="9">
        <v>2</v>
      </c>
      <c r="C23" s="9">
        <v>45026807</v>
      </c>
      <c r="D23" s="9">
        <f>INDEX(Naptans!$A:$C,MATCH(C23,Naptans!$A:$A,0),2)</f>
        <v>51</v>
      </c>
      <c r="E23" s="9" t="str">
        <f>INDEX(Naptans!$A:$C,MATCH(C23,Naptans!$A:$A,0),3)</f>
        <v>Keighley Bus Stn</v>
      </c>
      <c r="F23" s="9">
        <v>27</v>
      </c>
      <c r="G23" s="9">
        <v>27</v>
      </c>
      <c r="H23" s="9">
        <v>1</v>
      </c>
      <c r="I23" s="9">
        <v>27</v>
      </c>
      <c r="J23">
        <v>1</v>
      </c>
      <c r="K23" s="9">
        <v>0</v>
      </c>
      <c r="N23" s="9" t="str">
        <f t="shared" si="0"/>
        <v>INSERT INTO RouteStops (RouteId,Variation,Sequence,NaptanId,BoardingStage,BoardingstageSequence,AlightingStage,AlightingStageSequence,IsBoundary) VALUES (14,2,11,51,27,1,27,1,0)</v>
      </c>
    </row>
  </sheetData>
  <conditionalFormatting sqref="C2">
    <cfRule type="duplicateValues" dxfId="5" priority="2"/>
  </conditionalFormatting>
  <conditionalFormatting sqref="C2">
    <cfRule type="duplicateValues" dxfId="4" priority="1"/>
  </conditionalFormatting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topLeftCell="A16" zoomScaleNormal="100" workbookViewId="0">
      <selection activeCell="E30" sqref="E30"/>
    </sheetView>
  </sheetViews>
  <sheetFormatPr defaultColWidth="9.140625" defaultRowHeight="15" x14ac:dyDescent="0.25"/>
  <cols>
    <col min="1" max="1" width="11" style="9" customWidth="1"/>
    <col min="2" max="2" width="12" style="9" bestFit="1" customWidth="1"/>
    <col min="3" max="16384" width="9.140625" style="9"/>
  </cols>
  <sheetData>
    <row r="2" spans="1:11" x14ac:dyDescent="0.25">
      <c r="A2" s="9" t="s">
        <v>311</v>
      </c>
      <c r="B2" s="9">
        <v>1500249600000</v>
      </c>
      <c r="D2" s="24" t="s">
        <v>310</v>
      </c>
      <c r="E2" s="9">
        <v>27</v>
      </c>
      <c r="F2" s="9">
        <v>57</v>
      </c>
      <c r="G2" s="9">
        <v>28</v>
      </c>
      <c r="H2" s="9">
        <v>29</v>
      </c>
      <c r="I2" s="9">
        <v>30</v>
      </c>
      <c r="J2" s="9">
        <v>31</v>
      </c>
      <c r="K2" s="9">
        <v>-1</v>
      </c>
    </row>
    <row r="3" spans="1:11" x14ac:dyDescent="0.25">
      <c r="A3" s="9" t="s">
        <v>309</v>
      </c>
      <c r="B3" s="9">
        <v>14</v>
      </c>
      <c r="D3" s="9">
        <v>27</v>
      </c>
      <c r="E3" s="9">
        <v>110</v>
      </c>
    </row>
    <row r="4" spans="1:11" x14ac:dyDescent="0.25">
      <c r="A4" s="9" t="s">
        <v>365</v>
      </c>
      <c r="B4" s="9">
        <v>1</v>
      </c>
      <c r="D4" s="9">
        <v>57</v>
      </c>
      <c r="E4" s="9">
        <v>110</v>
      </c>
      <c r="F4" s="9">
        <v>110</v>
      </c>
    </row>
    <row r="5" spans="1:11" x14ac:dyDescent="0.25">
      <c r="A5" s="9" t="s">
        <v>364</v>
      </c>
      <c r="B5" s="9">
        <v>2</v>
      </c>
      <c r="D5" s="9">
        <v>28</v>
      </c>
      <c r="E5" s="9">
        <v>160</v>
      </c>
      <c r="F5" s="9">
        <v>110</v>
      </c>
      <c r="G5" s="9">
        <v>110</v>
      </c>
    </row>
    <row r="6" spans="1:11" x14ac:dyDescent="0.25">
      <c r="A6" s="9" t="s">
        <v>363</v>
      </c>
      <c r="B6" s="9">
        <v>3</v>
      </c>
      <c r="D6" s="9">
        <v>29</v>
      </c>
      <c r="E6" s="9">
        <v>160</v>
      </c>
      <c r="F6" s="9">
        <v>160</v>
      </c>
      <c r="G6" s="9">
        <v>110</v>
      </c>
      <c r="H6" s="9">
        <v>110</v>
      </c>
    </row>
    <row r="7" spans="1:11" x14ac:dyDescent="0.25">
      <c r="D7" s="9">
        <v>30</v>
      </c>
      <c r="E7" s="9">
        <v>200</v>
      </c>
      <c r="F7" s="9">
        <v>160</v>
      </c>
      <c r="G7" s="9">
        <v>160</v>
      </c>
      <c r="H7" s="9">
        <v>110</v>
      </c>
      <c r="I7" s="9">
        <v>110</v>
      </c>
    </row>
    <row r="8" spans="1:11" x14ac:dyDescent="0.25">
      <c r="A8" s="9" t="s">
        <v>382</v>
      </c>
      <c r="B8" s="9">
        <v>0.9</v>
      </c>
      <c r="D8" s="9">
        <v>31</v>
      </c>
      <c r="E8" s="9">
        <v>200</v>
      </c>
      <c r="F8" s="9">
        <v>200</v>
      </c>
      <c r="G8" s="9">
        <v>160</v>
      </c>
      <c r="H8" s="9">
        <v>160</v>
      </c>
      <c r="I8" s="9">
        <v>110</v>
      </c>
      <c r="J8" s="9">
        <v>110</v>
      </c>
    </row>
    <row r="9" spans="1:11" x14ac:dyDescent="0.25">
      <c r="D9" s="9">
        <v>-1</v>
      </c>
      <c r="E9" s="9">
        <v>470</v>
      </c>
      <c r="F9" s="9">
        <v>470</v>
      </c>
      <c r="G9" s="9">
        <v>470</v>
      </c>
      <c r="H9" s="9">
        <v>470</v>
      </c>
      <c r="I9" s="9">
        <v>470</v>
      </c>
      <c r="J9" s="9">
        <v>470</v>
      </c>
      <c r="K9" s="9">
        <v>470</v>
      </c>
    </row>
    <row r="11" spans="1:11" x14ac:dyDescent="0.25">
      <c r="D11" s="24" t="s">
        <v>312</v>
      </c>
    </row>
    <row r="12" spans="1:11" x14ac:dyDescent="0.25">
      <c r="D12" s="9">
        <v>27</v>
      </c>
      <c r="E12" s="9">
        <v>200</v>
      </c>
    </row>
    <row r="13" spans="1:11" x14ac:dyDescent="0.25">
      <c r="D13" s="9">
        <v>57</v>
      </c>
      <c r="E13" s="9">
        <v>200</v>
      </c>
      <c r="F13" s="9">
        <v>200</v>
      </c>
    </row>
    <row r="14" spans="1:11" x14ac:dyDescent="0.25">
      <c r="D14" s="9">
        <v>28</v>
      </c>
      <c r="E14" s="9">
        <v>250</v>
      </c>
      <c r="F14" s="9">
        <v>200</v>
      </c>
      <c r="G14" s="9">
        <v>200</v>
      </c>
    </row>
    <row r="15" spans="1:11" x14ac:dyDescent="0.25">
      <c r="D15" s="9">
        <v>29</v>
      </c>
      <c r="E15" s="9">
        <v>250</v>
      </c>
      <c r="F15" s="9">
        <v>250</v>
      </c>
      <c r="G15" s="9">
        <v>200</v>
      </c>
      <c r="H15" s="9">
        <v>200</v>
      </c>
    </row>
    <row r="16" spans="1:11" x14ac:dyDescent="0.25">
      <c r="D16" s="9">
        <v>30</v>
      </c>
      <c r="E16" s="9">
        <v>300</v>
      </c>
      <c r="F16" s="9">
        <v>250</v>
      </c>
      <c r="G16" s="9">
        <v>250</v>
      </c>
      <c r="H16" s="9">
        <v>200</v>
      </c>
      <c r="I16" s="9">
        <v>200</v>
      </c>
    </row>
    <row r="17" spans="4:24" x14ac:dyDescent="0.25">
      <c r="D17" s="9">
        <v>31</v>
      </c>
      <c r="E17" s="9">
        <v>300</v>
      </c>
      <c r="F17" s="9">
        <v>300</v>
      </c>
      <c r="G17" s="9">
        <v>250</v>
      </c>
      <c r="H17" s="9">
        <v>250</v>
      </c>
      <c r="I17" s="9">
        <v>200</v>
      </c>
      <c r="J17" s="9">
        <v>200</v>
      </c>
    </row>
    <row r="18" spans="4:24" x14ac:dyDescent="0.25">
      <c r="D18" s="9">
        <v>-1</v>
      </c>
      <c r="E18" s="9">
        <v>480</v>
      </c>
      <c r="F18" s="9">
        <v>480</v>
      </c>
      <c r="G18" s="9">
        <v>480</v>
      </c>
      <c r="H18" s="9">
        <v>480</v>
      </c>
      <c r="I18" s="9">
        <v>480</v>
      </c>
      <c r="J18" s="9">
        <v>480</v>
      </c>
      <c r="K18" s="9">
        <v>480</v>
      </c>
    </row>
    <row r="20" spans="4:24" x14ac:dyDescent="0.25">
      <c r="D20" s="24" t="s">
        <v>313</v>
      </c>
    </row>
    <row r="21" spans="4:24" x14ac:dyDescent="0.25">
      <c r="D21" s="9">
        <v>27</v>
      </c>
      <c r="E21" s="11" t="s">
        <v>316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4:24" x14ac:dyDescent="0.25">
      <c r="D22" s="9">
        <v>57</v>
      </c>
      <c r="E22" s="11" t="s">
        <v>316</v>
      </c>
      <c r="F22" s="11" t="s">
        <v>316</v>
      </c>
      <c r="G22" s="11"/>
      <c r="H22" s="11"/>
      <c r="I22" s="11"/>
      <c r="J22" s="11"/>
      <c r="K22" s="11"/>
      <c r="L22" s="11"/>
      <c r="M22" s="11"/>
      <c r="N22" s="11"/>
      <c r="O22" s="11"/>
    </row>
    <row r="23" spans="4:24" x14ac:dyDescent="0.25">
      <c r="D23" s="9">
        <v>28</v>
      </c>
      <c r="E23" s="11" t="s">
        <v>316</v>
      </c>
      <c r="F23" s="11" t="s">
        <v>316</v>
      </c>
      <c r="G23" s="11" t="s">
        <v>316</v>
      </c>
      <c r="H23" s="11"/>
      <c r="I23" s="11"/>
      <c r="J23" s="11"/>
      <c r="K23" s="11"/>
      <c r="L23" s="11"/>
      <c r="M23" s="11"/>
      <c r="N23" s="11"/>
      <c r="O23" s="11"/>
    </row>
    <row r="24" spans="4:24" x14ac:dyDescent="0.25">
      <c r="D24" s="9">
        <v>29</v>
      </c>
      <c r="E24" s="11" t="s">
        <v>316</v>
      </c>
      <c r="F24" s="11" t="s">
        <v>316</v>
      </c>
      <c r="G24" s="11" t="s">
        <v>316</v>
      </c>
      <c r="H24" s="11" t="s">
        <v>316</v>
      </c>
      <c r="I24" s="11"/>
      <c r="J24" s="11"/>
      <c r="K24" s="11"/>
      <c r="L24" s="11"/>
      <c r="M24" s="11"/>
      <c r="N24" s="11"/>
      <c r="O24" s="11"/>
    </row>
    <row r="25" spans="4:24" x14ac:dyDescent="0.25">
      <c r="D25" s="9">
        <v>30</v>
      </c>
      <c r="E25" s="11" t="s">
        <v>316</v>
      </c>
      <c r="F25" s="11" t="s">
        <v>316</v>
      </c>
      <c r="G25" s="11" t="s">
        <v>316</v>
      </c>
      <c r="H25" s="11" t="s">
        <v>316</v>
      </c>
      <c r="I25" s="11" t="s">
        <v>316</v>
      </c>
      <c r="J25" s="11"/>
      <c r="K25" s="11"/>
      <c r="L25" s="11"/>
      <c r="M25" s="11"/>
      <c r="N25" s="11"/>
      <c r="O25" s="11"/>
    </row>
    <row r="26" spans="4:24" x14ac:dyDescent="0.25">
      <c r="D26" s="9">
        <v>31</v>
      </c>
      <c r="E26" s="11" t="s">
        <v>316</v>
      </c>
      <c r="F26" s="11" t="s">
        <v>316</v>
      </c>
      <c r="G26" s="11" t="s">
        <v>316</v>
      </c>
      <c r="H26" s="11" t="s">
        <v>316</v>
      </c>
      <c r="I26" s="11" t="s">
        <v>316</v>
      </c>
      <c r="J26" s="11" t="s">
        <v>316</v>
      </c>
      <c r="K26" s="11"/>
      <c r="L26" s="11"/>
      <c r="M26" s="11"/>
      <c r="N26" s="11"/>
      <c r="O26" s="11"/>
    </row>
    <row r="27" spans="4:24" x14ac:dyDescent="0.25">
      <c r="D27" s="9">
        <v>-1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9" spans="4:24" x14ac:dyDescent="0.25">
      <c r="D29" s="24" t="s">
        <v>314</v>
      </c>
    </row>
    <row r="30" spans="4:24" x14ac:dyDescent="0.25">
      <c r="D30" s="9">
        <v>27</v>
      </c>
      <c r="E30" s="9" t="str">
        <f>IF(E3,"INSERT INTO Fares (Created,RouteId,Stage1,Stage2,Single,[Return]) VALUES ("&amp;$B$2&amp;","&amp;$B$3&amp;","&amp;E$2&amp;","&amp;$D3&amp;","&amp;((E3/100)*$B$8)&amp;","&amp;((E12/100)*$B$8)&amp;");INSERT INTO Fares (Created,RouteId,Stage2,Stage1,Single,[Return]) VALUES ("&amp;$B$2&amp;","&amp;$B$3&amp;","&amp;E$2&amp;","&amp;$D3&amp;","&amp;((E3/100)*$B$8)&amp;","&amp;((E12/100)*$B$8)&amp;")","")</f>
        <v>INSERT INTO Fares (Created,RouteId,Stage1,Stage2,Single,[Return]) VALUES (1500249600000,14,27,27,0.99,1.8);INSERT INTO Fares (Created,RouteId,Stage2,Stage1,Single,[Return]) VALUES (1500249600000,14,27,27,0.99,1.8)</v>
      </c>
      <c r="F30" s="29" t="str">
        <f t="shared" ref="F30:K30" si="0">IF(F3,"INSERT INTO Fares (Created,RouteId,Stage1,Stage2,Single,[Return]) VALUES ("&amp;$B$2&amp;","&amp;$B$3&amp;","&amp;F$2&amp;","&amp;$D3&amp;","&amp;((F3/100)*$B$8)&amp;","&amp;((F12/100)*$B$8)&amp;");INSERT INTO Fares (Created,RouteId,Stage2,Stage1,Single,[Return]) VALUES ("&amp;$B$2&amp;","&amp;$B$3&amp;","&amp;F$2&amp;","&amp;$D3&amp;","&amp;((F3/100)*$B$8)&amp;","&amp;((F12/100)*$B$8)&amp;")","")</f>
        <v/>
      </c>
      <c r="G30" s="29" t="str">
        <f t="shared" si="0"/>
        <v/>
      </c>
      <c r="H30" s="29" t="str">
        <f t="shared" si="0"/>
        <v/>
      </c>
      <c r="I30" s="29" t="str">
        <f t="shared" si="0"/>
        <v/>
      </c>
      <c r="J30" s="29" t="str">
        <f t="shared" si="0"/>
        <v/>
      </c>
      <c r="K30" s="29" t="str">
        <f t="shared" si="0"/>
        <v/>
      </c>
      <c r="L30" s="9" t="str">
        <f t="shared" ref="L30" si="1">IF(L3,"INSERT INTO Fares (Created,RouteId,Stage1,Stage2,Single,[Return]) VALUES ("&amp;$B$2&amp;","&amp;$B$3&amp;","&amp;L$2&amp;","&amp;$D3&amp;","&amp;L3&amp;","&amp;L12&amp;");INSERT INTO Fares (Created,RouteId,Stage2,Stage1,Single,[Return]) VALUES ("&amp;$B$2&amp;","&amp;$B$3&amp;","&amp;L$2&amp;","&amp;$D3&amp;","&amp;L3&amp;","&amp;L12&amp;")","")</f>
        <v/>
      </c>
      <c r="M30" s="9" t="str">
        <f t="shared" ref="M30:X30" si="2">IF(M3,"INSERT INTO Fares (Created,RouteId,Stage1,Stage2,Single,Return) VALUES ("&amp;$B$2&amp;","&amp;$B$3&amp;","&amp;M$2&amp;","&amp;$D3&amp;","&amp;M3&amp;","&amp;M12&amp;")","")</f>
        <v/>
      </c>
      <c r="N30" s="9" t="str">
        <f t="shared" si="2"/>
        <v/>
      </c>
      <c r="O30" s="9" t="str">
        <f t="shared" si="2"/>
        <v/>
      </c>
      <c r="P30" s="9" t="str">
        <f t="shared" si="2"/>
        <v/>
      </c>
      <c r="Q30" s="9" t="str">
        <f t="shared" si="2"/>
        <v/>
      </c>
      <c r="R30" s="9" t="str">
        <f t="shared" si="2"/>
        <v/>
      </c>
      <c r="S30" s="9" t="str">
        <f t="shared" si="2"/>
        <v/>
      </c>
      <c r="T30" s="9" t="str">
        <f t="shared" si="2"/>
        <v/>
      </c>
      <c r="U30" s="9" t="str">
        <f t="shared" si="2"/>
        <v/>
      </c>
      <c r="V30" s="9" t="str">
        <f t="shared" si="2"/>
        <v/>
      </c>
      <c r="W30" s="9" t="str">
        <f t="shared" si="2"/>
        <v/>
      </c>
      <c r="X30" s="9" t="str">
        <f t="shared" si="2"/>
        <v/>
      </c>
    </row>
    <row r="31" spans="4:24" x14ac:dyDescent="0.25">
      <c r="D31" s="9">
        <v>57</v>
      </c>
      <c r="E31" s="29" t="str">
        <f t="shared" ref="E31:K36" si="3">IF(E4,"INSERT INTO Fares (Created,RouteId,Stage1,Stage2,Single,[Return]) VALUES ("&amp;$B$2&amp;","&amp;$B$3&amp;","&amp;E$2&amp;","&amp;$D4&amp;","&amp;((E4/100)*$B$8)&amp;","&amp;((E13/100)*$B$8)&amp;");INSERT INTO Fares (Created,RouteId,Stage2,Stage1,Single,[Return]) VALUES ("&amp;$B$2&amp;","&amp;$B$3&amp;","&amp;E$2&amp;","&amp;$D4&amp;","&amp;((E4/100)*$B$8)&amp;","&amp;((E13/100)*$B$8)&amp;")","")</f>
        <v>INSERT INTO Fares (Created,RouteId,Stage1,Stage2,Single,[Return]) VALUES (1500249600000,14,27,57,0.99,1.8);INSERT INTO Fares (Created,RouteId,Stage2,Stage1,Single,[Return]) VALUES (1500249600000,14,27,57,0.99,1.8)</v>
      </c>
      <c r="F31" s="29" t="str">
        <f t="shared" si="3"/>
        <v>INSERT INTO Fares (Created,RouteId,Stage1,Stage2,Single,[Return]) VALUES (1500249600000,14,57,57,0.99,1.8);INSERT INTO Fares (Created,RouteId,Stage2,Stage1,Single,[Return]) VALUES (1500249600000,14,57,57,0.99,1.8)</v>
      </c>
      <c r="G31" s="29" t="str">
        <f t="shared" si="3"/>
        <v/>
      </c>
      <c r="H31" s="29" t="str">
        <f t="shared" si="3"/>
        <v/>
      </c>
      <c r="I31" s="29" t="str">
        <f t="shared" si="3"/>
        <v/>
      </c>
      <c r="J31" s="29" t="str">
        <f t="shared" si="3"/>
        <v/>
      </c>
      <c r="K31" s="29" t="str">
        <f t="shared" si="3"/>
        <v/>
      </c>
      <c r="L31" s="9" t="str">
        <f t="shared" ref="L31:L36" si="4">IF(L4,"INSERT INTO Fares (Created,RouteId,Stage1,Stage2,Single,[Return]) VALUES ("&amp;$B$2&amp;","&amp;$B$3&amp;","&amp;L$2&amp;","&amp;$D4&amp;","&amp;L4&amp;","&amp;L13&amp;");INSERT INTO Fares (Created,RouteId,Stage2,Stage1,Single,[Return]) VALUES ("&amp;$B$2&amp;","&amp;$B$3&amp;","&amp;L$2&amp;","&amp;$D4&amp;","&amp;L4&amp;","&amp;L13&amp;")","")</f>
        <v/>
      </c>
      <c r="M31" s="9" t="str">
        <f t="shared" ref="M31:X31" si="5">IF(M4,"INSERT INTO Fares (Created,RouteId,Stage1,Stage2,Single,Return) VALUES ("&amp;$B$2&amp;","&amp;$B$3&amp;","&amp;M$2&amp;","&amp;$D4&amp;","&amp;M4&amp;","&amp;M13&amp;")","")</f>
        <v/>
      </c>
      <c r="N31" s="9" t="str">
        <f t="shared" si="5"/>
        <v/>
      </c>
      <c r="O31" s="9" t="str">
        <f t="shared" si="5"/>
        <v/>
      </c>
      <c r="P31" s="9" t="str">
        <f t="shared" si="5"/>
        <v/>
      </c>
      <c r="Q31" s="9" t="str">
        <f t="shared" si="5"/>
        <v/>
      </c>
      <c r="R31" s="9" t="str">
        <f t="shared" si="5"/>
        <v/>
      </c>
      <c r="S31" s="9" t="str">
        <f t="shared" si="5"/>
        <v/>
      </c>
      <c r="T31" s="9" t="str">
        <f t="shared" si="5"/>
        <v/>
      </c>
      <c r="U31" s="9" t="str">
        <f t="shared" si="5"/>
        <v/>
      </c>
      <c r="V31" s="9" t="str">
        <f t="shared" si="5"/>
        <v/>
      </c>
      <c r="W31" s="9" t="str">
        <f t="shared" si="5"/>
        <v/>
      </c>
      <c r="X31" s="9" t="str">
        <f t="shared" si="5"/>
        <v/>
      </c>
    </row>
    <row r="32" spans="4:24" x14ac:dyDescent="0.25">
      <c r="D32" s="9">
        <v>28</v>
      </c>
      <c r="E32" s="29" t="str">
        <f t="shared" si="3"/>
        <v>INSERT INTO Fares (Created,RouteId,Stage1,Stage2,Single,[Return]) VALUES (1500249600000,14,27,28,1.44,2.25);INSERT INTO Fares (Created,RouteId,Stage2,Stage1,Single,[Return]) VALUES (1500249600000,14,27,28,1.44,2.25)</v>
      </c>
      <c r="F32" s="29" t="str">
        <f t="shared" si="3"/>
        <v>INSERT INTO Fares (Created,RouteId,Stage1,Stage2,Single,[Return]) VALUES (1500249600000,14,57,28,0.99,1.8);INSERT INTO Fares (Created,RouteId,Stage2,Stage1,Single,[Return]) VALUES (1500249600000,14,57,28,0.99,1.8)</v>
      </c>
      <c r="G32" s="29" t="str">
        <f t="shared" si="3"/>
        <v>INSERT INTO Fares (Created,RouteId,Stage1,Stage2,Single,[Return]) VALUES (1500249600000,14,28,28,0.99,1.8);INSERT INTO Fares (Created,RouteId,Stage2,Stage1,Single,[Return]) VALUES (1500249600000,14,28,28,0.99,1.8)</v>
      </c>
      <c r="H32" s="29" t="str">
        <f t="shared" si="3"/>
        <v/>
      </c>
      <c r="I32" s="29" t="str">
        <f t="shared" si="3"/>
        <v/>
      </c>
      <c r="J32" s="29" t="str">
        <f t="shared" si="3"/>
        <v/>
      </c>
      <c r="K32" s="29" t="str">
        <f t="shared" si="3"/>
        <v/>
      </c>
      <c r="L32" s="9" t="str">
        <f t="shared" si="4"/>
        <v/>
      </c>
      <c r="M32" s="9" t="str">
        <f t="shared" ref="M32:X32" si="6">IF(M5,"INSERT INTO Fares (Created,RouteId,Stage1,Stage2,Single,Return) VALUES ("&amp;$B$2&amp;","&amp;$B$3&amp;","&amp;M$2&amp;","&amp;$D5&amp;","&amp;M5&amp;","&amp;M14&amp;")","")</f>
        <v/>
      </c>
      <c r="N32" s="9" t="str">
        <f t="shared" si="6"/>
        <v/>
      </c>
      <c r="O32" s="9" t="str">
        <f t="shared" si="6"/>
        <v/>
      </c>
      <c r="P32" s="9" t="str">
        <f t="shared" si="6"/>
        <v/>
      </c>
      <c r="Q32" s="9" t="str">
        <f t="shared" si="6"/>
        <v/>
      </c>
      <c r="R32" s="9" t="str">
        <f t="shared" si="6"/>
        <v/>
      </c>
      <c r="S32" s="9" t="str">
        <f t="shared" si="6"/>
        <v/>
      </c>
      <c r="T32" s="9" t="str">
        <f t="shared" si="6"/>
        <v/>
      </c>
      <c r="U32" s="9" t="str">
        <f t="shared" si="6"/>
        <v/>
      </c>
      <c r="V32" s="9" t="str">
        <f t="shared" si="6"/>
        <v/>
      </c>
      <c r="W32" s="9" t="str">
        <f t="shared" si="6"/>
        <v/>
      </c>
      <c r="X32" s="9" t="str">
        <f t="shared" si="6"/>
        <v/>
      </c>
    </row>
    <row r="33" spans="4:24" x14ac:dyDescent="0.25">
      <c r="D33" s="9">
        <v>29</v>
      </c>
      <c r="E33" s="29" t="str">
        <f t="shared" si="3"/>
        <v>INSERT INTO Fares (Created,RouteId,Stage1,Stage2,Single,[Return]) VALUES (1500249600000,14,27,29,1.44,2.25);INSERT INTO Fares (Created,RouteId,Stage2,Stage1,Single,[Return]) VALUES (1500249600000,14,27,29,1.44,2.25)</v>
      </c>
      <c r="F33" s="29" t="str">
        <f t="shared" si="3"/>
        <v>INSERT INTO Fares (Created,RouteId,Stage1,Stage2,Single,[Return]) VALUES (1500249600000,14,57,29,1.44,2.25);INSERT INTO Fares (Created,RouteId,Stage2,Stage1,Single,[Return]) VALUES (1500249600000,14,57,29,1.44,2.25)</v>
      </c>
      <c r="G33" s="29" t="str">
        <f t="shared" si="3"/>
        <v>INSERT INTO Fares (Created,RouteId,Stage1,Stage2,Single,[Return]) VALUES (1500249600000,14,28,29,0.99,1.8);INSERT INTO Fares (Created,RouteId,Stage2,Stage1,Single,[Return]) VALUES (1500249600000,14,28,29,0.99,1.8)</v>
      </c>
      <c r="H33" s="29" t="str">
        <f t="shared" si="3"/>
        <v>INSERT INTO Fares (Created,RouteId,Stage1,Stage2,Single,[Return]) VALUES (1500249600000,14,29,29,0.99,1.8);INSERT INTO Fares (Created,RouteId,Stage2,Stage1,Single,[Return]) VALUES (1500249600000,14,29,29,0.99,1.8)</v>
      </c>
      <c r="I33" s="29" t="str">
        <f t="shared" si="3"/>
        <v/>
      </c>
      <c r="J33" s="29" t="str">
        <f t="shared" si="3"/>
        <v/>
      </c>
      <c r="K33" s="29" t="str">
        <f t="shared" si="3"/>
        <v/>
      </c>
      <c r="L33" s="9" t="str">
        <f t="shared" si="4"/>
        <v/>
      </c>
      <c r="M33" s="9" t="str">
        <f t="shared" ref="M33:X33" si="7">IF(M6,"INSERT INTO Fares (Created,RouteId,Stage1,Stage2,Single,Return) VALUES ("&amp;$B$2&amp;","&amp;$B$3&amp;","&amp;M$2&amp;","&amp;$D6&amp;","&amp;M6&amp;","&amp;M15&amp;")","")</f>
        <v/>
      </c>
      <c r="N33" s="9" t="str">
        <f t="shared" si="7"/>
        <v/>
      </c>
      <c r="O33" s="9" t="str">
        <f t="shared" si="7"/>
        <v/>
      </c>
      <c r="P33" s="9" t="str">
        <f t="shared" si="7"/>
        <v/>
      </c>
      <c r="Q33" s="9" t="str">
        <f t="shared" si="7"/>
        <v/>
      </c>
      <c r="R33" s="9" t="str">
        <f t="shared" si="7"/>
        <v/>
      </c>
      <c r="S33" s="9" t="str">
        <f t="shared" si="7"/>
        <v/>
      </c>
      <c r="T33" s="9" t="str">
        <f t="shared" si="7"/>
        <v/>
      </c>
      <c r="U33" s="9" t="str">
        <f t="shared" si="7"/>
        <v/>
      </c>
      <c r="V33" s="9" t="str">
        <f t="shared" si="7"/>
        <v/>
      </c>
      <c r="W33" s="9" t="str">
        <f t="shared" si="7"/>
        <v/>
      </c>
      <c r="X33" s="9" t="str">
        <f t="shared" si="7"/>
        <v/>
      </c>
    </row>
    <row r="34" spans="4:24" x14ac:dyDescent="0.25">
      <c r="D34" s="9">
        <v>30</v>
      </c>
      <c r="E34" s="29" t="str">
        <f t="shared" si="3"/>
        <v>INSERT INTO Fares (Created,RouteId,Stage1,Stage2,Single,[Return]) VALUES (1500249600000,14,27,30,1.8,2.7);INSERT INTO Fares (Created,RouteId,Stage2,Stage1,Single,[Return]) VALUES (1500249600000,14,27,30,1.8,2.7)</v>
      </c>
      <c r="F34" s="29" t="str">
        <f t="shared" si="3"/>
        <v>INSERT INTO Fares (Created,RouteId,Stage1,Stage2,Single,[Return]) VALUES (1500249600000,14,57,30,1.44,2.25);INSERT INTO Fares (Created,RouteId,Stage2,Stage1,Single,[Return]) VALUES (1500249600000,14,57,30,1.44,2.25)</v>
      </c>
      <c r="G34" s="29" t="str">
        <f t="shared" si="3"/>
        <v>INSERT INTO Fares (Created,RouteId,Stage1,Stage2,Single,[Return]) VALUES (1500249600000,14,28,30,1.44,2.25);INSERT INTO Fares (Created,RouteId,Stage2,Stage1,Single,[Return]) VALUES (1500249600000,14,28,30,1.44,2.25)</v>
      </c>
      <c r="H34" s="29" t="str">
        <f t="shared" si="3"/>
        <v>INSERT INTO Fares (Created,RouteId,Stage1,Stage2,Single,[Return]) VALUES (1500249600000,14,29,30,0.99,1.8);INSERT INTO Fares (Created,RouteId,Stage2,Stage1,Single,[Return]) VALUES (1500249600000,14,29,30,0.99,1.8)</v>
      </c>
      <c r="I34" s="29" t="str">
        <f t="shared" si="3"/>
        <v>INSERT INTO Fares (Created,RouteId,Stage1,Stage2,Single,[Return]) VALUES (1500249600000,14,30,30,0.99,1.8);INSERT INTO Fares (Created,RouteId,Stage2,Stage1,Single,[Return]) VALUES (1500249600000,14,30,30,0.99,1.8)</v>
      </c>
      <c r="J34" s="29" t="str">
        <f t="shared" si="3"/>
        <v/>
      </c>
      <c r="K34" s="29" t="str">
        <f t="shared" si="3"/>
        <v/>
      </c>
      <c r="L34" s="9" t="str">
        <f t="shared" si="4"/>
        <v/>
      </c>
      <c r="M34" s="9" t="str">
        <f t="shared" ref="M34:X34" si="8">IF(M7,"INSERT INTO Fares (Created,RouteId,Stage1,Stage2,Single,Return) VALUES ("&amp;$B$2&amp;","&amp;$B$3&amp;","&amp;M$2&amp;","&amp;$D7&amp;","&amp;M7&amp;","&amp;M16&amp;")","")</f>
        <v/>
      </c>
      <c r="N34" s="9" t="str">
        <f t="shared" si="8"/>
        <v/>
      </c>
      <c r="O34" s="9" t="str">
        <f t="shared" si="8"/>
        <v/>
      </c>
      <c r="P34" s="9" t="str">
        <f t="shared" si="8"/>
        <v/>
      </c>
      <c r="Q34" s="9" t="str">
        <f t="shared" si="8"/>
        <v/>
      </c>
      <c r="R34" s="9" t="str">
        <f t="shared" si="8"/>
        <v/>
      </c>
      <c r="S34" s="9" t="str">
        <f t="shared" si="8"/>
        <v/>
      </c>
      <c r="T34" s="9" t="str">
        <f t="shared" si="8"/>
        <v/>
      </c>
      <c r="U34" s="9" t="str">
        <f t="shared" si="8"/>
        <v/>
      </c>
      <c r="V34" s="9" t="str">
        <f t="shared" si="8"/>
        <v/>
      </c>
      <c r="W34" s="9" t="str">
        <f t="shared" si="8"/>
        <v/>
      </c>
      <c r="X34" s="9" t="str">
        <f t="shared" si="8"/>
        <v/>
      </c>
    </row>
    <row r="35" spans="4:24" x14ac:dyDescent="0.25">
      <c r="D35" s="9">
        <v>31</v>
      </c>
      <c r="E35" s="29" t="str">
        <f t="shared" si="3"/>
        <v>INSERT INTO Fares (Created,RouteId,Stage1,Stage2,Single,[Return]) VALUES (1500249600000,14,27,31,1.8,2.7);INSERT INTO Fares (Created,RouteId,Stage2,Stage1,Single,[Return]) VALUES (1500249600000,14,27,31,1.8,2.7)</v>
      </c>
      <c r="F35" s="29" t="str">
        <f t="shared" si="3"/>
        <v>INSERT INTO Fares (Created,RouteId,Stage1,Stage2,Single,[Return]) VALUES (1500249600000,14,57,31,1.8,2.7);INSERT INTO Fares (Created,RouteId,Stage2,Stage1,Single,[Return]) VALUES (1500249600000,14,57,31,1.8,2.7)</v>
      </c>
      <c r="G35" s="29" t="str">
        <f t="shared" si="3"/>
        <v>INSERT INTO Fares (Created,RouteId,Stage1,Stage2,Single,[Return]) VALUES (1500249600000,14,28,31,1.44,2.25);INSERT INTO Fares (Created,RouteId,Stage2,Stage1,Single,[Return]) VALUES (1500249600000,14,28,31,1.44,2.25)</v>
      </c>
      <c r="H35" s="29" t="str">
        <f t="shared" si="3"/>
        <v>INSERT INTO Fares (Created,RouteId,Stage1,Stage2,Single,[Return]) VALUES (1500249600000,14,29,31,1.44,2.25);INSERT INTO Fares (Created,RouteId,Stage2,Stage1,Single,[Return]) VALUES (1500249600000,14,29,31,1.44,2.25)</v>
      </c>
      <c r="I35" s="29" t="str">
        <f t="shared" si="3"/>
        <v>INSERT INTO Fares (Created,RouteId,Stage1,Stage2,Single,[Return]) VALUES (1500249600000,14,30,31,0.99,1.8);INSERT INTO Fares (Created,RouteId,Stage2,Stage1,Single,[Return]) VALUES (1500249600000,14,30,31,0.99,1.8)</v>
      </c>
      <c r="J35" s="29" t="str">
        <f t="shared" si="3"/>
        <v>INSERT INTO Fares (Created,RouteId,Stage1,Stage2,Single,[Return]) VALUES (1500249600000,14,31,31,0.99,1.8);INSERT INTO Fares (Created,RouteId,Stage2,Stage1,Single,[Return]) VALUES (1500249600000,14,31,31,0.99,1.8)</v>
      </c>
      <c r="K35" s="29" t="str">
        <f t="shared" si="3"/>
        <v/>
      </c>
      <c r="L35" s="9" t="str">
        <f t="shared" si="4"/>
        <v/>
      </c>
      <c r="M35" s="9" t="str">
        <f t="shared" ref="M35:X35" si="9">IF(M8,"INSERT INTO Fares (Created,RouteId,Stage1,Stage2,Single,Return) VALUES ("&amp;$B$2&amp;","&amp;$B$3&amp;","&amp;M$2&amp;","&amp;$D8&amp;","&amp;M8&amp;","&amp;M17&amp;")","")</f>
        <v/>
      </c>
      <c r="N35" s="9" t="str">
        <f t="shared" si="9"/>
        <v/>
      </c>
      <c r="O35" s="9" t="str">
        <f t="shared" si="9"/>
        <v/>
      </c>
      <c r="P35" s="9" t="str">
        <f t="shared" si="9"/>
        <v/>
      </c>
      <c r="Q35" s="9" t="str">
        <f t="shared" si="9"/>
        <v/>
      </c>
      <c r="R35" s="9" t="str">
        <f t="shared" si="9"/>
        <v/>
      </c>
      <c r="S35" s="9" t="str">
        <f t="shared" si="9"/>
        <v/>
      </c>
      <c r="T35" s="9" t="str">
        <f t="shared" si="9"/>
        <v/>
      </c>
      <c r="U35" s="9" t="str">
        <f t="shared" si="9"/>
        <v/>
      </c>
      <c r="V35" s="9" t="str">
        <f t="shared" si="9"/>
        <v/>
      </c>
      <c r="W35" s="9" t="str">
        <f t="shared" si="9"/>
        <v/>
      </c>
      <c r="X35" s="9" t="str">
        <f t="shared" si="9"/>
        <v/>
      </c>
    </row>
    <row r="36" spans="4:24" x14ac:dyDescent="0.25">
      <c r="D36" s="9">
        <v>-1</v>
      </c>
      <c r="E36" s="29" t="str">
        <f t="shared" si="3"/>
        <v>INSERT INTO Fares (Created,RouteId,Stage1,Stage2,Single,[Return]) VALUES (1500249600000,14,27,-1,4.23,4.32);INSERT INTO Fares (Created,RouteId,Stage2,Stage1,Single,[Return]) VALUES (1500249600000,14,27,-1,4.23,4.32)</v>
      </c>
      <c r="F36" s="29" t="str">
        <f t="shared" si="3"/>
        <v>INSERT INTO Fares (Created,RouteId,Stage1,Stage2,Single,[Return]) VALUES (1500249600000,14,57,-1,4.23,4.32);INSERT INTO Fares (Created,RouteId,Stage2,Stage1,Single,[Return]) VALUES (1500249600000,14,57,-1,4.23,4.32)</v>
      </c>
      <c r="G36" s="29" t="str">
        <f t="shared" si="3"/>
        <v>INSERT INTO Fares (Created,RouteId,Stage1,Stage2,Single,[Return]) VALUES (1500249600000,14,28,-1,4.23,4.32);INSERT INTO Fares (Created,RouteId,Stage2,Stage1,Single,[Return]) VALUES (1500249600000,14,28,-1,4.23,4.32)</v>
      </c>
      <c r="H36" s="29" t="str">
        <f t="shared" si="3"/>
        <v>INSERT INTO Fares (Created,RouteId,Stage1,Stage2,Single,[Return]) VALUES (1500249600000,14,29,-1,4.23,4.32);INSERT INTO Fares (Created,RouteId,Stage2,Stage1,Single,[Return]) VALUES (1500249600000,14,29,-1,4.23,4.32)</v>
      </c>
      <c r="I36" s="29" t="str">
        <f t="shared" si="3"/>
        <v>INSERT INTO Fares (Created,RouteId,Stage1,Stage2,Single,[Return]) VALUES (1500249600000,14,30,-1,4.23,4.32);INSERT INTO Fares (Created,RouteId,Stage2,Stage1,Single,[Return]) VALUES (1500249600000,14,30,-1,4.23,4.32)</v>
      </c>
      <c r="J36" s="29" t="str">
        <f t="shared" si="3"/>
        <v>INSERT INTO Fares (Created,RouteId,Stage1,Stage2,Single,[Return]) VALUES (1500249600000,14,31,-1,4.23,4.32);INSERT INTO Fares (Created,RouteId,Stage2,Stage1,Single,[Return]) VALUES (1500249600000,14,31,-1,4.23,4.32)</v>
      </c>
      <c r="K36" s="29" t="str">
        <f>IF(K9,"INSERT INTO Fares (Created,RouteId,Stage1,Stage2,Single,[Return]) VALUES ("&amp;$B$2&amp;","&amp;$B$3&amp;","&amp;K$2&amp;","&amp;$D9&amp;","&amp;((K9/100)*$B$8)&amp;","&amp;((K18/100)*$B$8)&amp;");INSERT INTO Fares (Created,RouteId,Stage2,Stage1,Single,[Return]) VALUES ("&amp;$B$2&amp;","&amp;$B$3&amp;","&amp;K$2&amp;","&amp;$D9&amp;","&amp;((K9/100)*$B$8)&amp;","&amp;((K18/100)*$B$8)&amp;")","")</f>
        <v>INSERT INTO Fares (Created,RouteId,Stage1,Stage2,Single,[Return]) VALUES (1500249600000,14,-1,-1,4.23,4.32);INSERT INTO Fares (Created,RouteId,Stage2,Stage1,Single,[Return]) VALUES (1500249600000,14,-1,-1,4.23,4.32)</v>
      </c>
      <c r="L36" s="9" t="str">
        <f t="shared" si="4"/>
        <v/>
      </c>
    </row>
    <row r="38" spans="4:24" x14ac:dyDescent="0.25">
      <c r="D38" s="24" t="s">
        <v>315</v>
      </c>
    </row>
    <row r="39" spans="4:24" x14ac:dyDescent="0.25">
      <c r="D39" s="9">
        <v>27</v>
      </c>
      <c r="E39" s="9" t="str">
        <f>IF($D3=-1,"",IF(ISBLANK(E3),"","INSERT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("&amp;$B$4&amp;","&amp;$B$3&amp;","&amp;E$2&amp;","&amp;$D3&amp;");"))&amp;IF(ISNUMBER(SEARCH("KZone",E21)),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"")&amp;IF(ISNUMBER(SEARCH("Bradford",E21)),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(1,14,27,27);INSERT INTO FareCapStages (FareCapId,RouteId,Stage2,Stage1) VALUES (1,14,27,27);INSERT INTO FareCapStages (FareCapId,RouteId,Stage1,Stage2) VALUES (2,14,27,27);INSERT INTO FareCapStages (FareCapId,RouteId,Stage2,Stage1) VALUES (2,14,27,27);</v>
      </c>
      <c r="F39" s="9" t="str">
        <f t="shared" ref="F39:K39" si="10">IF($D3=-1,"",IF(ISBLANK(F3),"","INSERT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("&amp;$B$4&amp;","&amp;$B$3&amp;","&amp;F$2&amp;","&amp;$D3&amp;");"))&amp;IF(ISNUMBER(SEARCH("KZone",F21)),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"")&amp;IF(ISNUMBER(SEARCH("Bradford",F21)),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39" s="9" t="str">
        <f t="shared" si="10"/>
        <v/>
      </c>
      <c r="H39" s="9" t="str">
        <f t="shared" si="10"/>
        <v/>
      </c>
      <c r="I39" s="9" t="str">
        <f t="shared" si="10"/>
        <v/>
      </c>
      <c r="J39" s="9" t="str">
        <f t="shared" si="10"/>
        <v/>
      </c>
      <c r="K39" s="9" t="str">
        <f t="shared" si="10"/>
        <v/>
      </c>
      <c r="L39" s="9" t="str">
        <f t="shared" ref="L39:U39" si="11">IF(ISNUMBER(SEARCH("KZone",L21)), "INSERT INTO FareCapStages (FareCapId,Stage1,Stage2) VALUES ("&amp;$B$4&amp;","&amp;L$2&amp;","&amp;$D3&amp;")", "")</f>
        <v/>
      </c>
      <c r="M39" s="9" t="str">
        <f t="shared" si="11"/>
        <v/>
      </c>
      <c r="N39" s="9" t="str">
        <f t="shared" si="11"/>
        <v/>
      </c>
      <c r="O39" s="9" t="str">
        <f t="shared" si="11"/>
        <v/>
      </c>
      <c r="P39" s="9" t="str">
        <f t="shared" si="11"/>
        <v/>
      </c>
      <c r="Q39" s="9" t="str">
        <f t="shared" si="11"/>
        <v/>
      </c>
      <c r="R39" s="9" t="str">
        <f t="shared" si="11"/>
        <v/>
      </c>
      <c r="S39" s="9" t="str">
        <f t="shared" si="11"/>
        <v/>
      </c>
      <c r="T39" s="9" t="str">
        <f t="shared" si="11"/>
        <v/>
      </c>
      <c r="U39" s="9" t="str">
        <f t="shared" si="11"/>
        <v/>
      </c>
    </row>
    <row r="40" spans="4:24" x14ac:dyDescent="0.25">
      <c r="D40" s="9">
        <v>57</v>
      </c>
      <c r="E40" s="9" t="str">
        <f t="shared" ref="E40:K45" si="12">IF($D4=-1,"",IF(ISBLANK(E4),"","INSERT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("&amp;$B$4&amp;","&amp;$B$3&amp;","&amp;E$2&amp;","&amp;$D4&amp;");"))&amp;IF(ISNUMBER(SEARCH("KZone",E22)),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"")&amp;IF(ISNUMBER(SEARCH("Bradford",E22)),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(1,14,27,57);INSERT INTO FareCapStages (FareCapId,RouteId,Stage2,Stage1) VALUES (1,14,27,57);INSERT INTO FareCapStages (FareCapId,RouteId,Stage1,Stage2) VALUES (2,14,27,57);INSERT INTO FareCapStages (FareCapId,RouteId,Stage2,Stage1) VALUES (2,14,27,57);</v>
      </c>
      <c r="F40" s="9" t="str">
        <f t="shared" si="12"/>
        <v>INSERT INTO FareCapStages (FareCapId,RouteId,Stage1,Stage2) VALUES (1,14,57,57);INSERT INTO FareCapStages (FareCapId,RouteId,Stage2,Stage1) VALUES (1,14,57,57);INSERT INTO FareCapStages (FareCapId,RouteId,Stage1,Stage2) VALUES (2,14,57,57);INSERT INTO FareCapStages (FareCapId,RouteId,Stage2,Stage1) VALUES (2,14,57,57);</v>
      </c>
      <c r="G40" s="9" t="str">
        <f t="shared" si="12"/>
        <v/>
      </c>
      <c r="H40" s="9" t="str">
        <f t="shared" si="12"/>
        <v/>
      </c>
      <c r="I40" s="9" t="str">
        <f t="shared" si="12"/>
        <v/>
      </c>
      <c r="J40" s="9" t="str">
        <f t="shared" si="12"/>
        <v/>
      </c>
      <c r="K40" s="9" t="str">
        <f t="shared" si="12"/>
        <v/>
      </c>
      <c r="L40" s="9" t="str">
        <f t="shared" ref="L40:U40" si="13">IF(ISNUMBER(SEARCH("KZone",L22)), "INSERT INTO FareCapStages (FareCapId,Stage1,Stage2) VALUES ("&amp;$B$4&amp;","&amp;L$2&amp;","&amp;$D4&amp;")", "")</f>
        <v/>
      </c>
      <c r="M40" s="9" t="str">
        <f t="shared" si="13"/>
        <v/>
      </c>
      <c r="N40" s="9" t="str">
        <f t="shared" si="13"/>
        <v/>
      </c>
      <c r="O40" s="9" t="str">
        <f t="shared" si="13"/>
        <v/>
      </c>
      <c r="P40" s="9" t="str">
        <f t="shared" si="13"/>
        <v/>
      </c>
      <c r="Q40" s="9" t="str">
        <f t="shared" si="13"/>
        <v/>
      </c>
      <c r="R40" s="9" t="str">
        <f t="shared" si="13"/>
        <v/>
      </c>
      <c r="S40" s="9" t="str">
        <f t="shared" si="13"/>
        <v/>
      </c>
      <c r="T40" s="9" t="str">
        <f t="shared" si="13"/>
        <v/>
      </c>
      <c r="U40" s="9" t="str">
        <f t="shared" si="13"/>
        <v/>
      </c>
    </row>
    <row r="41" spans="4:24" x14ac:dyDescent="0.25">
      <c r="D41" s="9">
        <v>28</v>
      </c>
      <c r="E41" s="9" t="str">
        <f t="shared" si="12"/>
        <v>INSERT INTO FareCapStages (FareCapId,RouteId,Stage1,Stage2) VALUES (1,14,27,28);INSERT INTO FareCapStages (FareCapId,RouteId,Stage2,Stage1) VALUES (1,14,27,28);INSERT INTO FareCapStages (FareCapId,RouteId,Stage1,Stage2) VALUES (2,14,27,28);INSERT INTO FareCapStages (FareCapId,RouteId,Stage2,Stage1) VALUES (2,14,27,28);</v>
      </c>
      <c r="F41" s="9" t="str">
        <f t="shared" si="12"/>
        <v>INSERT INTO FareCapStages (FareCapId,RouteId,Stage1,Stage2) VALUES (1,14,57,28);INSERT INTO FareCapStages (FareCapId,RouteId,Stage2,Stage1) VALUES (1,14,57,28);INSERT INTO FareCapStages (FareCapId,RouteId,Stage1,Stage2) VALUES (2,14,57,28);INSERT INTO FareCapStages (FareCapId,RouteId,Stage2,Stage1) VALUES (2,14,57,28);</v>
      </c>
      <c r="G41" s="9" t="str">
        <f t="shared" si="12"/>
        <v>INSERT INTO FareCapStages (FareCapId,RouteId,Stage1,Stage2) VALUES (1,14,28,28);INSERT INTO FareCapStages (FareCapId,RouteId,Stage2,Stage1) VALUES (1,14,28,28);INSERT INTO FareCapStages (FareCapId,RouteId,Stage1,Stage2) VALUES (2,14,28,28);INSERT INTO FareCapStages (FareCapId,RouteId,Stage2,Stage1) VALUES (2,14,28,28);</v>
      </c>
      <c r="H41" s="9" t="str">
        <f t="shared" si="12"/>
        <v/>
      </c>
      <c r="I41" s="9" t="str">
        <f t="shared" si="12"/>
        <v/>
      </c>
      <c r="J41" s="9" t="str">
        <f t="shared" si="12"/>
        <v/>
      </c>
      <c r="K41" s="9" t="str">
        <f t="shared" si="12"/>
        <v/>
      </c>
      <c r="L41" s="9" t="str">
        <f t="shared" ref="L41:U41" si="14">IF(ISNUMBER(SEARCH("KZone",L23)), "INSERT INTO FareCapStages (FareCapId,Stage1,Stage2) VALUES ("&amp;$B$4&amp;","&amp;L$2&amp;","&amp;$D5&amp;")", "")</f>
        <v/>
      </c>
      <c r="M41" s="9" t="str">
        <f t="shared" si="14"/>
        <v/>
      </c>
      <c r="N41" s="9" t="str">
        <f t="shared" si="14"/>
        <v/>
      </c>
      <c r="O41" s="9" t="str">
        <f t="shared" si="14"/>
        <v/>
      </c>
      <c r="P41" s="9" t="str">
        <f t="shared" si="14"/>
        <v/>
      </c>
      <c r="Q41" s="9" t="str">
        <f t="shared" si="14"/>
        <v/>
      </c>
      <c r="R41" s="9" t="str">
        <f t="shared" si="14"/>
        <v/>
      </c>
      <c r="S41" s="9" t="str">
        <f t="shared" si="14"/>
        <v/>
      </c>
      <c r="T41" s="9" t="str">
        <f t="shared" si="14"/>
        <v/>
      </c>
      <c r="U41" s="9" t="str">
        <f t="shared" si="14"/>
        <v/>
      </c>
    </row>
    <row r="42" spans="4:24" x14ac:dyDescent="0.25">
      <c r="D42" s="9">
        <v>29</v>
      </c>
      <c r="E42" s="9" t="str">
        <f t="shared" si="12"/>
        <v>INSERT INTO FareCapStages (FareCapId,RouteId,Stage1,Stage2) VALUES (1,14,27,29);INSERT INTO FareCapStages (FareCapId,RouteId,Stage2,Stage1) VALUES (1,14,27,29);INSERT INTO FareCapStages (FareCapId,RouteId,Stage1,Stage2) VALUES (2,14,27,29);INSERT INTO FareCapStages (FareCapId,RouteId,Stage2,Stage1) VALUES (2,14,27,29);</v>
      </c>
      <c r="F42" s="9" t="str">
        <f t="shared" si="12"/>
        <v>INSERT INTO FareCapStages (FareCapId,RouteId,Stage1,Stage2) VALUES (1,14,57,29);INSERT INTO FareCapStages (FareCapId,RouteId,Stage2,Stage1) VALUES (1,14,57,29);INSERT INTO FareCapStages (FareCapId,RouteId,Stage1,Stage2) VALUES (2,14,57,29);INSERT INTO FareCapStages (FareCapId,RouteId,Stage2,Stage1) VALUES (2,14,57,29);</v>
      </c>
      <c r="G42" s="9" t="str">
        <f t="shared" si="12"/>
        <v>INSERT INTO FareCapStages (FareCapId,RouteId,Stage1,Stage2) VALUES (1,14,28,29);INSERT INTO FareCapStages (FareCapId,RouteId,Stage2,Stage1) VALUES (1,14,28,29);INSERT INTO FareCapStages (FareCapId,RouteId,Stage1,Stage2) VALUES (2,14,28,29);INSERT INTO FareCapStages (FareCapId,RouteId,Stage2,Stage1) VALUES (2,14,28,29);</v>
      </c>
      <c r="H42" s="9" t="str">
        <f t="shared" si="12"/>
        <v>INSERT INTO FareCapStages (FareCapId,RouteId,Stage1,Stage2) VALUES (1,14,29,29);INSERT INTO FareCapStages (FareCapId,RouteId,Stage2,Stage1) VALUES (1,14,29,29);INSERT INTO FareCapStages (FareCapId,RouteId,Stage1,Stage2) VALUES (2,14,29,29);INSERT INTO FareCapStages (FareCapId,RouteId,Stage2,Stage1) VALUES (2,14,29,29);</v>
      </c>
      <c r="I42" s="9" t="str">
        <f t="shared" si="12"/>
        <v/>
      </c>
      <c r="J42" s="9" t="str">
        <f t="shared" si="12"/>
        <v/>
      </c>
      <c r="K42" s="9" t="str">
        <f t="shared" si="12"/>
        <v/>
      </c>
      <c r="L42" s="9" t="str">
        <f t="shared" ref="L42:U42" si="15">IF(ISNUMBER(SEARCH("KZone",L24)), "INSERT INTO FareCapStages (FareCapId,Stage1,Stage2) VALUES ("&amp;$B$4&amp;","&amp;L$2&amp;","&amp;$D6&amp;")", "")</f>
        <v/>
      </c>
      <c r="M42" s="9" t="str">
        <f t="shared" si="15"/>
        <v/>
      </c>
      <c r="N42" s="9" t="str">
        <f t="shared" si="15"/>
        <v/>
      </c>
      <c r="O42" s="9" t="str">
        <f t="shared" si="15"/>
        <v/>
      </c>
      <c r="P42" s="9" t="str">
        <f t="shared" si="15"/>
        <v/>
      </c>
      <c r="Q42" s="9" t="str">
        <f t="shared" si="15"/>
        <v/>
      </c>
      <c r="R42" s="9" t="str">
        <f t="shared" si="15"/>
        <v/>
      </c>
      <c r="S42" s="9" t="str">
        <f t="shared" si="15"/>
        <v/>
      </c>
      <c r="T42" s="9" t="str">
        <f t="shared" si="15"/>
        <v/>
      </c>
      <c r="U42" s="9" t="str">
        <f t="shared" si="15"/>
        <v/>
      </c>
    </row>
    <row r="43" spans="4:24" x14ac:dyDescent="0.25">
      <c r="D43" s="9">
        <v>30</v>
      </c>
      <c r="E43" s="9" t="str">
        <f t="shared" si="12"/>
        <v>INSERT INTO FareCapStages (FareCapId,RouteId,Stage1,Stage2) VALUES (1,14,27,30);INSERT INTO FareCapStages (FareCapId,RouteId,Stage2,Stage1) VALUES (1,14,27,30);INSERT INTO FareCapStages (FareCapId,RouteId,Stage1,Stage2) VALUES (2,14,27,30);INSERT INTO FareCapStages (FareCapId,RouteId,Stage2,Stage1) VALUES (2,14,27,30);</v>
      </c>
      <c r="F43" s="9" t="str">
        <f t="shared" si="12"/>
        <v>INSERT INTO FareCapStages (FareCapId,RouteId,Stage1,Stage2) VALUES (1,14,57,30);INSERT INTO FareCapStages (FareCapId,RouteId,Stage2,Stage1) VALUES (1,14,57,30);INSERT INTO FareCapStages (FareCapId,RouteId,Stage1,Stage2) VALUES (2,14,57,30);INSERT INTO FareCapStages (FareCapId,RouteId,Stage2,Stage1) VALUES (2,14,57,30);</v>
      </c>
      <c r="G43" s="9" t="str">
        <f t="shared" si="12"/>
        <v>INSERT INTO FareCapStages (FareCapId,RouteId,Stage1,Stage2) VALUES (1,14,28,30);INSERT INTO FareCapStages (FareCapId,RouteId,Stage2,Stage1) VALUES (1,14,28,30);INSERT INTO FareCapStages (FareCapId,RouteId,Stage1,Stage2) VALUES (2,14,28,30);INSERT INTO FareCapStages (FareCapId,RouteId,Stage2,Stage1) VALUES (2,14,28,30);</v>
      </c>
      <c r="H43" s="9" t="str">
        <f t="shared" si="12"/>
        <v>INSERT INTO FareCapStages (FareCapId,RouteId,Stage1,Stage2) VALUES (1,14,29,30);INSERT INTO FareCapStages (FareCapId,RouteId,Stage2,Stage1) VALUES (1,14,29,30);INSERT INTO FareCapStages (FareCapId,RouteId,Stage1,Stage2) VALUES (2,14,29,30);INSERT INTO FareCapStages (FareCapId,RouteId,Stage2,Stage1) VALUES (2,14,29,30);</v>
      </c>
      <c r="I43" s="9" t="str">
        <f t="shared" si="12"/>
        <v>INSERT INTO FareCapStages (FareCapId,RouteId,Stage1,Stage2) VALUES (1,14,30,30);INSERT INTO FareCapStages (FareCapId,RouteId,Stage2,Stage1) VALUES (1,14,30,30);INSERT INTO FareCapStages (FareCapId,RouteId,Stage1,Stage2) VALUES (2,14,30,30);INSERT INTO FareCapStages (FareCapId,RouteId,Stage2,Stage1) VALUES (2,14,30,30);</v>
      </c>
      <c r="J43" s="9" t="str">
        <f t="shared" si="12"/>
        <v/>
      </c>
      <c r="K43" s="9" t="str">
        <f t="shared" si="12"/>
        <v/>
      </c>
      <c r="L43" s="9" t="str">
        <f t="shared" ref="L43:U43" si="16">IF(ISNUMBER(SEARCH("KZone",L25)), "INSERT INTO FareCapStages (FareCapId,Stage1,Stage2) VALUES ("&amp;$B$4&amp;","&amp;L$2&amp;","&amp;$D7&amp;")", "")</f>
        <v/>
      </c>
      <c r="M43" s="9" t="str">
        <f t="shared" si="16"/>
        <v/>
      </c>
      <c r="N43" s="9" t="str">
        <f t="shared" si="16"/>
        <v/>
      </c>
      <c r="O43" s="9" t="str">
        <f t="shared" si="16"/>
        <v/>
      </c>
      <c r="P43" s="9" t="str">
        <f t="shared" si="16"/>
        <v/>
      </c>
      <c r="Q43" s="9" t="str">
        <f t="shared" si="16"/>
        <v/>
      </c>
      <c r="R43" s="9" t="str">
        <f t="shared" si="16"/>
        <v/>
      </c>
      <c r="S43" s="9" t="str">
        <f t="shared" si="16"/>
        <v/>
      </c>
      <c r="T43" s="9" t="str">
        <f t="shared" si="16"/>
        <v/>
      </c>
      <c r="U43" s="9" t="str">
        <f t="shared" si="16"/>
        <v/>
      </c>
    </row>
    <row r="44" spans="4:24" x14ac:dyDescent="0.25">
      <c r="D44" s="9">
        <v>31</v>
      </c>
      <c r="E44" s="9" t="str">
        <f t="shared" si="12"/>
        <v>INSERT INTO FareCapStages (FareCapId,RouteId,Stage1,Stage2) VALUES (1,14,27,31);INSERT INTO FareCapStages (FareCapId,RouteId,Stage2,Stage1) VALUES (1,14,27,31);INSERT INTO FareCapStages (FareCapId,RouteId,Stage1,Stage2) VALUES (2,14,27,31);INSERT INTO FareCapStages (FareCapId,RouteId,Stage2,Stage1) VALUES (2,14,27,31);</v>
      </c>
      <c r="F44" s="9" t="str">
        <f t="shared" si="12"/>
        <v>INSERT INTO FareCapStages (FareCapId,RouteId,Stage1,Stage2) VALUES (1,14,57,31);INSERT INTO FareCapStages (FareCapId,RouteId,Stage2,Stage1) VALUES (1,14,57,31);INSERT INTO FareCapStages (FareCapId,RouteId,Stage1,Stage2) VALUES (2,14,57,31);INSERT INTO FareCapStages (FareCapId,RouteId,Stage2,Stage1) VALUES (2,14,57,31);</v>
      </c>
      <c r="G44" s="9" t="str">
        <f t="shared" si="12"/>
        <v>INSERT INTO FareCapStages (FareCapId,RouteId,Stage1,Stage2) VALUES (1,14,28,31);INSERT INTO FareCapStages (FareCapId,RouteId,Stage2,Stage1) VALUES (1,14,28,31);INSERT INTO FareCapStages (FareCapId,RouteId,Stage1,Stage2) VALUES (2,14,28,31);INSERT INTO FareCapStages (FareCapId,RouteId,Stage2,Stage1) VALUES (2,14,28,31);</v>
      </c>
      <c r="H44" s="9" t="str">
        <f t="shared" si="12"/>
        <v>INSERT INTO FareCapStages (FareCapId,RouteId,Stage1,Stage2) VALUES (1,14,29,31);INSERT INTO FareCapStages (FareCapId,RouteId,Stage2,Stage1) VALUES (1,14,29,31);INSERT INTO FareCapStages (FareCapId,RouteId,Stage1,Stage2) VALUES (2,14,29,31);INSERT INTO FareCapStages (FareCapId,RouteId,Stage2,Stage1) VALUES (2,14,29,31);</v>
      </c>
      <c r="I44" s="9" t="str">
        <f t="shared" si="12"/>
        <v>INSERT INTO FareCapStages (FareCapId,RouteId,Stage1,Stage2) VALUES (1,14,30,31);INSERT INTO FareCapStages (FareCapId,RouteId,Stage2,Stage1) VALUES (1,14,30,31);INSERT INTO FareCapStages (FareCapId,RouteId,Stage1,Stage2) VALUES (2,14,30,31);INSERT INTO FareCapStages (FareCapId,RouteId,Stage2,Stage1) VALUES (2,14,30,31);</v>
      </c>
      <c r="J44" s="9" t="str">
        <f t="shared" si="12"/>
        <v>INSERT INTO FareCapStages (FareCapId,RouteId,Stage1,Stage2) VALUES (1,14,31,31);INSERT INTO FareCapStages (FareCapId,RouteId,Stage2,Stage1) VALUES (1,14,31,31);INSERT INTO FareCapStages (FareCapId,RouteId,Stage1,Stage2) VALUES (2,14,31,31);INSERT INTO FareCapStages (FareCapId,RouteId,Stage2,Stage1) VALUES (2,14,31,31);</v>
      </c>
      <c r="K44" s="9" t="str">
        <f t="shared" si="12"/>
        <v/>
      </c>
      <c r="L44" s="9" t="str">
        <f t="shared" ref="L44:U44" si="17">IF(ISNUMBER(SEARCH("KZone",L26)), "INSERT INTO FareCapStages (FareCapId,Stage1,Stage2) VALUES ("&amp;$B$4&amp;","&amp;L$2&amp;","&amp;$D8&amp;")", "")</f>
        <v/>
      </c>
      <c r="M44" s="9" t="str">
        <f t="shared" si="17"/>
        <v/>
      </c>
      <c r="N44" s="9" t="str">
        <f t="shared" si="17"/>
        <v/>
      </c>
      <c r="O44" s="9" t="str">
        <f t="shared" si="17"/>
        <v/>
      </c>
      <c r="P44" s="9" t="str">
        <f t="shared" si="17"/>
        <v/>
      </c>
      <c r="Q44" s="9" t="str">
        <f t="shared" si="17"/>
        <v/>
      </c>
      <c r="R44" s="9" t="str">
        <f t="shared" si="17"/>
        <v/>
      </c>
      <c r="S44" s="9" t="str">
        <f t="shared" si="17"/>
        <v/>
      </c>
      <c r="T44" s="9" t="str">
        <f t="shared" si="17"/>
        <v/>
      </c>
      <c r="U44" s="9" t="str">
        <f t="shared" si="17"/>
        <v/>
      </c>
    </row>
    <row r="45" spans="4:24" x14ac:dyDescent="0.25">
      <c r="D45" s="9">
        <v>-1</v>
      </c>
      <c r="E45" s="9" t="str">
        <f t="shared" si="12"/>
        <v/>
      </c>
      <c r="F45" s="9" t="str">
        <f t="shared" si="12"/>
        <v/>
      </c>
      <c r="G45" s="9" t="str">
        <f t="shared" si="12"/>
        <v/>
      </c>
      <c r="H45" s="9" t="str">
        <f t="shared" si="12"/>
        <v/>
      </c>
      <c r="I45" s="9" t="str">
        <f t="shared" si="12"/>
        <v/>
      </c>
      <c r="J45" s="9" t="str">
        <f t="shared" si="12"/>
        <v/>
      </c>
      <c r="K45" s="9" t="str">
        <f t="shared" si="12"/>
        <v/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36"/>
  <sheetViews>
    <sheetView workbookViewId="0">
      <selection activeCell="N2" sqref="N2:N36"/>
    </sheetView>
  </sheetViews>
  <sheetFormatPr defaultRowHeight="15" x14ac:dyDescent="0.25"/>
  <cols>
    <col min="5" max="5" width="18.140625" bestFit="1" customWidth="1"/>
    <col min="7" max="7" width="14.28515625" bestFit="1" customWidth="1"/>
    <col min="8" max="8" width="2.7109375" style="9" bestFit="1" customWidth="1"/>
    <col min="9" max="9" width="14.42578125" bestFit="1" customWidth="1"/>
    <col min="10" max="10" width="2.7109375" bestFit="1" customWidth="1"/>
    <col min="11" max="11" width="10.85546875" style="9" bestFit="1" customWidth="1"/>
  </cols>
  <sheetData>
    <row r="1" spans="1:15" s="1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6" t="s">
        <v>305</v>
      </c>
      <c r="G1" s="1" t="s">
        <v>306</v>
      </c>
      <c r="I1" s="1" t="s">
        <v>307</v>
      </c>
      <c r="K1" s="1" t="s">
        <v>371</v>
      </c>
      <c r="M1" s="1" t="s">
        <v>309</v>
      </c>
      <c r="N1" s="5" t="str">
        <f>INDEX(Routes!A2:B19,MATCH(O1,Routes!A2:A19,0),2)</f>
        <v>15</v>
      </c>
      <c r="O1" s="5" t="s">
        <v>335</v>
      </c>
    </row>
    <row r="2" spans="1:15" s="9" customFormat="1" x14ac:dyDescent="0.25">
      <c r="A2" s="9">
        <v>1</v>
      </c>
      <c r="B2" s="9">
        <v>1</v>
      </c>
      <c r="C2" s="4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5">
        <v>27</v>
      </c>
      <c r="G2" s="5">
        <v>27</v>
      </c>
      <c r="H2" s="5">
        <v>1</v>
      </c>
      <c r="I2" s="5">
        <v>27</v>
      </c>
      <c r="J2" s="5">
        <v>1</v>
      </c>
      <c r="K2" s="5">
        <v>0</v>
      </c>
      <c r="N2" s="9" t="str">
        <f>"INSERT INTO RouteStops (RouteId,Variation,Sequence,NaptanId,BoardingStage,BoardingstageSequence,AlightingStage,AlightingStageSequence,IsBoundary) VALUES ("&amp;$N$1&amp;","&amp;B2&amp;","&amp;A2&amp;","&amp;D2&amp;","&amp;G2&amp;","&amp;H2&amp;","&amp;I2&amp;","&amp;J2&amp;","&amp;K2&amp;")"</f>
        <v>INSERT INTO RouteStops (RouteId,Variation,Sequence,NaptanId,BoardingStage,BoardingstageSequence,AlightingStage,AlightingStageSequence,IsBoundary) VALUES (15,1,1,51,27,1,27,1,0)</v>
      </c>
    </row>
    <row r="3" spans="1:15" x14ac:dyDescent="0.25">
      <c r="A3" s="9">
        <v>2</v>
      </c>
      <c r="B3" s="9">
        <v>1</v>
      </c>
      <c r="C3" s="9">
        <v>45021200</v>
      </c>
      <c r="D3" s="9">
        <f>INDEX(Naptans!$A:$C,MATCH(C3,Naptans!$A:$A,0),2)</f>
        <v>243</v>
      </c>
      <c r="E3" s="9" t="str">
        <f>INDEX(Naptans!$A:$C,MATCH(C3,Naptans!$A:$A,0),3)</f>
        <v xml:space="preserve"> Church Street</v>
      </c>
      <c r="F3" s="5"/>
      <c r="G3" s="5">
        <v>27</v>
      </c>
      <c r="H3" s="5">
        <v>1</v>
      </c>
      <c r="I3" s="5">
        <v>46</v>
      </c>
      <c r="J3" s="5">
        <v>2</v>
      </c>
      <c r="K3" s="5">
        <v>0</v>
      </c>
      <c r="N3" s="9" t="str">
        <f t="shared" ref="N3:N36" si="0">"INSERT INTO RouteStops (RouteId,Variation,Sequence,NaptanId,BoardingStage,BoardingstageSequence,AlightingStage,AlightingStageSequence,IsBoundary) VALUES ("&amp;$N$1&amp;","&amp;B3&amp;","&amp;A3&amp;","&amp;D3&amp;","&amp;G3&amp;","&amp;H3&amp;","&amp;I3&amp;","&amp;J3&amp;","&amp;K3&amp;")"</f>
        <v>INSERT INTO RouteStops (RouteId,Variation,Sequence,NaptanId,BoardingStage,BoardingstageSequence,AlightingStage,AlightingStageSequence,IsBoundary) VALUES (15,1,2,243,27,1,46,2,0)</v>
      </c>
    </row>
    <row r="4" spans="1:15" x14ac:dyDescent="0.25">
      <c r="A4" s="9">
        <v>3</v>
      </c>
      <c r="B4" s="9">
        <v>1</v>
      </c>
      <c r="C4" s="9">
        <v>45019903</v>
      </c>
      <c r="D4" s="9">
        <f>INDEX(Naptans!$A:$C,MATCH(C4,Naptans!$A:$A,0),2)</f>
        <v>136</v>
      </c>
      <c r="E4" s="9" t="str">
        <f>INDEX(Naptans!$A:$C,MATCH(C4,Naptans!$A:$A,0),3)</f>
        <v xml:space="preserve"> Goulbourne Street</v>
      </c>
      <c r="F4" s="5">
        <v>46</v>
      </c>
      <c r="G4" s="5">
        <v>46</v>
      </c>
      <c r="H4" s="5">
        <v>2</v>
      </c>
      <c r="I4" s="5">
        <v>46</v>
      </c>
      <c r="J4" s="5">
        <v>2</v>
      </c>
      <c r="K4" s="5">
        <v>0</v>
      </c>
      <c r="N4" s="9" t="str">
        <f t="shared" si="0"/>
        <v>INSERT INTO RouteStops (RouteId,Variation,Sequence,NaptanId,BoardingStage,BoardingstageSequence,AlightingStage,AlightingStageSequence,IsBoundary) VALUES (15,1,3,136,46,2,46,2,0)</v>
      </c>
    </row>
    <row r="5" spans="1:15" x14ac:dyDescent="0.25">
      <c r="A5" s="9">
        <v>4</v>
      </c>
      <c r="B5" s="9">
        <v>1</v>
      </c>
      <c r="C5" s="9">
        <v>45019904</v>
      </c>
      <c r="D5" s="9">
        <f>INDEX(Naptans!$A:$C,MATCH(C5,Naptans!$A:$A,0),2)</f>
        <v>137</v>
      </c>
      <c r="E5" s="9" t="str">
        <f>INDEX(Naptans!$A:$C,MATCH(C5,Naptans!$A:$A,0),3)</f>
        <v xml:space="preserve"> King Street</v>
      </c>
      <c r="F5" s="5"/>
      <c r="G5" s="5">
        <v>46</v>
      </c>
      <c r="H5" s="5">
        <v>2</v>
      </c>
      <c r="I5" s="5">
        <v>44</v>
      </c>
      <c r="J5" s="5">
        <v>3</v>
      </c>
      <c r="K5" s="5">
        <v>0</v>
      </c>
      <c r="N5" s="9" t="str">
        <f t="shared" si="0"/>
        <v>INSERT INTO RouteStops (RouteId,Variation,Sequence,NaptanId,BoardingStage,BoardingstageSequence,AlightingStage,AlightingStageSequence,IsBoundary) VALUES (15,1,4,137,46,2,44,3,0)</v>
      </c>
    </row>
    <row r="6" spans="1:15" x14ac:dyDescent="0.25">
      <c r="A6" s="9">
        <v>5</v>
      </c>
      <c r="B6" s="9">
        <v>1</v>
      </c>
      <c r="C6" s="9">
        <v>45019906</v>
      </c>
      <c r="D6" s="9">
        <f>INDEX(Naptans!$A:$C,MATCH(C6,Naptans!$A:$A,0),2)</f>
        <v>244</v>
      </c>
      <c r="E6" s="9" t="str">
        <f>INDEX(Naptans!$A:$C,MATCH(C6,Naptans!$A:$A,0),3)</f>
        <v xml:space="preserve"> Woodhouse Road</v>
      </c>
      <c r="F6" s="5">
        <v>44</v>
      </c>
      <c r="G6" s="5">
        <v>44</v>
      </c>
      <c r="H6" s="5">
        <v>3</v>
      </c>
      <c r="I6" s="5">
        <v>44</v>
      </c>
      <c r="J6" s="5">
        <v>3</v>
      </c>
      <c r="K6" s="5">
        <v>0</v>
      </c>
      <c r="N6" s="9" t="str">
        <f t="shared" si="0"/>
        <v>INSERT INTO RouteStops (RouteId,Variation,Sequence,NaptanId,BoardingStage,BoardingstageSequence,AlightingStage,AlightingStageSequence,IsBoundary) VALUES (15,1,5,244,44,3,44,3,0)</v>
      </c>
    </row>
    <row r="7" spans="1:15" x14ac:dyDescent="0.25">
      <c r="A7" s="9">
        <v>6</v>
      </c>
      <c r="B7" s="9">
        <v>1</v>
      </c>
      <c r="C7" s="9">
        <v>45019908</v>
      </c>
      <c r="D7" s="9">
        <f>INDEX(Naptans!$A:$C,MATCH(C7,Naptans!$A:$A,0),2)</f>
        <v>245</v>
      </c>
      <c r="E7" s="9" t="str">
        <f>INDEX(Naptans!$A:$C,MATCH(C7,Naptans!$A:$A,0),3)</f>
        <v xml:space="preserve"> Acorn Street</v>
      </c>
      <c r="F7" s="5"/>
      <c r="G7" s="5">
        <v>44</v>
      </c>
      <c r="H7" s="5">
        <v>3</v>
      </c>
      <c r="I7" s="5">
        <v>43</v>
      </c>
      <c r="J7" s="5">
        <v>4</v>
      </c>
      <c r="K7" s="5">
        <v>0</v>
      </c>
      <c r="N7" s="9" t="str">
        <f t="shared" si="0"/>
        <v>INSERT INTO RouteStops (RouteId,Variation,Sequence,NaptanId,BoardingStage,BoardingstageSequence,AlightingStage,AlightingStageSequence,IsBoundary) VALUES (15,1,6,245,44,3,43,4,0)</v>
      </c>
    </row>
    <row r="8" spans="1:15" x14ac:dyDescent="0.25">
      <c r="A8" s="9">
        <v>7</v>
      </c>
      <c r="B8" s="9">
        <v>1</v>
      </c>
      <c r="C8" s="9">
        <v>45019911</v>
      </c>
      <c r="D8" s="9">
        <f>INDEX(Naptans!$A:$C,MATCH(C8,Naptans!$A:$A,0),2)</f>
        <v>233</v>
      </c>
      <c r="E8" s="9" t="str">
        <f>INDEX(Naptans!$A:$C,MATCH(C8,Naptans!$A:$A,0),3)</f>
        <v xml:space="preserve"> Ingrow Lane</v>
      </c>
      <c r="F8" s="5">
        <v>43</v>
      </c>
      <c r="G8" s="5">
        <v>43</v>
      </c>
      <c r="H8" s="5">
        <v>4</v>
      </c>
      <c r="I8" s="5">
        <v>43</v>
      </c>
      <c r="J8" s="5">
        <v>4</v>
      </c>
      <c r="K8" s="5">
        <v>0</v>
      </c>
      <c r="N8" s="9" t="str">
        <f t="shared" si="0"/>
        <v>INSERT INTO RouteStops (RouteId,Variation,Sequence,NaptanId,BoardingStage,BoardingstageSequence,AlightingStage,AlightingStageSequence,IsBoundary) VALUES (15,1,7,233,43,4,43,4,0)</v>
      </c>
    </row>
    <row r="9" spans="1:15" x14ac:dyDescent="0.25">
      <c r="A9" s="9">
        <v>8</v>
      </c>
      <c r="B9" s="9">
        <v>1</v>
      </c>
      <c r="C9" s="9">
        <v>45019913</v>
      </c>
      <c r="D9" s="9">
        <f>INDEX(Naptans!$A:$C,MATCH(C9,Naptans!$A:$A,0),2)</f>
        <v>246</v>
      </c>
      <c r="E9" s="9" t="str">
        <f>INDEX(Naptans!$A:$C,MATCH(C9,Naptans!$A:$A,0),3)</f>
        <v xml:space="preserve"> Ash Grove</v>
      </c>
      <c r="F9" s="5"/>
      <c r="G9" s="5">
        <v>43</v>
      </c>
      <c r="H9" s="5">
        <v>4</v>
      </c>
      <c r="I9" s="5">
        <v>42</v>
      </c>
      <c r="J9" s="5">
        <v>5</v>
      </c>
      <c r="K9" s="5">
        <v>0</v>
      </c>
      <c r="N9" s="9" t="str">
        <f t="shared" si="0"/>
        <v>INSERT INTO RouteStops (RouteId,Variation,Sequence,NaptanId,BoardingStage,BoardingstageSequence,AlightingStage,AlightingStageSequence,IsBoundary) VALUES (15,1,8,246,43,4,42,5,0)</v>
      </c>
    </row>
    <row r="10" spans="1:15" x14ac:dyDescent="0.25">
      <c r="A10" s="9">
        <v>9</v>
      </c>
      <c r="B10" s="9">
        <v>1</v>
      </c>
      <c r="C10" s="9">
        <v>45019915</v>
      </c>
      <c r="D10" s="9">
        <f>INDEX(Naptans!$A:$C,MATCH(C10,Naptans!$A:$A,0),2)</f>
        <v>247</v>
      </c>
      <c r="E10" s="9" t="str">
        <f>INDEX(Naptans!$A:$C,MATCH(C10,Naptans!$A:$A,0),3)</f>
        <v xml:space="preserve"> Wesley Place</v>
      </c>
      <c r="F10" s="5">
        <v>42</v>
      </c>
      <c r="G10" s="5">
        <v>42</v>
      </c>
      <c r="H10" s="5">
        <v>5</v>
      </c>
      <c r="I10" s="5">
        <v>42</v>
      </c>
      <c r="J10" s="5">
        <v>5</v>
      </c>
      <c r="K10" s="5">
        <v>0</v>
      </c>
      <c r="N10" s="9" t="str">
        <f t="shared" si="0"/>
        <v>INSERT INTO RouteStops (RouteId,Variation,Sequence,NaptanId,BoardingStage,BoardingstageSequence,AlightingStage,AlightingStageSequence,IsBoundary) VALUES (15,1,9,247,42,5,42,5,0)</v>
      </c>
    </row>
    <row r="11" spans="1:15" x14ac:dyDescent="0.25">
      <c r="A11" s="9">
        <v>10</v>
      </c>
      <c r="B11" s="9">
        <v>1</v>
      </c>
      <c r="C11" s="9">
        <v>45019917</v>
      </c>
      <c r="D11" s="9">
        <f>INDEX(Naptans!$A:$C,MATCH(C11,Naptans!$A:$A,0),2)</f>
        <v>248</v>
      </c>
      <c r="E11" s="9" t="str">
        <f>INDEX(Naptans!$A:$C,MATCH(C11,Naptans!$A:$A,0),3)</f>
        <v xml:space="preserve"> Dorothy Street</v>
      </c>
      <c r="F11" s="5"/>
      <c r="G11" s="5">
        <v>42</v>
      </c>
      <c r="H11" s="5">
        <v>5</v>
      </c>
      <c r="I11" s="5">
        <v>41</v>
      </c>
      <c r="J11" s="5">
        <v>6</v>
      </c>
      <c r="K11" s="5">
        <v>0</v>
      </c>
      <c r="N11" s="9" t="str">
        <f t="shared" si="0"/>
        <v>INSERT INTO RouteStops (RouteId,Variation,Sequence,NaptanId,BoardingStage,BoardingstageSequence,AlightingStage,AlightingStageSequence,IsBoundary) VALUES (15,1,10,248,42,5,41,6,0)</v>
      </c>
    </row>
    <row r="12" spans="1:15" x14ac:dyDescent="0.25">
      <c r="A12" s="9">
        <v>11</v>
      </c>
      <c r="B12" s="9">
        <v>1</v>
      </c>
      <c r="C12" s="9">
        <v>45019918</v>
      </c>
      <c r="D12" s="9">
        <f>INDEX(Naptans!$A:$C,MATCH(C12,Naptans!$A:$A,0),2)</f>
        <v>249</v>
      </c>
      <c r="E12" s="9" t="str">
        <f>INDEX(Naptans!$A:$C,MATCH(C12,Naptans!$A:$A,0),3)</f>
        <v xml:space="preserve"> Hermit Hole</v>
      </c>
      <c r="F12" s="5"/>
      <c r="G12" s="5">
        <v>42</v>
      </c>
      <c r="H12" s="5">
        <v>5</v>
      </c>
      <c r="I12" s="5">
        <v>41</v>
      </c>
      <c r="J12" s="5">
        <v>6</v>
      </c>
      <c r="K12" s="5">
        <v>0</v>
      </c>
      <c r="N12" s="9" t="str">
        <f t="shared" si="0"/>
        <v>INSERT INTO RouteStops (RouteId,Variation,Sequence,NaptanId,BoardingStage,BoardingstageSequence,AlightingStage,AlightingStageSequence,IsBoundary) VALUES (15,1,11,249,42,5,41,6,0)</v>
      </c>
    </row>
    <row r="13" spans="1:15" x14ac:dyDescent="0.25">
      <c r="A13" s="9">
        <v>12</v>
      </c>
      <c r="B13" s="9">
        <v>1</v>
      </c>
      <c r="C13" s="9">
        <v>45019920</v>
      </c>
      <c r="D13" s="9">
        <f>INDEX(Naptans!$A:$C,MATCH(C13,Naptans!$A:$A,0),2)</f>
        <v>250</v>
      </c>
      <c r="E13" s="9" t="str">
        <f>INDEX(Naptans!$A:$C,MATCH(C13,Naptans!$A:$A,0),3)</f>
        <v xml:space="preserve"> The Whins</v>
      </c>
      <c r="F13" s="5">
        <v>41</v>
      </c>
      <c r="G13" s="5">
        <v>41</v>
      </c>
      <c r="H13" s="5">
        <v>6</v>
      </c>
      <c r="I13" s="5">
        <v>41</v>
      </c>
      <c r="J13" s="5">
        <v>6</v>
      </c>
      <c r="K13" s="5">
        <v>0</v>
      </c>
      <c r="N13" s="9" t="str">
        <f t="shared" si="0"/>
        <v>INSERT INTO RouteStops (RouteId,Variation,Sequence,NaptanId,BoardingStage,BoardingstageSequence,AlightingStage,AlightingStageSequence,IsBoundary) VALUES (15,1,12,250,41,6,41,6,0)</v>
      </c>
    </row>
    <row r="14" spans="1:15" x14ac:dyDescent="0.25">
      <c r="A14" s="9">
        <v>13</v>
      </c>
      <c r="B14" s="9">
        <v>1</v>
      </c>
      <c r="C14" s="9">
        <v>45019922</v>
      </c>
      <c r="D14" s="9">
        <f>INDEX(Naptans!$A:$C,MATCH(C14,Naptans!$A:$A,0),2)</f>
        <v>251</v>
      </c>
      <c r="E14" s="9" t="str">
        <f>INDEX(Naptans!$A:$C,MATCH(C14,Naptans!$A:$A,0),3)</f>
        <v xml:space="preserve"> Halifax Road</v>
      </c>
      <c r="F14" s="5"/>
      <c r="G14" s="5">
        <v>41</v>
      </c>
      <c r="H14" s="5">
        <v>6</v>
      </c>
      <c r="I14" s="5">
        <v>40</v>
      </c>
      <c r="J14" s="5">
        <v>7</v>
      </c>
      <c r="K14" s="5">
        <v>0</v>
      </c>
      <c r="N14" s="9" t="str">
        <f t="shared" si="0"/>
        <v>INSERT INTO RouteStops (RouteId,Variation,Sequence,NaptanId,BoardingStage,BoardingstageSequence,AlightingStage,AlightingStageSequence,IsBoundary) VALUES (15,1,13,251,41,6,40,7,0)</v>
      </c>
    </row>
    <row r="15" spans="1:15" x14ac:dyDescent="0.25">
      <c r="A15" s="9">
        <v>14</v>
      </c>
      <c r="B15" s="9">
        <v>1</v>
      </c>
      <c r="C15" s="9">
        <v>45019924</v>
      </c>
      <c r="D15" s="9">
        <f>INDEX(Naptans!$A:$C,MATCH(C15,Naptans!$A:$A,0),2)</f>
        <v>252</v>
      </c>
      <c r="E15" s="9" t="str">
        <f>INDEX(Naptans!$A:$C,MATCH(C15,Naptans!$A:$A,0),3)</f>
        <v xml:space="preserve"> Lingfield Drive</v>
      </c>
      <c r="F15" s="5"/>
      <c r="G15" s="5">
        <v>41</v>
      </c>
      <c r="H15" s="5">
        <v>6</v>
      </c>
      <c r="I15" s="5">
        <v>40</v>
      </c>
      <c r="J15" s="5">
        <v>7</v>
      </c>
      <c r="K15" s="5">
        <v>0</v>
      </c>
      <c r="N15" s="9" t="str">
        <f t="shared" si="0"/>
        <v>INSERT INTO RouteStops (RouteId,Variation,Sequence,NaptanId,BoardingStage,BoardingstageSequence,AlightingStage,AlightingStageSequence,IsBoundary) VALUES (15,1,14,252,41,6,40,7,0)</v>
      </c>
    </row>
    <row r="16" spans="1:15" x14ac:dyDescent="0.25">
      <c r="A16" s="9">
        <v>15</v>
      </c>
      <c r="B16" s="9">
        <v>1</v>
      </c>
      <c r="C16" s="9">
        <v>45019925</v>
      </c>
      <c r="D16" s="9">
        <f>INDEX(Naptans!$A:$C,MATCH(C16,Naptans!$A:$A,0),2)</f>
        <v>253</v>
      </c>
      <c r="E16" s="9" t="str">
        <f>INDEX(Naptans!$A:$C,MATCH(C16,Naptans!$A:$A,0),3)</f>
        <v xml:space="preserve"> Vernon Street</v>
      </c>
      <c r="F16" s="5">
        <v>40</v>
      </c>
      <c r="G16" s="5">
        <v>40</v>
      </c>
      <c r="H16" s="5">
        <v>7</v>
      </c>
      <c r="I16" s="5">
        <v>40</v>
      </c>
      <c r="J16" s="5">
        <v>7</v>
      </c>
      <c r="K16" s="5">
        <v>0</v>
      </c>
      <c r="N16" s="9" t="str">
        <f t="shared" si="0"/>
        <v>INSERT INTO RouteStops (RouteId,Variation,Sequence,NaptanId,BoardingStage,BoardingstageSequence,AlightingStage,AlightingStageSequence,IsBoundary) VALUES (15,1,15,253,40,7,40,7,0)</v>
      </c>
    </row>
    <row r="17" spans="1:14" x14ac:dyDescent="0.25">
      <c r="A17" s="9">
        <v>16</v>
      </c>
      <c r="B17" s="9">
        <v>1</v>
      </c>
      <c r="C17" s="9">
        <v>45019927</v>
      </c>
      <c r="D17" s="9">
        <f>INDEX(Naptans!$A:$C,MATCH(C17,Naptans!$A:$A,0),2)</f>
        <v>254</v>
      </c>
      <c r="E17" s="9" t="str">
        <f>INDEX(Naptans!$A:$C,MATCH(C17,Naptans!$A:$A,0),3)</f>
        <v xml:space="preserve"> Cross Roads</v>
      </c>
      <c r="F17" s="5">
        <v>39</v>
      </c>
      <c r="G17" s="5">
        <v>39</v>
      </c>
      <c r="H17" s="5">
        <v>8</v>
      </c>
      <c r="I17" s="5">
        <v>39</v>
      </c>
      <c r="J17" s="5">
        <v>8</v>
      </c>
      <c r="K17" s="5">
        <v>0</v>
      </c>
      <c r="N17" s="9" t="str">
        <f t="shared" si="0"/>
        <v>INSERT INTO RouteStops (RouteId,Variation,Sequence,NaptanId,BoardingStage,BoardingstageSequence,AlightingStage,AlightingStageSequence,IsBoundary) VALUES (15,1,16,254,39,8,39,8,0)</v>
      </c>
    </row>
    <row r="18" spans="1:14" s="9" customFormat="1" x14ac:dyDescent="0.25">
      <c r="A18" s="9">
        <v>17</v>
      </c>
      <c r="B18" s="9">
        <v>1</v>
      </c>
      <c r="C18" s="9">
        <v>45020087</v>
      </c>
      <c r="D18" s="9">
        <f>INDEX(Naptans!$A:$C,MATCH(C18,Naptans!$A:$A,0),2)</f>
        <v>434</v>
      </c>
      <c r="E18" s="9" t="str">
        <f>INDEX(Naptans!$A:$C,MATCH(C18,Naptans!$A:$A,0),3)</f>
        <v>Private Road</v>
      </c>
      <c r="F18" s="5">
        <v>-1</v>
      </c>
      <c r="G18" s="5">
        <v>-1</v>
      </c>
      <c r="H18" s="5">
        <v>-1</v>
      </c>
      <c r="I18" s="5">
        <v>-1</v>
      </c>
      <c r="J18" s="5">
        <v>-1</v>
      </c>
      <c r="K18" s="5">
        <v>1</v>
      </c>
      <c r="N18" s="9" t="str">
        <f t="shared" si="0"/>
        <v>INSERT INTO RouteStops (RouteId,Variation,Sequence,NaptanId,BoardingStage,BoardingstageSequence,AlightingStage,AlightingStageSequence,IsBoundary) VALUES (15,1,17,434,-1,-1,-1,-1,1)</v>
      </c>
    </row>
    <row r="19" spans="1:14" s="9" customFormat="1" x14ac:dyDescent="0.25">
      <c r="F19" s="5"/>
      <c r="G19" s="5"/>
      <c r="H19" s="5"/>
      <c r="I19" s="5"/>
      <c r="J19" s="5"/>
      <c r="K19" s="5"/>
    </row>
    <row r="20" spans="1:14" x14ac:dyDescent="0.25">
      <c r="A20">
        <v>1</v>
      </c>
      <c r="B20">
        <v>2</v>
      </c>
      <c r="C20">
        <v>45050914</v>
      </c>
      <c r="D20" s="9">
        <f>INDEX(Naptans!$A:$C,MATCH(C20,Naptans!$A:$A,0),2)</f>
        <v>433</v>
      </c>
      <c r="E20" s="9" t="str">
        <f>INDEX(Naptans!$A:$C,MATCH(C20,Naptans!$A:$A,0),3)</f>
        <v xml:space="preserve"> Springfield Farm</v>
      </c>
      <c r="F20" s="5">
        <v>-1</v>
      </c>
      <c r="G20" s="5">
        <v>-1</v>
      </c>
      <c r="H20" s="5">
        <v>-1</v>
      </c>
      <c r="I20" s="5">
        <v>-1</v>
      </c>
      <c r="J20" s="5">
        <v>-1</v>
      </c>
      <c r="K20" s="5">
        <v>1</v>
      </c>
      <c r="N20" s="9" t="str">
        <f t="shared" si="0"/>
        <v>INSERT INTO RouteStops (RouteId,Variation,Sequence,NaptanId,BoardingStage,BoardingstageSequence,AlightingStage,AlightingStageSequence,IsBoundary) VALUES (15,2,1,433,-1,-1,-1,-1,1)</v>
      </c>
    </row>
    <row r="21" spans="1:14" x14ac:dyDescent="0.25">
      <c r="A21" s="9">
        <v>2</v>
      </c>
      <c r="B21" s="9">
        <v>2</v>
      </c>
      <c r="C21" s="9">
        <v>45019928</v>
      </c>
      <c r="D21" s="9">
        <f>INDEX(Naptans!$A:$C,MATCH(C21,Naptans!$A:$A,0),2)</f>
        <v>272</v>
      </c>
      <c r="E21" s="9" t="str">
        <f>INDEX(Naptans!$A:$C,MATCH(C21,Naptans!$A:$A,0),3)</f>
        <v xml:space="preserve"> Cross Roads</v>
      </c>
      <c r="F21" s="5">
        <v>39</v>
      </c>
      <c r="G21" s="5">
        <v>39</v>
      </c>
      <c r="H21" s="5">
        <v>8</v>
      </c>
      <c r="I21" s="5">
        <v>39</v>
      </c>
      <c r="J21" s="5">
        <v>8</v>
      </c>
      <c r="K21" s="5">
        <v>0</v>
      </c>
      <c r="N21" s="9" t="str">
        <f t="shared" si="0"/>
        <v>INSERT INTO RouteStops (RouteId,Variation,Sequence,NaptanId,BoardingStage,BoardingstageSequence,AlightingStage,AlightingStageSequence,IsBoundary) VALUES (15,2,2,272,39,8,39,8,0)</v>
      </c>
    </row>
    <row r="22" spans="1:14" x14ac:dyDescent="0.25">
      <c r="A22" s="9">
        <v>3</v>
      </c>
      <c r="B22" s="9">
        <v>2</v>
      </c>
      <c r="C22" s="9">
        <v>45019926</v>
      </c>
      <c r="D22" s="9">
        <f>INDEX(Naptans!$A:$C,MATCH(C22,Naptans!$A:$A,0),2)</f>
        <v>273</v>
      </c>
      <c r="E22" s="9" t="str">
        <f>INDEX(Naptans!$A:$C,MATCH(C22,Naptans!$A:$A,0),3)</f>
        <v xml:space="preserve"> Vernon Street</v>
      </c>
      <c r="F22" s="5">
        <v>40</v>
      </c>
      <c r="G22" s="5">
        <v>40</v>
      </c>
      <c r="H22" s="5">
        <v>7</v>
      </c>
      <c r="I22" s="5">
        <v>40</v>
      </c>
      <c r="J22" s="5">
        <v>7</v>
      </c>
      <c r="K22" s="5">
        <v>0</v>
      </c>
      <c r="N22" s="9" t="str">
        <f t="shared" si="0"/>
        <v>INSERT INTO RouteStops (RouteId,Variation,Sequence,NaptanId,BoardingStage,BoardingstageSequence,AlightingStage,AlightingStageSequence,IsBoundary) VALUES (15,2,3,273,40,7,40,7,0)</v>
      </c>
    </row>
    <row r="23" spans="1:14" x14ac:dyDescent="0.25">
      <c r="A23" s="9">
        <v>4</v>
      </c>
      <c r="B23" s="9">
        <v>2</v>
      </c>
      <c r="C23" s="9">
        <v>45019923</v>
      </c>
      <c r="D23" s="9">
        <f>INDEX(Naptans!$A:$C,MATCH(C23,Naptans!$A:$A,0),2)</f>
        <v>274</v>
      </c>
      <c r="E23" s="9" t="str">
        <f>INDEX(Naptans!$A:$C,MATCH(C23,Naptans!$A:$A,0),3)</f>
        <v xml:space="preserve"> Lingfield Drive</v>
      </c>
      <c r="F23" s="5"/>
      <c r="G23" s="17">
        <v>40</v>
      </c>
      <c r="H23" s="17">
        <v>7</v>
      </c>
      <c r="I23" s="17">
        <v>41</v>
      </c>
      <c r="J23" s="17">
        <v>6</v>
      </c>
      <c r="K23" s="5">
        <v>0</v>
      </c>
      <c r="N23" s="9" t="str">
        <f t="shared" si="0"/>
        <v>INSERT INTO RouteStops (RouteId,Variation,Sequence,NaptanId,BoardingStage,BoardingstageSequence,AlightingStage,AlightingStageSequence,IsBoundary) VALUES (15,2,4,274,40,7,41,6,0)</v>
      </c>
    </row>
    <row r="24" spans="1:14" x14ac:dyDescent="0.25">
      <c r="A24" s="9">
        <v>5</v>
      </c>
      <c r="B24" s="9">
        <v>2</v>
      </c>
      <c r="C24" s="9">
        <v>45050870</v>
      </c>
      <c r="D24" s="9">
        <f>INDEX(Naptans!$A:$C,MATCH(C24,Naptans!$A:$A,0),2)</f>
        <v>275</v>
      </c>
      <c r="E24" s="9" t="str">
        <f>INDEX(Naptans!$A:$C,MATCH(C24,Naptans!$A:$A,0),3)</f>
        <v xml:space="preserve"> Lees Moor Farm</v>
      </c>
      <c r="F24" s="5"/>
      <c r="G24" s="17">
        <v>40</v>
      </c>
      <c r="H24" s="17">
        <v>7</v>
      </c>
      <c r="I24" s="17">
        <v>41</v>
      </c>
      <c r="J24" s="17">
        <v>6</v>
      </c>
      <c r="K24" s="5">
        <v>0</v>
      </c>
      <c r="N24" s="9" t="str">
        <f t="shared" si="0"/>
        <v>INSERT INTO RouteStops (RouteId,Variation,Sequence,NaptanId,BoardingStage,BoardingstageSequence,AlightingStage,AlightingStageSequence,IsBoundary) VALUES (15,2,5,275,40,7,41,6,0)</v>
      </c>
    </row>
    <row r="25" spans="1:14" x14ac:dyDescent="0.25">
      <c r="A25" s="9">
        <v>6</v>
      </c>
      <c r="B25" s="9">
        <v>2</v>
      </c>
      <c r="C25" s="9">
        <v>45019921</v>
      </c>
      <c r="D25" s="9">
        <f>INDEX(Naptans!$A:$C,MATCH(C25,Naptans!$A:$A,0),2)</f>
        <v>276</v>
      </c>
      <c r="E25" s="9" t="str">
        <f>INDEX(Naptans!$A:$C,MATCH(C25,Naptans!$A:$A,0),3)</f>
        <v xml:space="preserve"> The Whins</v>
      </c>
      <c r="F25" s="5">
        <v>41</v>
      </c>
      <c r="G25" s="5">
        <v>41</v>
      </c>
      <c r="H25" s="5">
        <v>6</v>
      </c>
      <c r="I25" s="5">
        <v>41</v>
      </c>
      <c r="J25" s="5">
        <v>6</v>
      </c>
      <c r="K25" s="5">
        <v>0</v>
      </c>
      <c r="N25" s="9" t="str">
        <f t="shared" si="0"/>
        <v>INSERT INTO RouteStops (RouteId,Variation,Sequence,NaptanId,BoardingStage,BoardingstageSequence,AlightingStage,AlightingStageSequence,IsBoundary) VALUES (15,2,6,276,41,6,41,6,0)</v>
      </c>
    </row>
    <row r="26" spans="1:14" x14ac:dyDescent="0.25">
      <c r="A26" s="9">
        <v>7</v>
      </c>
      <c r="B26" s="9">
        <v>2</v>
      </c>
      <c r="C26" s="9">
        <v>45019919</v>
      </c>
      <c r="D26" s="9">
        <f>INDEX(Naptans!$A:$C,MATCH(C26,Naptans!$A:$A,0),2)</f>
        <v>277</v>
      </c>
      <c r="E26" s="9" t="str">
        <f>INDEX(Naptans!$A:$C,MATCH(C26,Naptans!$A:$A,0),3)</f>
        <v xml:space="preserve"> Hermit Hole</v>
      </c>
      <c r="F26" s="5"/>
      <c r="G26" s="5">
        <v>41</v>
      </c>
      <c r="H26" s="5">
        <v>6</v>
      </c>
      <c r="I26" s="5">
        <v>42</v>
      </c>
      <c r="J26" s="5">
        <v>5</v>
      </c>
      <c r="K26" s="5">
        <v>0</v>
      </c>
      <c r="N26" s="9" t="str">
        <f t="shared" si="0"/>
        <v>INSERT INTO RouteStops (RouteId,Variation,Sequence,NaptanId,BoardingStage,BoardingstageSequence,AlightingStage,AlightingStageSequence,IsBoundary) VALUES (15,2,7,277,41,6,42,5,0)</v>
      </c>
    </row>
    <row r="27" spans="1:14" x14ac:dyDescent="0.25">
      <c r="A27" s="9">
        <v>8</v>
      </c>
      <c r="B27" s="9">
        <v>2</v>
      </c>
      <c r="C27" s="9">
        <v>45019916</v>
      </c>
      <c r="D27" s="9">
        <f>INDEX(Naptans!$A:$C,MATCH(C27,Naptans!$A:$A,0),2)</f>
        <v>278</v>
      </c>
      <c r="E27" s="9" t="str">
        <f>INDEX(Naptans!$A:$C,MATCH(C27,Naptans!$A:$A,0),3)</f>
        <v xml:space="preserve"> Dorothy Street</v>
      </c>
      <c r="F27" s="5"/>
      <c r="G27" s="5">
        <v>41</v>
      </c>
      <c r="H27" s="5">
        <v>6</v>
      </c>
      <c r="I27" s="5">
        <v>42</v>
      </c>
      <c r="J27" s="5">
        <v>5</v>
      </c>
      <c r="K27" s="5">
        <v>0</v>
      </c>
      <c r="N27" s="9" t="str">
        <f t="shared" si="0"/>
        <v>INSERT INTO RouteStops (RouteId,Variation,Sequence,NaptanId,BoardingStage,BoardingstageSequence,AlightingStage,AlightingStageSequence,IsBoundary) VALUES (15,2,8,278,41,6,42,5,0)</v>
      </c>
    </row>
    <row r="28" spans="1:14" x14ac:dyDescent="0.25">
      <c r="A28" s="9">
        <v>9</v>
      </c>
      <c r="B28" s="9">
        <v>2</v>
      </c>
      <c r="C28" s="9">
        <v>45019914</v>
      </c>
      <c r="D28" s="9">
        <f>INDEX(Naptans!$A:$C,MATCH(C28,Naptans!$A:$A,0),2)</f>
        <v>279</v>
      </c>
      <c r="E28" s="9" t="str">
        <f>INDEX(Naptans!$A:$C,MATCH(C28,Naptans!$A:$A,0),3)</f>
        <v xml:space="preserve"> Wesley Place</v>
      </c>
      <c r="F28" s="5">
        <v>42</v>
      </c>
      <c r="G28" s="5">
        <v>42</v>
      </c>
      <c r="H28" s="5">
        <v>5</v>
      </c>
      <c r="I28" s="5">
        <v>42</v>
      </c>
      <c r="J28" s="5">
        <v>5</v>
      </c>
      <c r="K28" s="5">
        <v>0</v>
      </c>
      <c r="N28" s="9" t="str">
        <f t="shared" si="0"/>
        <v>INSERT INTO RouteStops (RouteId,Variation,Sequence,NaptanId,BoardingStage,BoardingstageSequence,AlightingStage,AlightingStageSequence,IsBoundary) VALUES (15,2,9,279,42,5,42,5,0)</v>
      </c>
    </row>
    <row r="29" spans="1:14" x14ac:dyDescent="0.25">
      <c r="A29" s="9">
        <v>10</v>
      </c>
      <c r="B29" s="9">
        <v>2</v>
      </c>
      <c r="C29" s="9">
        <v>45019912</v>
      </c>
      <c r="D29" s="9">
        <f>INDEX(Naptans!$A:$C,MATCH(C29,Naptans!$A:$A,0),2)</f>
        <v>280</v>
      </c>
      <c r="E29" s="9" t="str">
        <f>INDEX(Naptans!$A:$C,MATCH(C29,Naptans!$A:$A,0),3)</f>
        <v xml:space="preserve"> Hainworth Lane</v>
      </c>
      <c r="F29" s="5"/>
      <c r="G29" s="5">
        <v>42</v>
      </c>
      <c r="H29" s="5">
        <v>5</v>
      </c>
      <c r="I29" s="5">
        <v>43</v>
      </c>
      <c r="J29" s="5">
        <v>4</v>
      </c>
      <c r="K29" s="5">
        <v>0</v>
      </c>
      <c r="N29" s="9" t="str">
        <f t="shared" si="0"/>
        <v>INSERT INTO RouteStops (RouteId,Variation,Sequence,NaptanId,BoardingStage,BoardingstageSequence,AlightingStage,AlightingStageSequence,IsBoundary) VALUES (15,2,10,280,42,5,43,4,0)</v>
      </c>
    </row>
    <row r="30" spans="1:14" x14ac:dyDescent="0.25">
      <c r="A30" s="9">
        <v>11</v>
      </c>
      <c r="B30" s="9">
        <v>2</v>
      </c>
      <c r="C30" s="9">
        <v>45019910</v>
      </c>
      <c r="D30" s="9">
        <f>INDEX(Naptans!$A:$C,MATCH(C30,Naptans!$A:$A,0),2)</f>
        <v>281</v>
      </c>
      <c r="E30" s="9" t="str">
        <f>INDEX(Naptans!$A:$C,MATCH(C30,Naptans!$A:$A,0),3)</f>
        <v xml:space="preserve"> Ingrow Lane</v>
      </c>
      <c r="F30" s="5">
        <v>43</v>
      </c>
      <c r="G30" s="5">
        <v>43</v>
      </c>
      <c r="H30" s="5">
        <v>4</v>
      </c>
      <c r="I30" s="5">
        <v>43</v>
      </c>
      <c r="J30" s="5">
        <v>4</v>
      </c>
      <c r="K30" s="5">
        <v>0</v>
      </c>
      <c r="N30" s="9" t="str">
        <f t="shared" si="0"/>
        <v>INSERT INTO RouteStops (RouteId,Variation,Sequence,NaptanId,BoardingStage,BoardingstageSequence,AlightingStage,AlightingStageSequence,IsBoundary) VALUES (15,2,11,281,43,4,43,4,0)</v>
      </c>
    </row>
    <row r="31" spans="1:14" x14ac:dyDescent="0.25">
      <c r="A31" s="9">
        <v>12</v>
      </c>
      <c r="B31" s="9">
        <v>2</v>
      </c>
      <c r="C31" s="9">
        <v>45019909</v>
      </c>
      <c r="D31" s="9">
        <f>INDEX(Naptans!$A:$C,MATCH(C31,Naptans!$A:$A,0),2)</f>
        <v>282</v>
      </c>
      <c r="E31" s="9" t="str">
        <f>INDEX(Naptans!$A:$C,MATCH(C31,Naptans!$A:$A,0),3)</f>
        <v xml:space="preserve"> Acorn Street</v>
      </c>
      <c r="F31" s="5"/>
      <c r="G31" s="5">
        <v>43</v>
      </c>
      <c r="H31" s="5">
        <v>4</v>
      </c>
      <c r="I31" s="5">
        <v>44</v>
      </c>
      <c r="J31" s="5">
        <v>3</v>
      </c>
      <c r="K31" s="5">
        <v>0</v>
      </c>
      <c r="N31" s="9" t="str">
        <f t="shared" si="0"/>
        <v>INSERT INTO RouteStops (RouteId,Variation,Sequence,NaptanId,BoardingStage,BoardingstageSequence,AlightingStage,AlightingStageSequence,IsBoundary) VALUES (15,2,12,282,43,4,44,3,0)</v>
      </c>
    </row>
    <row r="32" spans="1:14" x14ac:dyDescent="0.25">
      <c r="A32" s="9">
        <v>13</v>
      </c>
      <c r="B32" s="9">
        <v>2</v>
      </c>
      <c r="C32" s="9">
        <v>45019907</v>
      </c>
      <c r="D32" s="9">
        <f>INDEX(Naptans!$A:$C,MATCH(C32,Naptans!$A:$A,0),2)</f>
        <v>283</v>
      </c>
      <c r="E32" s="9" t="str">
        <f>INDEX(Naptans!$A:$C,MATCH(C32,Naptans!$A:$A,0),3)</f>
        <v xml:space="preserve"> Victoria Road</v>
      </c>
      <c r="F32" s="5">
        <v>44</v>
      </c>
      <c r="G32" s="5">
        <v>44</v>
      </c>
      <c r="H32" s="5">
        <v>3</v>
      </c>
      <c r="I32" s="5">
        <v>44</v>
      </c>
      <c r="J32" s="5">
        <v>3</v>
      </c>
      <c r="K32" s="5">
        <v>0</v>
      </c>
      <c r="N32" s="9" t="str">
        <f t="shared" si="0"/>
        <v>INSERT INTO RouteStops (RouteId,Variation,Sequence,NaptanId,BoardingStage,BoardingstageSequence,AlightingStage,AlightingStageSequence,IsBoundary) VALUES (15,2,13,283,44,3,44,3,0)</v>
      </c>
    </row>
    <row r="33" spans="1:14" x14ac:dyDescent="0.25">
      <c r="A33" s="9">
        <v>14</v>
      </c>
      <c r="B33" s="9">
        <v>2</v>
      </c>
      <c r="C33" s="9">
        <v>45019905</v>
      </c>
      <c r="D33" s="9">
        <f>INDEX(Naptans!$A:$C,MATCH(C33,Naptans!$A:$A,0),2)</f>
        <v>149</v>
      </c>
      <c r="E33" s="9" t="str">
        <f>INDEX(Naptans!$A:$C,MATCH(C33,Naptans!$A:$A,0),3)</f>
        <v xml:space="preserve"> Aspley Street</v>
      </c>
      <c r="F33" s="5"/>
      <c r="G33" s="5">
        <v>44</v>
      </c>
      <c r="H33" s="5">
        <v>3</v>
      </c>
      <c r="I33" s="5">
        <v>46</v>
      </c>
      <c r="J33" s="5">
        <v>2</v>
      </c>
      <c r="K33" s="5">
        <v>0</v>
      </c>
      <c r="N33" s="9" t="str">
        <f t="shared" si="0"/>
        <v>INSERT INTO RouteStops (RouteId,Variation,Sequence,NaptanId,BoardingStage,BoardingstageSequence,AlightingStage,AlightingStageSequence,IsBoundary) VALUES (15,2,14,149,44,3,46,2,0)</v>
      </c>
    </row>
    <row r="34" spans="1:14" x14ac:dyDescent="0.25">
      <c r="A34" s="9">
        <v>15</v>
      </c>
      <c r="B34" s="9">
        <v>2</v>
      </c>
      <c r="C34" s="9">
        <v>45019902</v>
      </c>
      <c r="D34" s="9">
        <f>INDEX(Naptans!$A:$C,MATCH(C34,Naptans!$A:$A,0),2)</f>
        <v>284</v>
      </c>
      <c r="E34" s="9" t="str">
        <f>INDEX(Naptans!$A:$C,MATCH(C34,Naptans!$A:$A,0),3)</f>
        <v xml:space="preserve"> Aireworth Street</v>
      </c>
      <c r="F34" s="5">
        <v>46</v>
      </c>
      <c r="G34" s="5">
        <v>46</v>
      </c>
      <c r="H34" s="5">
        <v>2</v>
      </c>
      <c r="I34" s="5">
        <v>46</v>
      </c>
      <c r="J34" s="5">
        <v>2</v>
      </c>
      <c r="K34" s="5">
        <v>0</v>
      </c>
      <c r="N34" s="9" t="str">
        <f t="shared" si="0"/>
        <v>INSERT INTO RouteStops (RouteId,Variation,Sequence,NaptanId,BoardingStage,BoardingstageSequence,AlightingStage,AlightingStageSequence,IsBoundary) VALUES (15,2,15,284,46,2,46,2,0)</v>
      </c>
    </row>
    <row r="35" spans="1:14" x14ac:dyDescent="0.25">
      <c r="A35" s="9">
        <v>16</v>
      </c>
      <c r="B35" s="9">
        <v>2</v>
      </c>
      <c r="C35" s="9">
        <v>45023130</v>
      </c>
      <c r="D35" s="9">
        <f>INDEX(Naptans!$A:$C,MATCH(C35,Naptans!$A:$A,0),2)</f>
        <v>34</v>
      </c>
      <c r="E35" s="9" t="str">
        <f>INDEX(Naptans!$A:$C,MATCH(C35,Naptans!$A:$A,0),3)</f>
        <v xml:space="preserve"> North Street N1</v>
      </c>
      <c r="F35" s="5"/>
      <c r="G35" s="5">
        <v>46</v>
      </c>
      <c r="H35" s="5">
        <v>2</v>
      </c>
      <c r="I35" s="5">
        <v>27</v>
      </c>
      <c r="J35" s="5">
        <v>1</v>
      </c>
      <c r="K35" s="5">
        <v>0</v>
      </c>
      <c r="N35" s="9" t="str">
        <f t="shared" si="0"/>
        <v>INSERT INTO RouteStops (RouteId,Variation,Sequence,NaptanId,BoardingStage,BoardingstageSequence,AlightingStage,AlightingStageSequence,IsBoundary) VALUES (15,2,16,34,46,2,27,1,0)</v>
      </c>
    </row>
    <row r="36" spans="1:14" x14ac:dyDescent="0.25">
      <c r="A36" s="9">
        <v>17</v>
      </c>
      <c r="B36" s="9">
        <v>2</v>
      </c>
      <c r="C36" s="9">
        <v>45026807</v>
      </c>
      <c r="D36" s="9">
        <f>INDEX(Naptans!$A:$C,MATCH(C36,Naptans!$A:$A,0),2)</f>
        <v>51</v>
      </c>
      <c r="E36" s="9" t="str">
        <f>INDEX(Naptans!$A:$C,MATCH(C36,Naptans!$A:$A,0),3)</f>
        <v>Keighley Bus Stn</v>
      </c>
      <c r="F36" s="5">
        <v>27</v>
      </c>
      <c r="G36" s="5">
        <v>27</v>
      </c>
      <c r="H36" s="5">
        <v>1</v>
      </c>
      <c r="I36" s="5">
        <v>27</v>
      </c>
      <c r="J36" s="5">
        <v>1</v>
      </c>
      <c r="K36" s="5">
        <v>0</v>
      </c>
      <c r="N36" s="9" t="str">
        <f t="shared" si="0"/>
        <v>INSERT INTO RouteStops (RouteId,Variation,Sequence,NaptanId,BoardingStage,BoardingstageSequence,AlightingStage,AlightingStageSequence,IsBoundary) VALUES (15,2,17,51,27,1,27,1,0)</v>
      </c>
    </row>
  </sheetData>
  <conditionalFormatting sqref="C2">
    <cfRule type="duplicateValues" dxfId="3" priority="2"/>
  </conditionalFormatting>
  <conditionalFormatting sqref="C2">
    <cfRule type="duplicateValues" dxfId="2" priority="1"/>
  </conditionalFormatting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5"/>
  <sheetViews>
    <sheetView topLeftCell="A7" zoomScale="85" zoomScaleNormal="85" workbookViewId="0">
      <selection activeCell="E36" sqref="E36"/>
    </sheetView>
  </sheetViews>
  <sheetFormatPr defaultColWidth="9.140625" defaultRowHeight="15" x14ac:dyDescent="0.25"/>
  <cols>
    <col min="1" max="1" width="11" style="9" customWidth="1"/>
    <col min="2" max="2" width="12.28515625" style="9" bestFit="1" customWidth="1"/>
    <col min="3" max="16384" width="9.140625" style="9"/>
  </cols>
  <sheetData>
    <row r="2" spans="1:13" x14ac:dyDescent="0.25">
      <c r="A2" s="9" t="s">
        <v>311</v>
      </c>
      <c r="B2" s="9">
        <v>1500249600000</v>
      </c>
      <c r="D2" s="24" t="s">
        <v>310</v>
      </c>
      <c r="E2" s="9">
        <v>27</v>
      </c>
      <c r="F2" s="9">
        <v>46</v>
      </c>
      <c r="G2" s="9">
        <v>44</v>
      </c>
      <c r="H2" s="9">
        <v>43</v>
      </c>
      <c r="I2" s="9">
        <v>42</v>
      </c>
      <c r="J2" s="9">
        <v>41</v>
      </c>
      <c r="K2" s="9">
        <v>40</v>
      </c>
      <c r="L2" s="9">
        <v>39</v>
      </c>
      <c r="M2" s="9">
        <v>-1</v>
      </c>
    </row>
    <row r="3" spans="1:13" x14ac:dyDescent="0.25">
      <c r="A3" s="9" t="s">
        <v>309</v>
      </c>
      <c r="B3" s="9">
        <v>15</v>
      </c>
      <c r="D3" s="9">
        <v>27</v>
      </c>
      <c r="E3" s="9">
        <v>110</v>
      </c>
    </row>
    <row r="4" spans="1:13" x14ac:dyDescent="0.25">
      <c r="A4" s="9" t="s">
        <v>365</v>
      </c>
      <c r="B4" s="9">
        <v>1</v>
      </c>
      <c r="D4" s="9">
        <v>46</v>
      </c>
      <c r="E4" s="9">
        <v>110</v>
      </c>
      <c r="F4" s="9">
        <v>110</v>
      </c>
    </row>
    <row r="5" spans="1:13" x14ac:dyDescent="0.25">
      <c r="A5" s="9" t="s">
        <v>364</v>
      </c>
      <c r="B5" s="9">
        <v>2</v>
      </c>
      <c r="D5" s="9">
        <v>44</v>
      </c>
      <c r="E5" s="9">
        <v>160</v>
      </c>
      <c r="F5" s="9">
        <v>110</v>
      </c>
      <c r="G5" s="9">
        <v>110</v>
      </c>
    </row>
    <row r="6" spans="1:13" x14ac:dyDescent="0.25">
      <c r="A6" s="9" t="s">
        <v>363</v>
      </c>
      <c r="B6" s="9">
        <v>3</v>
      </c>
      <c r="D6" s="9">
        <v>43</v>
      </c>
      <c r="E6" s="9">
        <v>160</v>
      </c>
      <c r="F6" s="9">
        <v>160</v>
      </c>
      <c r="G6" s="9">
        <v>110</v>
      </c>
      <c r="H6" s="9">
        <v>110</v>
      </c>
    </row>
    <row r="7" spans="1:13" x14ac:dyDescent="0.25">
      <c r="D7" s="9">
        <v>42</v>
      </c>
      <c r="E7" s="9">
        <v>200</v>
      </c>
      <c r="F7" s="9">
        <v>200</v>
      </c>
      <c r="G7" s="9">
        <v>160</v>
      </c>
      <c r="H7" s="9">
        <v>110</v>
      </c>
      <c r="I7" s="9">
        <v>110</v>
      </c>
    </row>
    <row r="8" spans="1:13" x14ac:dyDescent="0.25">
      <c r="A8" s="9" t="s">
        <v>382</v>
      </c>
      <c r="B8" s="9">
        <v>0.9</v>
      </c>
      <c r="D8" s="9">
        <v>41</v>
      </c>
      <c r="E8" s="9">
        <v>200</v>
      </c>
      <c r="F8" s="9">
        <v>200</v>
      </c>
      <c r="G8" s="9">
        <v>200</v>
      </c>
      <c r="H8" s="9">
        <v>160</v>
      </c>
      <c r="I8" s="9">
        <v>110</v>
      </c>
      <c r="J8" s="9">
        <v>110</v>
      </c>
    </row>
    <row r="9" spans="1:13" x14ac:dyDescent="0.25">
      <c r="D9" s="9">
        <v>40</v>
      </c>
      <c r="E9" s="9">
        <v>250</v>
      </c>
      <c r="F9" s="9">
        <v>200</v>
      </c>
      <c r="G9" s="9">
        <v>200</v>
      </c>
      <c r="H9" s="9">
        <v>200</v>
      </c>
      <c r="I9" s="9">
        <v>160</v>
      </c>
      <c r="J9" s="9">
        <v>110</v>
      </c>
      <c r="K9" s="9">
        <v>110</v>
      </c>
    </row>
    <row r="10" spans="1:13" x14ac:dyDescent="0.25">
      <c r="D10" s="9">
        <v>39</v>
      </c>
      <c r="E10" s="9">
        <v>250</v>
      </c>
      <c r="F10" s="9">
        <v>250</v>
      </c>
      <c r="G10" s="9">
        <v>200</v>
      </c>
      <c r="H10" s="9">
        <v>200</v>
      </c>
      <c r="I10" s="9">
        <v>160</v>
      </c>
      <c r="J10" s="9">
        <v>160</v>
      </c>
      <c r="K10" s="9">
        <v>110</v>
      </c>
      <c r="L10" s="9">
        <v>110</v>
      </c>
    </row>
    <row r="11" spans="1:13" x14ac:dyDescent="0.25">
      <c r="D11" s="9">
        <v>-1</v>
      </c>
      <c r="E11" s="9">
        <v>300</v>
      </c>
      <c r="F11" s="9">
        <v>300</v>
      </c>
      <c r="G11" s="9">
        <v>300</v>
      </c>
      <c r="H11" s="9">
        <v>300</v>
      </c>
      <c r="I11" s="9">
        <v>300</v>
      </c>
      <c r="J11" s="9">
        <v>300</v>
      </c>
      <c r="K11" s="9">
        <v>300</v>
      </c>
      <c r="L11" s="9">
        <v>300</v>
      </c>
      <c r="M11" s="9">
        <v>300</v>
      </c>
    </row>
    <row r="13" spans="1:13" x14ac:dyDescent="0.25">
      <c r="D13" s="24" t="s">
        <v>312</v>
      </c>
    </row>
    <row r="14" spans="1:13" x14ac:dyDescent="0.25">
      <c r="D14" s="9">
        <v>27</v>
      </c>
      <c r="E14" s="9">
        <v>200</v>
      </c>
    </row>
    <row r="15" spans="1:13" x14ac:dyDescent="0.25">
      <c r="D15" s="9">
        <v>46</v>
      </c>
      <c r="E15" s="9">
        <v>200</v>
      </c>
      <c r="F15" s="9">
        <v>200</v>
      </c>
    </row>
    <row r="16" spans="1:13" x14ac:dyDescent="0.25">
      <c r="D16" s="9">
        <v>44</v>
      </c>
      <c r="E16" s="9">
        <v>250</v>
      </c>
      <c r="F16" s="9">
        <v>200</v>
      </c>
      <c r="G16" s="9">
        <v>200</v>
      </c>
    </row>
    <row r="17" spans="4:15" x14ac:dyDescent="0.25">
      <c r="D17" s="9">
        <v>43</v>
      </c>
      <c r="E17" s="9">
        <v>250</v>
      </c>
      <c r="F17" s="9">
        <v>250</v>
      </c>
      <c r="G17" s="9">
        <v>200</v>
      </c>
      <c r="H17" s="9">
        <v>200</v>
      </c>
    </row>
    <row r="18" spans="4:15" x14ac:dyDescent="0.25">
      <c r="D18" s="9">
        <v>42</v>
      </c>
      <c r="E18" s="9">
        <v>300</v>
      </c>
      <c r="F18" s="9">
        <v>300</v>
      </c>
      <c r="G18" s="9">
        <v>250</v>
      </c>
      <c r="H18" s="9">
        <v>200</v>
      </c>
      <c r="I18" s="9">
        <v>200</v>
      </c>
    </row>
    <row r="19" spans="4:15" x14ac:dyDescent="0.25">
      <c r="D19" s="9">
        <v>41</v>
      </c>
      <c r="E19" s="9">
        <v>300</v>
      </c>
      <c r="F19" s="9">
        <v>300</v>
      </c>
      <c r="G19" s="9">
        <v>300</v>
      </c>
      <c r="H19" s="9">
        <v>250</v>
      </c>
      <c r="I19" s="9">
        <v>200</v>
      </c>
      <c r="J19" s="9">
        <v>200</v>
      </c>
    </row>
    <row r="20" spans="4:15" x14ac:dyDescent="0.25">
      <c r="D20" s="9">
        <v>40</v>
      </c>
      <c r="E20" s="9">
        <v>400</v>
      </c>
      <c r="F20" s="9">
        <v>350</v>
      </c>
      <c r="G20" s="9">
        <v>350</v>
      </c>
      <c r="H20" s="9">
        <v>350</v>
      </c>
      <c r="I20" s="9">
        <v>250</v>
      </c>
      <c r="J20" s="9">
        <v>200</v>
      </c>
      <c r="K20" s="9">
        <v>200</v>
      </c>
    </row>
    <row r="21" spans="4:15" x14ac:dyDescent="0.25">
      <c r="D21" s="9">
        <v>39</v>
      </c>
      <c r="E21" s="9">
        <v>400</v>
      </c>
      <c r="F21" s="9">
        <v>400</v>
      </c>
      <c r="G21" s="9">
        <v>350</v>
      </c>
      <c r="H21" s="9">
        <v>350</v>
      </c>
      <c r="I21" s="9">
        <v>250</v>
      </c>
      <c r="J21" s="9">
        <v>250</v>
      </c>
      <c r="K21" s="9">
        <v>200</v>
      </c>
      <c r="L21" s="9">
        <v>200</v>
      </c>
    </row>
    <row r="22" spans="4:15" x14ac:dyDescent="0.25">
      <c r="D22" s="9">
        <v>-1</v>
      </c>
      <c r="E22" s="9">
        <v>480</v>
      </c>
      <c r="F22" s="9">
        <v>480</v>
      </c>
      <c r="G22" s="9">
        <v>480</v>
      </c>
      <c r="H22" s="9">
        <v>480</v>
      </c>
      <c r="I22" s="9">
        <v>480</v>
      </c>
      <c r="J22" s="9">
        <v>480</v>
      </c>
      <c r="K22" s="9">
        <v>480</v>
      </c>
      <c r="L22" s="9">
        <v>480</v>
      </c>
      <c r="M22" s="9">
        <v>480</v>
      </c>
    </row>
    <row r="24" spans="4:15" x14ac:dyDescent="0.25">
      <c r="D24" s="24" t="s">
        <v>313</v>
      </c>
    </row>
    <row r="25" spans="4:15" x14ac:dyDescent="0.25">
      <c r="D25" s="9">
        <v>27</v>
      </c>
      <c r="E25" s="11" t="s">
        <v>316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4:15" x14ac:dyDescent="0.25">
      <c r="D26" s="9">
        <v>46</v>
      </c>
      <c r="E26" s="11" t="s">
        <v>316</v>
      </c>
      <c r="F26" s="11" t="s">
        <v>316</v>
      </c>
      <c r="G26" s="11"/>
      <c r="H26" s="11"/>
      <c r="I26" s="11"/>
      <c r="J26" s="11"/>
      <c r="K26" s="11"/>
      <c r="L26" s="11"/>
      <c r="M26" s="11"/>
      <c r="N26" s="11"/>
      <c r="O26" s="11"/>
    </row>
    <row r="27" spans="4:15" x14ac:dyDescent="0.25">
      <c r="D27" s="9">
        <v>44</v>
      </c>
      <c r="E27" s="11" t="s">
        <v>316</v>
      </c>
      <c r="F27" s="11" t="s">
        <v>316</v>
      </c>
      <c r="G27" s="11" t="s">
        <v>316</v>
      </c>
      <c r="H27" s="11"/>
      <c r="I27" s="11"/>
      <c r="J27" s="11"/>
      <c r="K27" s="11"/>
      <c r="L27" s="11"/>
      <c r="M27" s="11"/>
      <c r="N27" s="11"/>
      <c r="O27" s="11"/>
    </row>
    <row r="28" spans="4:15" x14ac:dyDescent="0.25">
      <c r="D28" s="9">
        <v>43</v>
      </c>
      <c r="E28" s="11" t="s">
        <v>316</v>
      </c>
      <c r="F28" s="11" t="s">
        <v>316</v>
      </c>
      <c r="G28" s="11" t="s">
        <v>316</v>
      </c>
      <c r="H28" s="11" t="s">
        <v>316</v>
      </c>
      <c r="I28" s="11"/>
      <c r="J28" s="11"/>
      <c r="K28" s="11"/>
      <c r="L28" s="11"/>
      <c r="M28" s="11"/>
      <c r="N28" s="11"/>
      <c r="O28" s="11"/>
    </row>
    <row r="29" spans="4:15" x14ac:dyDescent="0.25">
      <c r="D29" s="9">
        <v>42</v>
      </c>
      <c r="E29" s="11" t="s">
        <v>316</v>
      </c>
      <c r="F29" s="11" t="s">
        <v>316</v>
      </c>
      <c r="G29" s="11" t="s">
        <v>316</v>
      </c>
      <c r="H29" s="11" t="s">
        <v>316</v>
      </c>
      <c r="I29" s="11" t="s">
        <v>316</v>
      </c>
      <c r="J29" s="11"/>
      <c r="K29" s="11"/>
      <c r="L29" s="11"/>
      <c r="M29" s="11"/>
      <c r="N29" s="11"/>
      <c r="O29" s="11"/>
    </row>
    <row r="30" spans="4:15" x14ac:dyDescent="0.25">
      <c r="D30" s="9">
        <v>41</v>
      </c>
      <c r="E30" s="11" t="s">
        <v>316</v>
      </c>
      <c r="F30" s="11" t="s">
        <v>316</v>
      </c>
      <c r="G30" s="11" t="s">
        <v>316</v>
      </c>
      <c r="H30" s="11" t="s">
        <v>316</v>
      </c>
      <c r="I30" s="11" t="s">
        <v>316</v>
      </c>
      <c r="J30" s="11" t="s">
        <v>316</v>
      </c>
      <c r="K30" s="11"/>
      <c r="L30" s="11"/>
      <c r="M30" s="11"/>
      <c r="N30" s="11"/>
      <c r="O30" s="11"/>
    </row>
    <row r="31" spans="4:15" x14ac:dyDescent="0.25">
      <c r="D31" s="9">
        <v>40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4:15" x14ac:dyDescent="0.25">
      <c r="D32" s="9">
        <v>39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4:24" x14ac:dyDescent="0.25">
      <c r="D33" s="9">
        <v>-1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5" spans="4:24" x14ac:dyDescent="0.25">
      <c r="D35" s="24" t="s">
        <v>314</v>
      </c>
    </row>
    <row r="36" spans="4:24" x14ac:dyDescent="0.25">
      <c r="D36" s="9">
        <v>27</v>
      </c>
      <c r="E36" s="9" t="str">
        <f>IF(E3,"INSERT INTO Fares (Created,RouteId,Stage1,Stage2,Single,[Return]) VALUES ("&amp;$B$2&amp;","&amp;$B$3&amp;","&amp;E$2&amp;","&amp;$D3&amp;","&amp;((E3/100)*$B$8)&amp;","&amp;((E14/100)*$B$8)&amp;");INSERT INTO Fares (Created,RouteId,Stage2,Stage1,Single,[Return]) VALUES ("&amp;$B$2&amp;","&amp;$B$3&amp;","&amp;E$2&amp;","&amp;$D3&amp;","&amp;((E3/100)*$B$8)&amp;","&amp;((E14/100)*$B$8)&amp;")","")</f>
        <v>INSERT INTO Fares (Created,RouteId,Stage1,Stage2,Single,[Return]) VALUES (1500249600000,15,27,27,0.99,1.8);INSERT INTO Fares (Created,RouteId,Stage2,Stage1,Single,[Return]) VALUES (1500249600000,15,27,27,0.99,1.8)</v>
      </c>
      <c r="F36" s="29" t="str">
        <f t="shared" ref="F36:N36" si="0">IF(F3,"INSERT INTO Fares (Created,RouteId,Stage1,Stage2,Single,[Return]) VALUES ("&amp;$B$2&amp;","&amp;$B$3&amp;","&amp;F$2&amp;","&amp;$D3&amp;","&amp;((F3/100)*$B$8)&amp;","&amp;((F14/100)*$B$8)&amp;");INSERT INTO Fares (Created,RouteId,Stage2,Stage1,Single,[Return]) VALUES ("&amp;$B$2&amp;","&amp;$B$3&amp;","&amp;F$2&amp;","&amp;$D3&amp;","&amp;((F3/100)*$B$8)&amp;","&amp;((F14/100)*$B$8)&amp;")","")</f>
        <v/>
      </c>
      <c r="G36" s="29" t="str">
        <f t="shared" si="0"/>
        <v/>
      </c>
      <c r="H36" s="29" t="str">
        <f t="shared" si="0"/>
        <v/>
      </c>
      <c r="I36" s="29" t="str">
        <f t="shared" si="0"/>
        <v/>
      </c>
      <c r="J36" s="29" t="str">
        <f t="shared" si="0"/>
        <v/>
      </c>
      <c r="K36" s="29" t="str">
        <f t="shared" si="0"/>
        <v/>
      </c>
      <c r="L36" s="29" t="str">
        <f t="shared" si="0"/>
        <v/>
      </c>
      <c r="M36" s="29" t="str">
        <f t="shared" si="0"/>
        <v/>
      </c>
      <c r="N36" s="29" t="str">
        <f t="shared" si="0"/>
        <v/>
      </c>
      <c r="O36" s="9" t="str">
        <f t="shared" ref="O36:X36" si="1">IF(O3,"INSERT INTO Fares (Created,RouteId,Stage1,Stage2,Single,Return) VALUES ("&amp;$B$2&amp;","&amp;$B$3&amp;","&amp;O$2&amp;","&amp;$D3&amp;","&amp;O3&amp;","&amp;O14&amp;")","")</f>
        <v/>
      </c>
      <c r="P36" s="9" t="str">
        <f t="shared" si="1"/>
        <v/>
      </c>
      <c r="Q36" s="9" t="str">
        <f t="shared" si="1"/>
        <v/>
      </c>
      <c r="R36" s="9" t="str">
        <f t="shared" si="1"/>
        <v/>
      </c>
      <c r="S36" s="9" t="str">
        <f t="shared" si="1"/>
        <v/>
      </c>
      <c r="T36" s="9" t="str">
        <f t="shared" si="1"/>
        <v/>
      </c>
      <c r="U36" s="9" t="str">
        <f t="shared" si="1"/>
        <v/>
      </c>
      <c r="V36" s="9" t="str">
        <f t="shared" si="1"/>
        <v/>
      </c>
      <c r="W36" s="9" t="str">
        <f t="shared" si="1"/>
        <v/>
      </c>
      <c r="X36" s="9" t="str">
        <f t="shared" si="1"/>
        <v/>
      </c>
    </row>
    <row r="37" spans="4:24" x14ac:dyDescent="0.25">
      <c r="D37" s="9">
        <v>46</v>
      </c>
      <c r="E37" s="29" t="str">
        <f t="shared" ref="E37:N44" si="2">IF(E4,"INSERT INTO Fares (Created,RouteId,Stage1,Stage2,Single,[Return]) VALUES ("&amp;$B$2&amp;","&amp;$B$3&amp;","&amp;E$2&amp;","&amp;$D4&amp;","&amp;((E4/100)*$B$8)&amp;","&amp;((E15/100)*$B$8)&amp;");INSERT INTO Fares (Created,RouteId,Stage2,Stage1,Single,[Return]) VALUES ("&amp;$B$2&amp;","&amp;$B$3&amp;","&amp;E$2&amp;","&amp;$D4&amp;","&amp;((E4/100)*$B$8)&amp;","&amp;((E15/100)*$B$8)&amp;")","")</f>
        <v>INSERT INTO Fares (Created,RouteId,Stage1,Stage2,Single,[Return]) VALUES (1500249600000,15,27,46,0.99,1.8);INSERT INTO Fares (Created,RouteId,Stage2,Stage1,Single,[Return]) VALUES (1500249600000,15,27,46,0.99,1.8)</v>
      </c>
      <c r="F37" s="29" t="str">
        <f t="shared" si="2"/>
        <v>INSERT INTO Fares (Created,RouteId,Stage1,Stage2,Single,[Return]) VALUES (1500249600000,15,46,46,0.99,1.8);INSERT INTO Fares (Created,RouteId,Stage2,Stage1,Single,[Return]) VALUES (1500249600000,15,46,46,0.99,1.8)</v>
      </c>
      <c r="G37" s="29" t="str">
        <f t="shared" si="2"/>
        <v/>
      </c>
      <c r="H37" s="29" t="str">
        <f t="shared" si="2"/>
        <v/>
      </c>
      <c r="I37" s="29" t="str">
        <f t="shared" si="2"/>
        <v/>
      </c>
      <c r="J37" s="29" t="str">
        <f t="shared" si="2"/>
        <v/>
      </c>
      <c r="K37" s="29" t="str">
        <f t="shared" si="2"/>
        <v/>
      </c>
      <c r="L37" s="29" t="str">
        <f t="shared" si="2"/>
        <v/>
      </c>
      <c r="M37" s="29" t="str">
        <f t="shared" si="2"/>
        <v/>
      </c>
      <c r="N37" s="29" t="str">
        <f t="shared" si="2"/>
        <v/>
      </c>
      <c r="O37" s="9" t="str">
        <f t="shared" ref="O37:X37" si="3">IF(O4,"INSERT INTO Fares (Created,RouteId,Stage1,Stage2,Single,Return) VALUES ("&amp;$B$2&amp;","&amp;$B$3&amp;","&amp;O$2&amp;","&amp;$D4&amp;","&amp;O4&amp;","&amp;O15&amp;")","")</f>
        <v/>
      </c>
      <c r="P37" s="9" t="str">
        <f t="shared" si="3"/>
        <v/>
      </c>
      <c r="Q37" s="9" t="str">
        <f t="shared" si="3"/>
        <v/>
      </c>
      <c r="R37" s="9" t="str">
        <f t="shared" si="3"/>
        <v/>
      </c>
      <c r="S37" s="9" t="str">
        <f t="shared" si="3"/>
        <v/>
      </c>
      <c r="T37" s="9" t="str">
        <f t="shared" si="3"/>
        <v/>
      </c>
      <c r="U37" s="9" t="str">
        <f t="shared" si="3"/>
        <v/>
      </c>
      <c r="V37" s="9" t="str">
        <f t="shared" si="3"/>
        <v/>
      </c>
      <c r="W37" s="9" t="str">
        <f t="shared" si="3"/>
        <v/>
      </c>
      <c r="X37" s="9" t="str">
        <f t="shared" si="3"/>
        <v/>
      </c>
    </row>
    <row r="38" spans="4:24" x14ac:dyDescent="0.25">
      <c r="D38" s="9">
        <v>44</v>
      </c>
      <c r="E38" s="29" t="str">
        <f t="shared" si="2"/>
        <v>INSERT INTO Fares (Created,RouteId,Stage1,Stage2,Single,[Return]) VALUES (1500249600000,15,27,44,1.44,2.25);INSERT INTO Fares (Created,RouteId,Stage2,Stage1,Single,[Return]) VALUES (1500249600000,15,27,44,1.44,2.25)</v>
      </c>
      <c r="F38" s="29" t="str">
        <f t="shared" si="2"/>
        <v>INSERT INTO Fares (Created,RouteId,Stage1,Stage2,Single,[Return]) VALUES (1500249600000,15,46,44,0.99,1.8);INSERT INTO Fares (Created,RouteId,Stage2,Stage1,Single,[Return]) VALUES (1500249600000,15,46,44,0.99,1.8)</v>
      </c>
      <c r="G38" s="29" t="str">
        <f t="shared" si="2"/>
        <v>INSERT INTO Fares (Created,RouteId,Stage1,Stage2,Single,[Return]) VALUES (1500249600000,15,44,44,0.99,1.8);INSERT INTO Fares (Created,RouteId,Stage2,Stage1,Single,[Return]) VALUES (1500249600000,15,44,44,0.99,1.8)</v>
      </c>
      <c r="H38" s="29" t="str">
        <f t="shared" si="2"/>
        <v/>
      </c>
      <c r="I38" s="29" t="str">
        <f t="shared" si="2"/>
        <v/>
      </c>
      <c r="J38" s="29" t="str">
        <f t="shared" si="2"/>
        <v/>
      </c>
      <c r="K38" s="29" t="str">
        <f t="shared" si="2"/>
        <v/>
      </c>
      <c r="L38" s="29" t="str">
        <f t="shared" si="2"/>
        <v/>
      </c>
      <c r="M38" s="29" t="str">
        <f t="shared" si="2"/>
        <v/>
      </c>
      <c r="N38" s="29" t="str">
        <f t="shared" si="2"/>
        <v/>
      </c>
      <c r="O38" s="9" t="str">
        <f t="shared" ref="O38:X38" si="4">IF(O5,"INSERT INTO Fares (Created,RouteId,Stage1,Stage2,Single,Return) VALUES ("&amp;$B$2&amp;","&amp;$B$3&amp;","&amp;O$2&amp;","&amp;$D5&amp;","&amp;O5&amp;","&amp;O16&amp;")","")</f>
        <v/>
      </c>
      <c r="P38" s="9" t="str">
        <f t="shared" si="4"/>
        <v/>
      </c>
      <c r="Q38" s="9" t="str">
        <f t="shared" si="4"/>
        <v/>
      </c>
      <c r="R38" s="9" t="str">
        <f t="shared" si="4"/>
        <v/>
      </c>
      <c r="S38" s="9" t="str">
        <f t="shared" si="4"/>
        <v/>
      </c>
      <c r="T38" s="9" t="str">
        <f t="shared" si="4"/>
        <v/>
      </c>
      <c r="U38" s="9" t="str">
        <f t="shared" si="4"/>
        <v/>
      </c>
      <c r="V38" s="9" t="str">
        <f t="shared" si="4"/>
        <v/>
      </c>
      <c r="W38" s="9" t="str">
        <f t="shared" si="4"/>
        <v/>
      </c>
      <c r="X38" s="9" t="str">
        <f t="shared" si="4"/>
        <v/>
      </c>
    </row>
    <row r="39" spans="4:24" x14ac:dyDescent="0.25">
      <c r="D39" s="9">
        <v>43</v>
      </c>
      <c r="E39" s="29" t="str">
        <f t="shared" si="2"/>
        <v>INSERT INTO Fares (Created,RouteId,Stage1,Stage2,Single,[Return]) VALUES (1500249600000,15,27,43,1.44,2.25);INSERT INTO Fares (Created,RouteId,Stage2,Stage1,Single,[Return]) VALUES (1500249600000,15,27,43,1.44,2.25)</v>
      </c>
      <c r="F39" s="29" t="str">
        <f t="shared" si="2"/>
        <v>INSERT INTO Fares (Created,RouteId,Stage1,Stage2,Single,[Return]) VALUES (1500249600000,15,46,43,1.44,2.25);INSERT INTO Fares (Created,RouteId,Stage2,Stage1,Single,[Return]) VALUES (1500249600000,15,46,43,1.44,2.25)</v>
      </c>
      <c r="G39" s="29" t="str">
        <f t="shared" si="2"/>
        <v>INSERT INTO Fares (Created,RouteId,Stage1,Stage2,Single,[Return]) VALUES (1500249600000,15,44,43,0.99,1.8);INSERT INTO Fares (Created,RouteId,Stage2,Stage1,Single,[Return]) VALUES (1500249600000,15,44,43,0.99,1.8)</v>
      </c>
      <c r="H39" s="29" t="str">
        <f t="shared" si="2"/>
        <v>INSERT INTO Fares (Created,RouteId,Stage1,Stage2,Single,[Return]) VALUES (1500249600000,15,43,43,0.99,1.8);INSERT INTO Fares (Created,RouteId,Stage2,Stage1,Single,[Return]) VALUES (1500249600000,15,43,43,0.99,1.8)</v>
      </c>
      <c r="I39" s="29" t="str">
        <f t="shared" si="2"/>
        <v/>
      </c>
      <c r="J39" s="29" t="str">
        <f t="shared" si="2"/>
        <v/>
      </c>
      <c r="K39" s="29" t="str">
        <f t="shared" si="2"/>
        <v/>
      </c>
      <c r="L39" s="29" t="str">
        <f t="shared" si="2"/>
        <v/>
      </c>
      <c r="M39" s="29" t="str">
        <f t="shared" si="2"/>
        <v/>
      </c>
      <c r="N39" s="29" t="str">
        <f t="shared" si="2"/>
        <v/>
      </c>
      <c r="O39" s="9" t="str">
        <f t="shared" ref="O39:X39" si="5">IF(O6,"INSERT INTO Fares (Created,RouteId,Stage1,Stage2,Single,Return) VALUES ("&amp;$B$2&amp;","&amp;$B$3&amp;","&amp;O$2&amp;","&amp;$D6&amp;","&amp;O6&amp;","&amp;O17&amp;")","")</f>
        <v/>
      </c>
      <c r="P39" s="9" t="str">
        <f t="shared" si="5"/>
        <v/>
      </c>
      <c r="Q39" s="9" t="str">
        <f t="shared" si="5"/>
        <v/>
      </c>
      <c r="R39" s="9" t="str">
        <f t="shared" si="5"/>
        <v/>
      </c>
      <c r="S39" s="9" t="str">
        <f t="shared" si="5"/>
        <v/>
      </c>
      <c r="T39" s="9" t="str">
        <f t="shared" si="5"/>
        <v/>
      </c>
      <c r="U39" s="9" t="str">
        <f t="shared" si="5"/>
        <v/>
      </c>
      <c r="V39" s="9" t="str">
        <f t="shared" si="5"/>
        <v/>
      </c>
      <c r="W39" s="9" t="str">
        <f t="shared" si="5"/>
        <v/>
      </c>
      <c r="X39" s="9" t="str">
        <f t="shared" si="5"/>
        <v/>
      </c>
    </row>
    <row r="40" spans="4:24" x14ac:dyDescent="0.25">
      <c r="D40" s="9">
        <v>42</v>
      </c>
      <c r="E40" s="29" t="str">
        <f t="shared" si="2"/>
        <v>INSERT INTO Fares (Created,RouteId,Stage1,Stage2,Single,[Return]) VALUES (1500249600000,15,27,42,1.8,2.7);INSERT INTO Fares (Created,RouteId,Stage2,Stage1,Single,[Return]) VALUES (1500249600000,15,27,42,1.8,2.7)</v>
      </c>
      <c r="F40" s="29" t="str">
        <f t="shared" si="2"/>
        <v>INSERT INTO Fares (Created,RouteId,Stage1,Stage2,Single,[Return]) VALUES (1500249600000,15,46,42,1.8,2.7);INSERT INTO Fares (Created,RouteId,Stage2,Stage1,Single,[Return]) VALUES (1500249600000,15,46,42,1.8,2.7)</v>
      </c>
      <c r="G40" s="29" t="str">
        <f t="shared" si="2"/>
        <v>INSERT INTO Fares (Created,RouteId,Stage1,Stage2,Single,[Return]) VALUES (1500249600000,15,44,42,1.44,2.25);INSERT INTO Fares (Created,RouteId,Stage2,Stage1,Single,[Return]) VALUES (1500249600000,15,44,42,1.44,2.25)</v>
      </c>
      <c r="H40" s="29" t="str">
        <f t="shared" si="2"/>
        <v>INSERT INTO Fares (Created,RouteId,Stage1,Stage2,Single,[Return]) VALUES (1500249600000,15,43,42,0.99,1.8);INSERT INTO Fares (Created,RouteId,Stage2,Stage1,Single,[Return]) VALUES (1500249600000,15,43,42,0.99,1.8)</v>
      </c>
      <c r="I40" s="29" t="str">
        <f t="shared" si="2"/>
        <v>INSERT INTO Fares (Created,RouteId,Stage1,Stage2,Single,[Return]) VALUES (1500249600000,15,42,42,0.99,1.8);INSERT INTO Fares (Created,RouteId,Stage2,Stage1,Single,[Return]) VALUES (1500249600000,15,42,42,0.99,1.8)</v>
      </c>
      <c r="J40" s="29" t="str">
        <f t="shared" si="2"/>
        <v/>
      </c>
      <c r="K40" s="29" t="str">
        <f t="shared" si="2"/>
        <v/>
      </c>
      <c r="L40" s="29" t="str">
        <f t="shared" si="2"/>
        <v/>
      </c>
      <c r="M40" s="29" t="str">
        <f t="shared" si="2"/>
        <v/>
      </c>
      <c r="N40" s="29" t="str">
        <f t="shared" si="2"/>
        <v/>
      </c>
      <c r="O40" s="9" t="str">
        <f t="shared" ref="O40:X40" si="6">IF(O7,"INSERT INTO Fares (Created,RouteId,Stage1,Stage2,Single,Return) VALUES ("&amp;$B$2&amp;","&amp;$B$3&amp;","&amp;O$2&amp;","&amp;$D7&amp;","&amp;O7&amp;","&amp;O18&amp;")","")</f>
        <v/>
      </c>
      <c r="P40" s="9" t="str">
        <f t="shared" si="6"/>
        <v/>
      </c>
      <c r="Q40" s="9" t="str">
        <f t="shared" si="6"/>
        <v/>
      </c>
      <c r="R40" s="9" t="str">
        <f t="shared" si="6"/>
        <v/>
      </c>
      <c r="S40" s="9" t="str">
        <f t="shared" si="6"/>
        <v/>
      </c>
      <c r="T40" s="9" t="str">
        <f t="shared" si="6"/>
        <v/>
      </c>
      <c r="U40" s="9" t="str">
        <f t="shared" si="6"/>
        <v/>
      </c>
      <c r="V40" s="9" t="str">
        <f t="shared" si="6"/>
        <v/>
      </c>
      <c r="W40" s="9" t="str">
        <f t="shared" si="6"/>
        <v/>
      </c>
      <c r="X40" s="9" t="str">
        <f t="shared" si="6"/>
        <v/>
      </c>
    </row>
    <row r="41" spans="4:24" x14ac:dyDescent="0.25">
      <c r="D41" s="9">
        <v>41</v>
      </c>
      <c r="E41" s="29" t="str">
        <f t="shared" si="2"/>
        <v>INSERT INTO Fares (Created,RouteId,Stage1,Stage2,Single,[Return]) VALUES (1500249600000,15,27,41,1.8,2.7);INSERT INTO Fares (Created,RouteId,Stage2,Stage1,Single,[Return]) VALUES (1500249600000,15,27,41,1.8,2.7)</v>
      </c>
      <c r="F41" s="29" t="str">
        <f t="shared" si="2"/>
        <v>INSERT INTO Fares (Created,RouteId,Stage1,Stage2,Single,[Return]) VALUES (1500249600000,15,46,41,1.8,2.7);INSERT INTO Fares (Created,RouteId,Stage2,Stage1,Single,[Return]) VALUES (1500249600000,15,46,41,1.8,2.7)</v>
      </c>
      <c r="G41" s="29" t="str">
        <f t="shared" si="2"/>
        <v>INSERT INTO Fares (Created,RouteId,Stage1,Stage2,Single,[Return]) VALUES (1500249600000,15,44,41,1.8,2.7);INSERT INTO Fares (Created,RouteId,Stage2,Stage1,Single,[Return]) VALUES (1500249600000,15,44,41,1.8,2.7)</v>
      </c>
      <c r="H41" s="29" t="str">
        <f t="shared" si="2"/>
        <v>INSERT INTO Fares (Created,RouteId,Stage1,Stage2,Single,[Return]) VALUES (1500249600000,15,43,41,1.44,2.25);INSERT INTO Fares (Created,RouteId,Stage2,Stage1,Single,[Return]) VALUES (1500249600000,15,43,41,1.44,2.25)</v>
      </c>
      <c r="I41" s="29" t="str">
        <f t="shared" si="2"/>
        <v>INSERT INTO Fares (Created,RouteId,Stage1,Stage2,Single,[Return]) VALUES (1500249600000,15,42,41,0.99,1.8);INSERT INTO Fares (Created,RouteId,Stage2,Stage1,Single,[Return]) VALUES (1500249600000,15,42,41,0.99,1.8)</v>
      </c>
      <c r="J41" s="29" t="str">
        <f t="shared" si="2"/>
        <v>INSERT INTO Fares (Created,RouteId,Stage1,Stage2,Single,[Return]) VALUES (1500249600000,15,41,41,0.99,1.8);INSERT INTO Fares (Created,RouteId,Stage2,Stage1,Single,[Return]) VALUES (1500249600000,15,41,41,0.99,1.8)</v>
      </c>
      <c r="K41" s="29" t="str">
        <f t="shared" si="2"/>
        <v/>
      </c>
      <c r="L41" s="29" t="str">
        <f t="shared" si="2"/>
        <v/>
      </c>
      <c r="M41" s="29" t="str">
        <f t="shared" si="2"/>
        <v/>
      </c>
      <c r="N41" s="29" t="str">
        <f t="shared" si="2"/>
        <v/>
      </c>
      <c r="O41" s="9" t="str">
        <f t="shared" ref="O41:X41" si="7">IF(O8,"INSERT INTO Fares (Created,RouteId,Stage1,Stage2,Single,Return) VALUES ("&amp;$B$2&amp;","&amp;$B$3&amp;","&amp;O$2&amp;","&amp;$D8&amp;","&amp;O8&amp;","&amp;O19&amp;")","")</f>
        <v/>
      </c>
      <c r="P41" s="9" t="str">
        <f t="shared" si="7"/>
        <v/>
      </c>
      <c r="Q41" s="9" t="str">
        <f t="shared" si="7"/>
        <v/>
      </c>
      <c r="R41" s="9" t="str">
        <f t="shared" si="7"/>
        <v/>
      </c>
      <c r="S41" s="9" t="str">
        <f t="shared" si="7"/>
        <v/>
      </c>
      <c r="T41" s="9" t="str">
        <f t="shared" si="7"/>
        <v/>
      </c>
      <c r="U41" s="9" t="str">
        <f t="shared" si="7"/>
        <v/>
      </c>
      <c r="V41" s="9" t="str">
        <f t="shared" si="7"/>
        <v/>
      </c>
      <c r="W41" s="9" t="str">
        <f t="shared" si="7"/>
        <v/>
      </c>
      <c r="X41" s="9" t="str">
        <f t="shared" si="7"/>
        <v/>
      </c>
    </row>
    <row r="42" spans="4:24" x14ac:dyDescent="0.25">
      <c r="D42" s="9">
        <v>40</v>
      </c>
      <c r="E42" s="29" t="str">
        <f t="shared" si="2"/>
        <v>INSERT INTO Fares (Created,RouteId,Stage1,Stage2,Single,[Return]) VALUES (1500249600000,15,27,40,2.25,3.6);INSERT INTO Fares (Created,RouteId,Stage2,Stage1,Single,[Return]) VALUES (1500249600000,15,27,40,2.25,3.6)</v>
      </c>
      <c r="F42" s="29" t="str">
        <f t="shared" si="2"/>
        <v>INSERT INTO Fares (Created,RouteId,Stage1,Stage2,Single,[Return]) VALUES (1500249600000,15,46,40,1.8,3.15);INSERT INTO Fares (Created,RouteId,Stage2,Stage1,Single,[Return]) VALUES (1500249600000,15,46,40,1.8,3.15)</v>
      </c>
      <c r="G42" s="29" t="str">
        <f t="shared" si="2"/>
        <v>INSERT INTO Fares (Created,RouteId,Stage1,Stage2,Single,[Return]) VALUES (1500249600000,15,44,40,1.8,3.15);INSERT INTO Fares (Created,RouteId,Stage2,Stage1,Single,[Return]) VALUES (1500249600000,15,44,40,1.8,3.15)</v>
      </c>
      <c r="H42" s="29" t="str">
        <f t="shared" si="2"/>
        <v>INSERT INTO Fares (Created,RouteId,Stage1,Stage2,Single,[Return]) VALUES (1500249600000,15,43,40,1.8,3.15);INSERT INTO Fares (Created,RouteId,Stage2,Stage1,Single,[Return]) VALUES (1500249600000,15,43,40,1.8,3.15)</v>
      </c>
      <c r="I42" s="29" t="str">
        <f t="shared" si="2"/>
        <v>INSERT INTO Fares (Created,RouteId,Stage1,Stage2,Single,[Return]) VALUES (1500249600000,15,42,40,1.44,2.25);INSERT INTO Fares (Created,RouteId,Stage2,Stage1,Single,[Return]) VALUES (1500249600000,15,42,40,1.44,2.25)</v>
      </c>
      <c r="J42" s="29" t="str">
        <f t="shared" si="2"/>
        <v>INSERT INTO Fares (Created,RouteId,Stage1,Stage2,Single,[Return]) VALUES (1500249600000,15,41,40,0.99,1.8);INSERT INTO Fares (Created,RouteId,Stage2,Stage1,Single,[Return]) VALUES (1500249600000,15,41,40,0.99,1.8)</v>
      </c>
      <c r="K42" s="29" t="str">
        <f t="shared" si="2"/>
        <v>INSERT INTO Fares (Created,RouteId,Stage1,Stage2,Single,[Return]) VALUES (1500249600000,15,40,40,0.99,1.8);INSERT INTO Fares (Created,RouteId,Stage2,Stage1,Single,[Return]) VALUES (1500249600000,15,40,40,0.99,1.8)</v>
      </c>
      <c r="L42" s="29" t="str">
        <f t="shared" si="2"/>
        <v/>
      </c>
      <c r="M42" s="29" t="str">
        <f t="shared" si="2"/>
        <v/>
      </c>
      <c r="N42" s="29" t="str">
        <f t="shared" si="2"/>
        <v/>
      </c>
      <c r="O42" s="9" t="str">
        <f t="shared" ref="O42:X42" si="8">IF(O9,"INSERT INTO Fares (Created,RouteId,Stage1,Stage2,Single,Return) VALUES ("&amp;$B$2&amp;","&amp;$B$3&amp;","&amp;O$2&amp;","&amp;$D9&amp;","&amp;O9&amp;","&amp;O20&amp;")","")</f>
        <v/>
      </c>
      <c r="P42" s="9" t="str">
        <f t="shared" si="8"/>
        <v/>
      </c>
      <c r="Q42" s="9" t="str">
        <f t="shared" si="8"/>
        <v/>
      </c>
      <c r="R42" s="9" t="str">
        <f t="shared" si="8"/>
        <v/>
      </c>
      <c r="S42" s="9" t="str">
        <f t="shared" si="8"/>
        <v/>
      </c>
      <c r="T42" s="9" t="str">
        <f t="shared" si="8"/>
        <v/>
      </c>
      <c r="U42" s="9" t="str">
        <f t="shared" si="8"/>
        <v/>
      </c>
      <c r="V42" s="9" t="str">
        <f t="shared" si="8"/>
        <v/>
      </c>
      <c r="W42" s="9" t="str">
        <f t="shared" si="8"/>
        <v/>
      </c>
      <c r="X42" s="9" t="str">
        <f t="shared" si="8"/>
        <v/>
      </c>
    </row>
    <row r="43" spans="4:24" x14ac:dyDescent="0.25">
      <c r="D43" s="9">
        <v>39</v>
      </c>
      <c r="E43" s="29" t="str">
        <f t="shared" si="2"/>
        <v>INSERT INTO Fares (Created,RouteId,Stage1,Stage2,Single,[Return]) VALUES (1500249600000,15,27,39,2.25,3.6);INSERT INTO Fares (Created,RouteId,Stage2,Stage1,Single,[Return]) VALUES (1500249600000,15,27,39,2.25,3.6)</v>
      </c>
      <c r="F43" s="29" t="str">
        <f t="shared" si="2"/>
        <v>INSERT INTO Fares (Created,RouteId,Stage1,Stage2,Single,[Return]) VALUES (1500249600000,15,46,39,2.25,3.6);INSERT INTO Fares (Created,RouteId,Stage2,Stage1,Single,[Return]) VALUES (1500249600000,15,46,39,2.25,3.6)</v>
      </c>
      <c r="G43" s="29" t="str">
        <f t="shared" si="2"/>
        <v>INSERT INTO Fares (Created,RouteId,Stage1,Stage2,Single,[Return]) VALUES (1500249600000,15,44,39,1.8,3.15);INSERT INTO Fares (Created,RouteId,Stage2,Stage1,Single,[Return]) VALUES (1500249600000,15,44,39,1.8,3.15)</v>
      </c>
      <c r="H43" s="29" t="str">
        <f t="shared" si="2"/>
        <v>INSERT INTO Fares (Created,RouteId,Stage1,Stage2,Single,[Return]) VALUES (1500249600000,15,43,39,1.8,3.15);INSERT INTO Fares (Created,RouteId,Stage2,Stage1,Single,[Return]) VALUES (1500249600000,15,43,39,1.8,3.15)</v>
      </c>
      <c r="I43" s="29" t="str">
        <f t="shared" si="2"/>
        <v>INSERT INTO Fares (Created,RouteId,Stage1,Stage2,Single,[Return]) VALUES (1500249600000,15,42,39,1.44,2.25);INSERT INTO Fares (Created,RouteId,Stage2,Stage1,Single,[Return]) VALUES (1500249600000,15,42,39,1.44,2.25)</v>
      </c>
      <c r="J43" s="29" t="str">
        <f t="shared" si="2"/>
        <v>INSERT INTO Fares (Created,RouteId,Stage1,Stage2,Single,[Return]) VALUES (1500249600000,15,41,39,1.44,2.25);INSERT INTO Fares (Created,RouteId,Stage2,Stage1,Single,[Return]) VALUES (1500249600000,15,41,39,1.44,2.25)</v>
      </c>
      <c r="K43" s="29" t="str">
        <f t="shared" si="2"/>
        <v>INSERT INTO Fares (Created,RouteId,Stage1,Stage2,Single,[Return]) VALUES (1500249600000,15,40,39,0.99,1.8);INSERT INTO Fares (Created,RouteId,Stage2,Stage1,Single,[Return]) VALUES (1500249600000,15,40,39,0.99,1.8)</v>
      </c>
      <c r="L43" s="29" t="str">
        <f t="shared" si="2"/>
        <v>INSERT INTO Fares (Created,RouteId,Stage1,Stage2,Single,[Return]) VALUES (1500249600000,15,39,39,0.99,1.8);INSERT INTO Fares (Created,RouteId,Stage2,Stage1,Single,[Return]) VALUES (1500249600000,15,39,39,0.99,1.8)</v>
      </c>
      <c r="M43" s="29" t="str">
        <f t="shared" si="2"/>
        <v/>
      </c>
      <c r="N43" s="29" t="str">
        <f t="shared" si="2"/>
        <v/>
      </c>
      <c r="O43" s="9" t="str">
        <f t="shared" ref="O43:X43" si="9">IF(O10,"INSERT INTO Fares (Created,RouteId,Stage1,Stage2,Single,Return) VALUES ("&amp;$B$2&amp;","&amp;$B$3&amp;","&amp;O$2&amp;","&amp;$D10&amp;","&amp;O10&amp;","&amp;O21&amp;")","")</f>
        <v/>
      </c>
      <c r="P43" s="9" t="str">
        <f t="shared" si="9"/>
        <v/>
      </c>
      <c r="Q43" s="9" t="str">
        <f t="shared" si="9"/>
        <v/>
      </c>
      <c r="R43" s="9" t="str">
        <f t="shared" si="9"/>
        <v/>
      </c>
      <c r="S43" s="9" t="str">
        <f t="shared" si="9"/>
        <v/>
      </c>
      <c r="T43" s="9" t="str">
        <f t="shared" si="9"/>
        <v/>
      </c>
      <c r="U43" s="9" t="str">
        <f t="shared" si="9"/>
        <v/>
      </c>
      <c r="V43" s="9" t="str">
        <f t="shared" si="9"/>
        <v/>
      </c>
      <c r="W43" s="9" t="str">
        <f t="shared" si="9"/>
        <v/>
      </c>
      <c r="X43" s="9" t="str">
        <f t="shared" si="9"/>
        <v/>
      </c>
    </row>
    <row r="44" spans="4:24" x14ac:dyDescent="0.25">
      <c r="D44" s="9">
        <v>-1</v>
      </c>
      <c r="E44" s="29" t="str">
        <f t="shared" si="2"/>
        <v>INSERT INTO Fares (Created,RouteId,Stage1,Stage2,Single,[Return]) VALUES (1500249600000,15,27,-1,2.7,4.32);INSERT INTO Fares (Created,RouteId,Stage2,Stage1,Single,[Return]) VALUES (1500249600000,15,27,-1,2.7,4.32)</v>
      </c>
      <c r="F44" s="29" t="str">
        <f t="shared" si="2"/>
        <v>INSERT INTO Fares (Created,RouteId,Stage1,Stage2,Single,[Return]) VALUES (1500249600000,15,46,-1,2.7,4.32);INSERT INTO Fares (Created,RouteId,Stage2,Stage1,Single,[Return]) VALUES (1500249600000,15,46,-1,2.7,4.32)</v>
      </c>
      <c r="G44" s="29" t="str">
        <f t="shared" si="2"/>
        <v>INSERT INTO Fares (Created,RouteId,Stage1,Stage2,Single,[Return]) VALUES (1500249600000,15,44,-1,2.7,4.32);INSERT INTO Fares (Created,RouteId,Stage2,Stage1,Single,[Return]) VALUES (1500249600000,15,44,-1,2.7,4.32)</v>
      </c>
      <c r="H44" s="29" t="str">
        <f t="shared" si="2"/>
        <v>INSERT INTO Fares (Created,RouteId,Stage1,Stage2,Single,[Return]) VALUES (1500249600000,15,43,-1,2.7,4.32);INSERT INTO Fares (Created,RouteId,Stage2,Stage1,Single,[Return]) VALUES (1500249600000,15,43,-1,2.7,4.32)</v>
      </c>
      <c r="I44" s="29" t="str">
        <f t="shared" si="2"/>
        <v>INSERT INTO Fares (Created,RouteId,Stage1,Stage2,Single,[Return]) VALUES (1500249600000,15,42,-1,2.7,4.32);INSERT INTO Fares (Created,RouteId,Stage2,Stage1,Single,[Return]) VALUES (1500249600000,15,42,-1,2.7,4.32)</v>
      </c>
      <c r="J44" s="29" t="str">
        <f t="shared" si="2"/>
        <v>INSERT INTO Fares (Created,RouteId,Stage1,Stage2,Single,[Return]) VALUES (1500249600000,15,41,-1,2.7,4.32);INSERT INTO Fares (Created,RouteId,Stage2,Stage1,Single,[Return]) VALUES (1500249600000,15,41,-1,2.7,4.32)</v>
      </c>
      <c r="K44" s="29" t="str">
        <f t="shared" si="2"/>
        <v>INSERT INTO Fares (Created,RouteId,Stage1,Stage2,Single,[Return]) VALUES (1500249600000,15,40,-1,2.7,4.32);INSERT INTO Fares (Created,RouteId,Stage2,Stage1,Single,[Return]) VALUES (1500249600000,15,40,-1,2.7,4.32)</v>
      </c>
      <c r="L44" s="29" t="str">
        <f t="shared" si="2"/>
        <v>INSERT INTO Fares (Created,RouteId,Stage1,Stage2,Single,[Return]) VALUES (1500249600000,15,39,-1,2.7,4.32);INSERT INTO Fares (Created,RouteId,Stage2,Stage1,Single,[Return]) VALUES (1500249600000,15,39,-1,2.7,4.32)</v>
      </c>
      <c r="M44" s="29" t="str">
        <f t="shared" si="2"/>
        <v>INSERT INTO Fares (Created,RouteId,Stage1,Stage2,Single,[Return]) VALUES (1500249600000,15,-1,-1,2.7,4.32);INSERT INTO Fares (Created,RouteId,Stage2,Stage1,Single,[Return]) VALUES (1500249600000,15,-1,-1,2.7,4.32)</v>
      </c>
      <c r="N44" s="29" t="str">
        <f t="shared" si="2"/>
        <v/>
      </c>
    </row>
    <row r="46" spans="4:24" x14ac:dyDescent="0.25">
      <c r="D46" s="24" t="s">
        <v>315</v>
      </c>
    </row>
    <row r="47" spans="4:24" x14ac:dyDescent="0.25">
      <c r="D47" s="9">
        <v>27</v>
      </c>
      <c r="E47" s="9" t="str">
        <f>IF($D3=-1,"",IF(ISBLANK(E3),"","INSERT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("&amp;$B$4&amp;","&amp;$B$3&amp;","&amp;E$2&amp;","&amp;$D3&amp;");"))&amp;IF(ISNUMBER(SEARCH("KZone",E25)),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"")&amp;IF(ISNUMBER(SEARCH("Bradford",E25)),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(1,15,27,27);INSERT INTO FareCapStages (FareCapId,RouteId,Stage2,Stage1) VALUES (1,15,27,27);INSERT INTO FareCapStages (FareCapId,RouteId,Stage1,Stage2) VALUES (2,15,27,27);INSERT INTO FareCapStages (FareCapId,RouteId,Stage2,Stage1) VALUES (2,15,27,27);</v>
      </c>
      <c r="F47" s="9" t="str">
        <f t="shared" ref="F47:M47" si="10">IF($D3=-1,"",IF(ISBLANK(F3),"","INSERT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("&amp;$B$4&amp;","&amp;$B$3&amp;","&amp;F$2&amp;","&amp;$D3&amp;");"))&amp;IF(ISNUMBER(SEARCH("KZone",F25)),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"")&amp;IF(ISNUMBER(SEARCH("Bradford",F25)),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47" s="9" t="str">
        <f t="shared" si="10"/>
        <v/>
      </c>
      <c r="H47" s="9" t="str">
        <f t="shared" si="10"/>
        <v/>
      </c>
      <c r="I47" s="9" t="str">
        <f t="shared" si="10"/>
        <v/>
      </c>
      <c r="J47" s="9" t="str">
        <f t="shared" si="10"/>
        <v/>
      </c>
      <c r="K47" s="9" t="str">
        <f t="shared" si="10"/>
        <v/>
      </c>
      <c r="L47" s="9" t="str">
        <f t="shared" si="10"/>
        <v/>
      </c>
      <c r="M47" s="9" t="str">
        <f t="shared" si="10"/>
        <v/>
      </c>
      <c r="N47" s="9" t="str">
        <f t="shared" ref="N47:U47" si="11">IF(ISNUMBER(SEARCH("KZone",N25)), "INSERT INTO FareCapStages (FareCapId,Stage1,Stage2) VALUES ("&amp;$B$4&amp;","&amp;N$2&amp;","&amp;$D3&amp;")", "")</f>
        <v/>
      </c>
      <c r="O47" s="9" t="str">
        <f t="shared" si="11"/>
        <v/>
      </c>
      <c r="P47" s="9" t="str">
        <f t="shared" si="11"/>
        <v/>
      </c>
      <c r="Q47" s="9" t="str">
        <f t="shared" si="11"/>
        <v/>
      </c>
      <c r="R47" s="9" t="str">
        <f t="shared" si="11"/>
        <v/>
      </c>
      <c r="S47" s="9" t="str">
        <f t="shared" si="11"/>
        <v/>
      </c>
      <c r="T47" s="9" t="str">
        <f t="shared" si="11"/>
        <v/>
      </c>
      <c r="U47" s="9" t="str">
        <f t="shared" si="11"/>
        <v/>
      </c>
    </row>
    <row r="48" spans="4:24" x14ac:dyDescent="0.25">
      <c r="D48" s="9">
        <v>46</v>
      </c>
      <c r="E48" s="9" t="str">
        <f t="shared" ref="E48:M55" si="12">IF($D4=-1,"",IF(ISBLANK(E4),"","INSERT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("&amp;$B$4&amp;","&amp;$B$3&amp;","&amp;E$2&amp;","&amp;$D4&amp;");"))&amp;IF(ISNUMBER(SEARCH("KZone",E26)),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"")&amp;IF(ISNUMBER(SEARCH("Bradford",E26)),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(1,15,27,46);INSERT INTO FareCapStages (FareCapId,RouteId,Stage2,Stage1) VALUES (1,15,27,46);INSERT INTO FareCapStages (FareCapId,RouteId,Stage1,Stage2) VALUES (2,15,27,46);INSERT INTO FareCapStages (FareCapId,RouteId,Stage2,Stage1) VALUES (2,15,27,46);</v>
      </c>
      <c r="F48" s="9" t="str">
        <f t="shared" si="12"/>
        <v>INSERT INTO FareCapStages (FareCapId,RouteId,Stage1,Stage2) VALUES (1,15,46,46);INSERT INTO FareCapStages (FareCapId,RouteId,Stage2,Stage1) VALUES (1,15,46,46);INSERT INTO FareCapStages (FareCapId,RouteId,Stage1,Stage2) VALUES (2,15,46,46);INSERT INTO FareCapStages (FareCapId,RouteId,Stage2,Stage1) VALUES (2,15,46,46);</v>
      </c>
      <c r="G48" s="9" t="str">
        <f t="shared" si="12"/>
        <v/>
      </c>
      <c r="H48" s="9" t="str">
        <f t="shared" si="12"/>
        <v/>
      </c>
      <c r="I48" s="9" t="str">
        <f t="shared" si="12"/>
        <v/>
      </c>
      <c r="J48" s="9" t="str">
        <f t="shared" si="12"/>
        <v/>
      </c>
      <c r="K48" s="9" t="str">
        <f t="shared" si="12"/>
        <v/>
      </c>
      <c r="L48" s="9" t="str">
        <f t="shared" si="12"/>
        <v/>
      </c>
      <c r="M48" s="9" t="str">
        <f t="shared" si="12"/>
        <v/>
      </c>
      <c r="N48" s="9" t="str">
        <f t="shared" ref="N48:U48" si="13">IF(ISNUMBER(SEARCH("KZone",N26)), "INSERT INTO FareCapStages (FareCapId,Stage1,Stage2) VALUES ("&amp;$B$4&amp;","&amp;N$2&amp;","&amp;$D4&amp;")", "")</f>
        <v/>
      </c>
      <c r="O48" s="9" t="str">
        <f t="shared" si="13"/>
        <v/>
      </c>
      <c r="P48" s="9" t="str">
        <f t="shared" si="13"/>
        <v/>
      </c>
      <c r="Q48" s="9" t="str">
        <f t="shared" si="13"/>
        <v/>
      </c>
      <c r="R48" s="9" t="str">
        <f t="shared" si="13"/>
        <v/>
      </c>
      <c r="S48" s="9" t="str">
        <f t="shared" si="13"/>
        <v/>
      </c>
      <c r="T48" s="9" t="str">
        <f t="shared" si="13"/>
        <v/>
      </c>
      <c r="U48" s="9" t="str">
        <f t="shared" si="13"/>
        <v/>
      </c>
    </row>
    <row r="49" spans="4:21" x14ac:dyDescent="0.25">
      <c r="D49" s="9">
        <v>44</v>
      </c>
      <c r="E49" s="9" t="str">
        <f t="shared" si="12"/>
        <v>INSERT INTO FareCapStages (FareCapId,RouteId,Stage1,Stage2) VALUES (1,15,27,44);INSERT INTO FareCapStages (FareCapId,RouteId,Stage2,Stage1) VALUES (1,15,27,44);INSERT INTO FareCapStages (FareCapId,RouteId,Stage1,Stage2) VALUES (2,15,27,44);INSERT INTO FareCapStages (FareCapId,RouteId,Stage2,Stage1) VALUES (2,15,27,44);</v>
      </c>
      <c r="F49" s="9" t="str">
        <f t="shared" si="12"/>
        <v>INSERT INTO FareCapStages (FareCapId,RouteId,Stage1,Stage2) VALUES (1,15,46,44);INSERT INTO FareCapStages (FareCapId,RouteId,Stage2,Stage1) VALUES (1,15,46,44);INSERT INTO FareCapStages (FareCapId,RouteId,Stage1,Stage2) VALUES (2,15,46,44);INSERT INTO FareCapStages (FareCapId,RouteId,Stage2,Stage1) VALUES (2,15,46,44);</v>
      </c>
      <c r="G49" s="9" t="str">
        <f t="shared" si="12"/>
        <v>INSERT INTO FareCapStages (FareCapId,RouteId,Stage1,Stage2) VALUES (1,15,44,44);INSERT INTO FareCapStages (FareCapId,RouteId,Stage2,Stage1) VALUES (1,15,44,44);INSERT INTO FareCapStages (FareCapId,RouteId,Stage1,Stage2) VALUES (2,15,44,44);INSERT INTO FareCapStages (FareCapId,RouteId,Stage2,Stage1) VALUES (2,15,44,44);</v>
      </c>
      <c r="H49" s="9" t="str">
        <f t="shared" si="12"/>
        <v/>
      </c>
      <c r="I49" s="9" t="str">
        <f t="shared" si="12"/>
        <v/>
      </c>
      <c r="J49" s="9" t="str">
        <f t="shared" si="12"/>
        <v/>
      </c>
      <c r="K49" s="9" t="str">
        <f t="shared" si="12"/>
        <v/>
      </c>
      <c r="L49" s="9" t="str">
        <f t="shared" si="12"/>
        <v/>
      </c>
      <c r="M49" s="9" t="str">
        <f t="shared" si="12"/>
        <v/>
      </c>
      <c r="N49" s="9" t="str">
        <f t="shared" ref="N49:U49" si="14">IF(ISNUMBER(SEARCH("KZone",N27)), "INSERT INTO FareCapStages (FareCapId,Stage1,Stage2) VALUES ("&amp;$B$4&amp;","&amp;N$2&amp;","&amp;$D5&amp;")", "")</f>
        <v/>
      </c>
      <c r="O49" s="9" t="str">
        <f t="shared" si="14"/>
        <v/>
      </c>
      <c r="P49" s="9" t="str">
        <f t="shared" si="14"/>
        <v/>
      </c>
      <c r="Q49" s="9" t="str">
        <f t="shared" si="14"/>
        <v/>
      </c>
      <c r="R49" s="9" t="str">
        <f t="shared" si="14"/>
        <v/>
      </c>
      <c r="S49" s="9" t="str">
        <f t="shared" si="14"/>
        <v/>
      </c>
      <c r="T49" s="9" t="str">
        <f t="shared" si="14"/>
        <v/>
      </c>
      <c r="U49" s="9" t="str">
        <f t="shared" si="14"/>
        <v/>
      </c>
    </row>
    <row r="50" spans="4:21" x14ac:dyDescent="0.25">
      <c r="D50" s="9">
        <v>43</v>
      </c>
      <c r="E50" s="9" t="str">
        <f t="shared" si="12"/>
        <v>INSERT INTO FareCapStages (FareCapId,RouteId,Stage1,Stage2) VALUES (1,15,27,43);INSERT INTO FareCapStages (FareCapId,RouteId,Stage2,Stage1) VALUES (1,15,27,43);INSERT INTO FareCapStages (FareCapId,RouteId,Stage1,Stage2) VALUES (2,15,27,43);INSERT INTO FareCapStages (FareCapId,RouteId,Stage2,Stage1) VALUES (2,15,27,43);</v>
      </c>
      <c r="F50" s="9" t="str">
        <f t="shared" si="12"/>
        <v>INSERT INTO FareCapStages (FareCapId,RouteId,Stage1,Stage2) VALUES (1,15,46,43);INSERT INTO FareCapStages (FareCapId,RouteId,Stage2,Stage1) VALUES (1,15,46,43);INSERT INTO FareCapStages (FareCapId,RouteId,Stage1,Stage2) VALUES (2,15,46,43);INSERT INTO FareCapStages (FareCapId,RouteId,Stage2,Stage1) VALUES (2,15,46,43);</v>
      </c>
      <c r="G50" s="9" t="str">
        <f t="shared" si="12"/>
        <v>INSERT INTO FareCapStages (FareCapId,RouteId,Stage1,Stage2) VALUES (1,15,44,43);INSERT INTO FareCapStages (FareCapId,RouteId,Stage2,Stage1) VALUES (1,15,44,43);INSERT INTO FareCapStages (FareCapId,RouteId,Stage1,Stage2) VALUES (2,15,44,43);INSERT INTO FareCapStages (FareCapId,RouteId,Stage2,Stage1) VALUES (2,15,44,43);</v>
      </c>
      <c r="H50" s="9" t="str">
        <f t="shared" si="12"/>
        <v>INSERT INTO FareCapStages (FareCapId,RouteId,Stage1,Stage2) VALUES (1,15,43,43);INSERT INTO FareCapStages (FareCapId,RouteId,Stage2,Stage1) VALUES (1,15,43,43);INSERT INTO FareCapStages (FareCapId,RouteId,Stage1,Stage2) VALUES (2,15,43,43);INSERT INTO FareCapStages (FareCapId,RouteId,Stage2,Stage1) VALUES (2,15,43,43);</v>
      </c>
      <c r="I50" s="9" t="str">
        <f t="shared" si="12"/>
        <v/>
      </c>
      <c r="J50" s="9" t="str">
        <f t="shared" si="12"/>
        <v/>
      </c>
      <c r="K50" s="9" t="str">
        <f t="shared" si="12"/>
        <v/>
      </c>
      <c r="L50" s="9" t="str">
        <f t="shared" si="12"/>
        <v/>
      </c>
      <c r="M50" s="9" t="str">
        <f t="shared" si="12"/>
        <v/>
      </c>
      <c r="N50" s="9" t="str">
        <f t="shared" ref="N50:U50" si="15">IF(ISNUMBER(SEARCH("KZone",N28)), "INSERT INTO FareCapStages (FareCapId,Stage1,Stage2) VALUES ("&amp;$B$4&amp;","&amp;N$2&amp;","&amp;$D6&amp;")", "")</f>
        <v/>
      </c>
      <c r="O50" s="9" t="str">
        <f t="shared" si="15"/>
        <v/>
      </c>
      <c r="P50" s="9" t="str">
        <f t="shared" si="15"/>
        <v/>
      </c>
      <c r="Q50" s="9" t="str">
        <f t="shared" si="15"/>
        <v/>
      </c>
      <c r="R50" s="9" t="str">
        <f t="shared" si="15"/>
        <v/>
      </c>
      <c r="S50" s="9" t="str">
        <f t="shared" si="15"/>
        <v/>
      </c>
      <c r="T50" s="9" t="str">
        <f t="shared" si="15"/>
        <v/>
      </c>
      <c r="U50" s="9" t="str">
        <f t="shared" si="15"/>
        <v/>
      </c>
    </row>
    <row r="51" spans="4:21" x14ac:dyDescent="0.25">
      <c r="D51" s="9">
        <v>42</v>
      </c>
      <c r="E51" s="9" t="str">
        <f t="shared" si="12"/>
        <v>INSERT INTO FareCapStages (FareCapId,RouteId,Stage1,Stage2) VALUES (1,15,27,42);INSERT INTO FareCapStages (FareCapId,RouteId,Stage2,Stage1) VALUES (1,15,27,42);INSERT INTO FareCapStages (FareCapId,RouteId,Stage1,Stage2) VALUES (2,15,27,42);INSERT INTO FareCapStages (FareCapId,RouteId,Stage2,Stage1) VALUES (2,15,27,42);</v>
      </c>
      <c r="F51" s="9" t="str">
        <f t="shared" si="12"/>
        <v>INSERT INTO FareCapStages (FareCapId,RouteId,Stage1,Stage2) VALUES (1,15,46,42);INSERT INTO FareCapStages (FareCapId,RouteId,Stage2,Stage1) VALUES (1,15,46,42);INSERT INTO FareCapStages (FareCapId,RouteId,Stage1,Stage2) VALUES (2,15,46,42);INSERT INTO FareCapStages (FareCapId,RouteId,Stage2,Stage1) VALUES (2,15,46,42);</v>
      </c>
      <c r="G51" s="9" t="str">
        <f t="shared" si="12"/>
        <v>INSERT INTO FareCapStages (FareCapId,RouteId,Stage1,Stage2) VALUES (1,15,44,42);INSERT INTO FareCapStages (FareCapId,RouteId,Stage2,Stage1) VALUES (1,15,44,42);INSERT INTO FareCapStages (FareCapId,RouteId,Stage1,Stage2) VALUES (2,15,44,42);INSERT INTO FareCapStages (FareCapId,RouteId,Stage2,Stage1) VALUES (2,15,44,42);</v>
      </c>
      <c r="H51" s="9" t="str">
        <f t="shared" si="12"/>
        <v>INSERT INTO FareCapStages (FareCapId,RouteId,Stage1,Stage2) VALUES (1,15,43,42);INSERT INTO FareCapStages (FareCapId,RouteId,Stage2,Stage1) VALUES (1,15,43,42);INSERT INTO FareCapStages (FareCapId,RouteId,Stage1,Stage2) VALUES (2,15,43,42);INSERT INTO FareCapStages (FareCapId,RouteId,Stage2,Stage1) VALUES (2,15,43,42);</v>
      </c>
      <c r="I51" s="9" t="str">
        <f t="shared" si="12"/>
        <v>INSERT INTO FareCapStages (FareCapId,RouteId,Stage1,Stage2) VALUES (1,15,42,42);INSERT INTO FareCapStages (FareCapId,RouteId,Stage2,Stage1) VALUES (1,15,42,42);INSERT INTO FareCapStages (FareCapId,RouteId,Stage1,Stage2) VALUES (2,15,42,42);INSERT INTO FareCapStages (FareCapId,RouteId,Stage2,Stage1) VALUES (2,15,42,42);</v>
      </c>
      <c r="J51" s="9" t="str">
        <f t="shared" si="12"/>
        <v/>
      </c>
      <c r="K51" s="9" t="str">
        <f t="shared" si="12"/>
        <v/>
      </c>
      <c r="L51" s="9" t="str">
        <f t="shared" si="12"/>
        <v/>
      </c>
      <c r="M51" s="9" t="str">
        <f t="shared" si="12"/>
        <v/>
      </c>
      <c r="N51" s="9" t="str">
        <f t="shared" ref="N51:U51" si="16">IF(ISNUMBER(SEARCH("KZone",N29)), "INSERT INTO FareCapStages (FareCapId,Stage1,Stage2) VALUES ("&amp;$B$4&amp;","&amp;N$2&amp;","&amp;$D7&amp;")", "")</f>
        <v/>
      </c>
      <c r="O51" s="9" t="str">
        <f t="shared" si="16"/>
        <v/>
      </c>
      <c r="P51" s="9" t="str">
        <f t="shared" si="16"/>
        <v/>
      </c>
      <c r="Q51" s="9" t="str">
        <f t="shared" si="16"/>
        <v/>
      </c>
      <c r="R51" s="9" t="str">
        <f t="shared" si="16"/>
        <v/>
      </c>
      <c r="S51" s="9" t="str">
        <f t="shared" si="16"/>
        <v/>
      </c>
      <c r="T51" s="9" t="str">
        <f t="shared" si="16"/>
        <v/>
      </c>
      <c r="U51" s="9" t="str">
        <f t="shared" si="16"/>
        <v/>
      </c>
    </row>
    <row r="52" spans="4:21" x14ac:dyDescent="0.25">
      <c r="D52" s="9">
        <v>41</v>
      </c>
      <c r="E52" s="9" t="str">
        <f t="shared" si="12"/>
        <v>INSERT INTO FareCapStages (FareCapId,RouteId,Stage1,Stage2) VALUES (1,15,27,41);INSERT INTO FareCapStages (FareCapId,RouteId,Stage2,Stage1) VALUES (1,15,27,41);INSERT INTO FareCapStages (FareCapId,RouteId,Stage1,Stage2) VALUES (2,15,27,41);INSERT INTO FareCapStages (FareCapId,RouteId,Stage2,Stage1) VALUES (2,15,27,41);</v>
      </c>
      <c r="F52" s="9" t="str">
        <f t="shared" si="12"/>
        <v>INSERT INTO FareCapStages (FareCapId,RouteId,Stage1,Stage2) VALUES (1,15,46,41);INSERT INTO FareCapStages (FareCapId,RouteId,Stage2,Stage1) VALUES (1,15,46,41);INSERT INTO FareCapStages (FareCapId,RouteId,Stage1,Stage2) VALUES (2,15,46,41);INSERT INTO FareCapStages (FareCapId,RouteId,Stage2,Stage1) VALUES (2,15,46,41);</v>
      </c>
      <c r="G52" s="9" t="str">
        <f t="shared" si="12"/>
        <v>INSERT INTO FareCapStages (FareCapId,RouteId,Stage1,Stage2) VALUES (1,15,44,41);INSERT INTO FareCapStages (FareCapId,RouteId,Stage2,Stage1) VALUES (1,15,44,41);INSERT INTO FareCapStages (FareCapId,RouteId,Stage1,Stage2) VALUES (2,15,44,41);INSERT INTO FareCapStages (FareCapId,RouteId,Stage2,Stage1) VALUES (2,15,44,41);</v>
      </c>
      <c r="H52" s="9" t="str">
        <f t="shared" si="12"/>
        <v>INSERT INTO FareCapStages (FareCapId,RouteId,Stage1,Stage2) VALUES (1,15,43,41);INSERT INTO FareCapStages (FareCapId,RouteId,Stage2,Stage1) VALUES (1,15,43,41);INSERT INTO FareCapStages (FareCapId,RouteId,Stage1,Stage2) VALUES (2,15,43,41);INSERT INTO FareCapStages (FareCapId,RouteId,Stage2,Stage1) VALUES (2,15,43,41);</v>
      </c>
      <c r="I52" s="9" t="str">
        <f t="shared" si="12"/>
        <v>INSERT INTO FareCapStages (FareCapId,RouteId,Stage1,Stage2) VALUES (1,15,42,41);INSERT INTO FareCapStages (FareCapId,RouteId,Stage2,Stage1) VALUES (1,15,42,41);INSERT INTO FareCapStages (FareCapId,RouteId,Stage1,Stage2) VALUES (2,15,42,41);INSERT INTO FareCapStages (FareCapId,RouteId,Stage2,Stage1) VALUES (2,15,42,41);</v>
      </c>
      <c r="J52" s="9" t="str">
        <f t="shared" si="12"/>
        <v>INSERT INTO FareCapStages (FareCapId,RouteId,Stage1,Stage2) VALUES (1,15,41,41);INSERT INTO FareCapStages (FareCapId,RouteId,Stage2,Stage1) VALUES (1,15,41,41);INSERT INTO FareCapStages (FareCapId,RouteId,Stage1,Stage2) VALUES (2,15,41,41);INSERT INTO FareCapStages (FareCapId,RouteId,Stage2,Stage1) VALUES (2,15,41,41);</v>
      </c>
      <c r="K52" s="9" t="str">
        <f t="shared" si="12"/>
        <v/>
      </c>
      <c r="L52" s="9" t="str">
        <f t="shared" si="12"/>
        <v/>
      </c>
      <c r="M52" s="9" t="str">
        <f t="shared" si="12"/>
        <v/>
      </c>
      <c r="N52" s="9" t="str">
        <f t="shared" ref="N52:U52" si="17">IF(ISNUMBER(SEARCH("KZone",N30)), "INSERT INTO FareCapStages (FareCapId,Stage1,Stage2) VALUES ("&amp;$B$4&amp;","&amp;N$2&amp;","&amp;$D8&amp;")", "")</f>
        <v/>
      </c>
      <c r="O52" s="9" t="str">
        <f t="shared" si="17"/>
        <v/>
      </c>
      <c r="P52" s="9" t="str">
        <f t="shared" si="17"/>
        <v/>
      </c>
      <c r="Q52" s="9" t="str">
        <f t="shared" si="17"/>
        <v/>
      </c>
      <c r="R52" s="9" t="str">
        <f t="shared" si="17"/>
        <v/>
      </c>
      <c r="S52" s="9" t="str">
        <f t="shared" si="17"/>
        <v/>
      </c>
      <c r="T52" s="9" t="str">
        <f t="shared" si="17"/>
        <v/>
      </c>
      <c r="U52" s="9" t="str">
        <f t="shared" si="17"/>
        <v/>
      </c>
    </row>
    <row r="53" spans="4:21" x14ac:dyDescent="0.25">
      <c r="D53" s="9">
        <v>40</v>
      </c>
      <c r="E53" s="9" t="str">
        <f t="shared" si="12"/>
        <v>INSERT INTO FareCapStages (FareCapId,RouteId,Stage1,Stage2) VALUES (1,15,27,40);INSERT INTO FareCapStages (FareCapId,RouteId,Stage2,Stage1) VALUES (1,15,27,40);</v>
      </c>
      <c r="F53" s="9" t="str">
        <f t="shared" si="12"/>
        <v>INSERT INTO FareCapStages (FareCapId,RouteId,Stage1,Stage2) VALUES (1,15,46,40);INSERT INTO FareCapStages (FareCapId,RouteId,Stage2,Stage1) VALUES (1,15,46,40);</v>
      </c>
      <c r="G53" s="9" t="str">
        <f t="shared" si="12"/>
        <v>INSERT INTO FareCapStages (FareCapId,RouteId,Stage1,Stage2) VALUES (1,15,44,40);INSERT INTO FareCapStages (FareCapId,RouteId,Stage2,Stage1) VALUES (1,15,44,40);</v>
      </c>
      <c r="H53" s="9" t="str">
        <f t="shared" si="12"/>
        <v>INSERT INTO FareCapStages (FareCapId,RouteId,Stage1,Stage2) VALUES (1,15,43,40);INSERT INTO FareCapStages (FareCapId,RouteId,Stage2,Stage1) VALUES (1,15,43,40);</v>
      </c>
      <c r="I53" s="9" t="str">
        <f t="shared" si="12"/>
        <v>INSERT INTO FareCapStages (FareCapId,RouteId,Stage1,Stage2) VALUES (1,15,42,40);INSERT INTO FareCapStages (FareCapId,RouteId,Stage2,Stage1) VALUES (1,15,42,40);</v>
      </c>
      <c r="J53" s="9" t="str">
        <f t="shared" si="12"/>
        <v>INSERT INTO FareCapStages (FareCapId,RouteId,Stage1,Stage2) VALUES (1,15,41,40);INSERT INTO FareCapStages (FareCapId,RouteId,Stage2,Stage1) VALUES (1,15,41,40);</v>
      </c>
      <c r="K53" s="9" t="str">
        <f t="shared" si="12"/>
        <v>INSERT INTO FareCapStages (FareCapId,RouteId,Stage1,Stage2) VALUES (1,15,40,40);INSERT INTO FareCapStages (FareCapId,RouteId,Stage2,Stage1) VALUES (1,15,40,40);</v>
      </c>
      <c r="L53" s="9" t="str">
        <f t="shared" si="12"/>
        <v/>
      </c>
      <c r="M53" s="9" t="str">
        <f t="shared" si="12"/>
        <v/>
      </c>
      <c r="N53" s="9" t="str">
        <f t="shared" ref="N53:U53" si="18">IF(ISNUMBER(SEARCH("KZone",N31)), "INSERT INTO FareCapStages (FareCapId,Stage1,Stage2) VALUES ("&amp;$B$4&amp;","&amp;N$2&amp;","&amp;$D9&amp;")", "")</f>
        <v/>
      </c>
      <c r="O53" s="9" t="str">
        <f t="shared" si="18"/>
        <v/>
      </c>
      <c r="P53" s="9" t="str">
        <f t="shared" si="18"/>
        <v/>
      </c>
      <c r="Q53" s="9" t="str">
        <f t="shared" si="18"/>
        <v/>
      </c>
      <c r="R53" s="9" t="str">
        <f t="shared" si="18"/>
        <v/>
      </c>
      <c r="S53" s="9" t="str">
        <f t="shared" si="18"/>
        <v/>
      </c>
      <c r="T53" s="9" t="str">
        <f t="shared" si="18"/>
        <v/>
      </c>
      <c r="U53" s="9" t="str">
        <f t="shared" si="18"/>
        <v/>
      </c>
    </row>
    <row r="54" spans="4:21" x14ac:dyDescent="0.25">
      <c r="D54" s="9">
        <v>39</v>
      </c>
      <c r="E54" s="9" t="str">
        <f t="shared" si="12"/>
        <v>INSERT INTO FareCapStages (FareCapId,RouteId,Stage1,Stage2) VALUES (1,15,27,39);INSERT INTO FareCapStages (FareCapId,RouteId,Stage2,Stage1) VALUES (1,15,27,39);</v>
      </c>
      <c r="F54" s="9" t="str">
        <f t="shared" si="12"/>
        <v>INSERT INTO FareCapStages (FareCapId,RouteId,Stage1,Stage2) VALUES (1,15,46,39);INSERT INTO FareCapStages (FareCapId,RouteId,Stage2,Stage1) VALUES (1,15,46,39);</v>
      </c>
      <c r="G54" s="9" t="str">
        <f t="shared" si="12"/>
        <v>INSERT INTO FareCapStages (FareCapId,RouteId,Stage1,Stage2) VALUES (1,15,44,39);INSERT INTO FareCapStages (FareCapId,RouteId,Stage2,Stage1) VALUES (1,15,44,39);</v>
      </c>
      <c r="H54" s="9" t="str">
        <f t="shared" si="12"/>
        <v>INSERT INTO FareCapStages (FareCapId,RouteId,Stage1,Stage2) VALUES (1,15,43,39);INSERT INTO FareCapStages (FareCapId,RouteId,Stage2,Stage1) VALUES (1,15,43,39);</v>
      </c>
      <c r="I54" s="9" t="str">
        <f t="shared" si="12"/>
        <v>INSERT INTO FareCapStages (FareCapId,RouteId,Stage1,Stage2) VALUES (1,15,42,39);INSERT INTO FareCapStages (FareCapId,RouteId,Stage2,Stage1) VALUES (1,15,42,39);</v>
      </c>
      <c r="J54" s="9" t="str">
        <f t="shared" si="12"/>
        <v>INSERT INTO FareCapStages (FareCapId,RouteId,Stage1,Stage2) VALUES (1,15,41,39);INSERT INTO FareCapStages (FareCapId,RouteId,Stage2,Stage1) VALUES (1,15,41,39);</v>
      </c>
      <c r="K54" s="9" t="str">
        <f t="shared" si="12"/>
        <v>INSERT INTO FareCapStages (FareCapId,RouteId,Stage1,Stage2) VALUES (1,15,40,39);INSERT INTO FareCapStages (FareCapId,RouteId,Stage2,Stage1) VALUES (1,15,40,39);</v>
      </c>
      <c r="L54" s="9" t="str">
        <f t="shared" si="12"/>
        <v>INSERT INTO FareCapStages (FareCapId,RouteId,Stage1,Stage2) VALUES (1,15,39,39);INSERT INTO FareCapStages (FareCapId,RouteId,Stage2,Stage1) VALUES (1,15,39,39);</v>
      </c>
      <c r="M54" s="9" t="str">
        <f t="shared" si="12"/>
        <v/>
      </c>
      <c r="N54" s="9" t="str">
        <f t="shared" ref="N54:U54" si="19">IF(ISNUMBER(SEARCH("KZone",N32)), "INSERT INTO FareCapStages (FareCapId,Stage1,Stage2) VALUES ("&amp;$B$4&amp;","&amp;N$2&amp;","&amp;$D10&amp;")", "")</f>
        <v/>
      </c>
      <c r="O54" s="9" t="str">
        <f t="shared" si="19"/>
        <v/>
      </c>
      <c r="P54" s="9" t="str">
        <f t="shared" si="19"/>
        <v/>
      </c>
      <c r="Q54" s="9" t="str">
        <f t="shared" si="19"/>
        <v/>
      </c>
      <c r="R54" s="9" t="str">
        <f t="shared" si="19"/>
        <v/>
      </c>
      <c r="S54" s="9" t="str">
        <f t="shared" si="19"/>
        <v/>
      </c>
      <c r="T54" s="9" t="str">
        <f t="shared" si="19"/>
        <v/>
      </c>
      <c r="U54" s="9" t="str">
        <f t="shared" si="19"/>
        <v/>
      </c>
    </row>
    <row r="55" spans="4:21" x14ac:dyDescent="0.25">
      <c r="D55" s="9">
        <v>-1</v>
      </c>
      <c r="E55" s="9" t="str">
        <f t="shared" si="12"/>
        <v/>
      </c>
      <c r="F55" s="9" t="str">
        <f t="shared" si="12"/>
        <v/>
      </c>
      <c r="G55" s="9" t="str">
        <f t="shared" si="12"/>
        <v/>
      </c>
      <c r="H55" s="9" t="str">
        <f t="shared" si="12"/>
        <v/>
      </c>
      <c r="I55" s="9" t="str">
        <f t="shared" si="12"/>
        <v/>
      </c>
      <c r="J55" s="9" t="str">
        <f t="shared" si="12"/>
        <v/>
      </c>
      <c r="K55" s="9" t="str">
        <f t="shared" si="12"/>
        <v/>
      </c>
      <c r="L55" s="9" t="str">
        <f t="shared" si="12"/>
        <v/>
      </c>
      <c r="M55" s="9" t="str">
        <f t="shared" si="12"/>
        <v/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36"/>
  <sheetViews>
    <sheetView zoomScaleNormal="100" workbookViewId="0">
      <selection activeCell="R31" sqref="R31"/>
    </sheetView>
  </sheetViews>
  <sheetFormatPr defaultRowHeight="15" x14ac:dyDescent="0.25"/>
  <cols>
    <col min="3" max="3" width="10.140625" bestFit="1" customWidth="1"/>
    <col min="5" max="5" width="19.7109375" bestFit="1" customWidth="1"/>
    <col min="7" max="7" width="14.28515625" bestFit="1" customWidth="1"/>
    <col min="8" max="8" width="2.7109375" style="9" bestFit="1" customWidth="1"/>
    <col min="9" max="9" width="14.42578125" bestFit="1" customWidth="1"/>
    <col min="10" max="10" width="2.7109375" bestFit="1" customWidth="1"/>
    <col min="12" max="12" width="9.140625" style="9"/>
  </cols>
  <sheetData>
    <row r="1" spans="1:15" s="9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6" t="s">
        <v>305</v>
      </c>
      <c r="G1" s="1" t="s">
        <v>306</v>
      </c>
      <c r="H1" s="1"/>
      <c r="I1" s="1" t="s">
        <v>307</v>
      </c>
      <c r="J1" s="1"/>
      <c r="K1" s="1" t="s">
        <v>371</v>
      </c>
      <c r="M1" s="1" t="s">
        <v>309</v>
      </c>
      <c r="N1" s="5" t="str">
        <f>INDEX(Routes!A2:B19,MATCH(O1,Routes!A2:A19,0),2)</f>
        <v>16</v>
      </c>
      <c r="O1" s="5">
        <v>698</v>
      </c>
    </row>
    <row r="2" spans="1:15" s="29" customFormat="1" x14ac:dyDescent="0.25">
      <c r="A2" s="5">
        <v>1</v>
      </c>
      <c r="B2" s="1">
        <v>1</v>
      </c>
      <c r="C2" s="29">
        <v>45020087</v>
      </c>
      <c r="D2" s="29">
        <f>INDEX(Naptans!$A:$C,MATCH(C2,Naptans!$A:$A,0),2)</f>
        <v>434</v>
      </c>
      <c r="E2" s="29" t="str">
        <f>INDEX(Naptans!$A:$C,MATCH(C2,Naptans!$A:$A,0),3)</f>
        <v>Private Road</v>
      </c>
      <c r="F2" s="29">
        <v>-1</v>
      </c>
      <c r="G2" s="29">
        <v>-1</v>
      </c>
      <c r="H2" s="29">
        <v>-1</v>
      </c>
      <c r="I2" s="29">
        <v>-1</v>
      </c>
      <c r="J2" s="29">
        <v>-1</v>
      </c>
      <c r="K2" s="29">
        <v>1</v>
      </c>
      <c r="M2" s="1"/>
      <c r="N2" s="29" t="str">
        <f>"INSERT INTO RouteStops (RouteId,Variation,Sequence,NaptanId,BoardingStage,BoardingstageSequence,AlightingStage,AlightingStageSequence,IsBoundary) VALUES ("&amp;$N$1&amp;","&amp;B2&amp;","&amp;A2&amp;","&amp;D2&amp;","&amp;G2&amp;","&amp;H2&amp;","&amp;I2&amp;","&amp;J2&amp;","&amp;K2&amp;")"</f>
        <v>INSERT INTO RouteStops (RouteId,Variation,Sequence,NaptanId,BoardingStage,BoardingstageSequence,AlightingStage,AlightingStageSequence,IsBoundary) VALUES (16,1,1,434,-1,-1,-1,-1,1)</v>
      </c>
      <c r="O2" s="5"/>
    </row>
    <row r="3" spans="1:15" s="9" customFormat="1" x14ac:dyDescent="0.25">
      <c r="A3" s="9">
        <v>2</v>
      </c>
      <c r="B3" s="9">
        <v>1</v>
      </c>
      <c r="C3" s="9">
        <v>45024775</v>
      </c>
      <c r="D3" s="9">
        <f>INDEX(Naptans!$A:$C,MATCH(C3,Naptans!$A:$A,0),2)</f>
        <v>255</v>
      </c>
      <c r="E3" s="9" t="str">
        <f>INDEX(Naptans!$A:$C,MATCH(C3,Naptans!$A:$A,0),3)</f>
        <v xml:space="preserve"> Cecil Street</v>
      </c>
      <c r="F3" s="9">
        <v>19</v>
      </c>
      <c r="G3" s="9">
        <v>19</v>
      </c>
      <c r="H3" s="9">
        <v>1</v>
      </c>
      <c r="I3" s="9">
        <v>19</v>
      </c>
      <c r="J3" s="9">
        <v>1</v>
      </c>
      <c r="K3" s="9">
        <v>0</v>
      </c>
      <c r="N3" s="9" t="str">
        <f>"INSERT INTO RouteStops (RouteId,Variation,Sequence,NaptanId,BoardingStage,BoardingstageSequence,AlightingStage,AlightingStageSequence,IsBoundary) VALUES ("&amp;$N$1&amp;","&amp;B3&amp;","&amp;A3&amp;","&amp;D3&amp;","&amp;G3&amp;","&amp;H3&amp;","&amp;I3&amp;","&amp;J3&amp;","&amp;K3&amp;")"</f>
        <v>INSERT INTO RouteStops (RouteId,Variation,Sequence,NaptanId,BoardingStage,BoardingstageSequence,AlightingStage,AlightingStageSequence,IsBoundary) VALUES (16,1,2,255,19,1,19,1,0)</v>
      </c>
    </row>
    <row r="4" spans="1:15" x14ac:dyDescent="0.25">
      <c r="A4" s="9">
        <v>3</v>
      </c>
      <c r="B4" s="9">
        <v>1</v>
      </c>
      <c r="C4" s="9">
        <v>45019930</v>
      </c>
      <c r="D4" s="9">
        <f>INDEX(Naptans!$A:$C,MATCH(C4,Naptans!$A:$A,0),2)</f>
        <v>256</v>
      </c>
      <c r="E4" s="9" t="str">
        <f>INDEX(Naptans!$A:$C,MATCH(C4,Naptans!$A:$A,0),3)</f>
        <v xml:space="preserve"> East Terrace</v>
      </c>
      <c r="F4" s="9">
        <v>20</v>
      </c>
      <c r="G4" s="9">
        <v>20</v>
      </c>
      <c r="H4" s="9">
        <v>2</v>
      </c>
      <c r="I4" s="9">
        <v>20</v>
      </c>
      <c r="J4" s="9">
        <v>2</v>
      </c>
      <c r="K4">
        <v>0</v>
      </c>
      <c r="N4" s="9" t="str">
        <f t="shared" ref="N4:N35" si="0">"INSERT INTO RouteStops (RouteId,Variation,Sequence,NaptanId,BoardingStage,BoardingstageSequence,AlightingStage,AlightingStageSequence,IsBoundary) VALUES ("&amp;$N$1&amp;","&amp;B4&amp;","&amp;A4&amp;","&amp;D4&amp;","&amp;G4&amp;","&amp;H4&amp;","&amp;I4&amp;","&amp;J4&amp;","&amp;K4&amp;")"</f>
        <v>INSERT INTO RouteStops (RouteId,Variation,Sequence,NaptanId,BoardingStage,BoardingstageSequence,AlightingStage,AlightingStageSequence,IsBoundary) VALUES (16,1,3,256,20,2,20,2,0)</v>
      </c>
    </row>
    <row r="5" spans="1:15" x14ac:dyDescent="0.25">
      <c r="A5" s="5">
        <v>4</v>
      </c>
      <c r="B5" s="9">
        <v>1</v>
      </c>
      <c r="C5" s="9">
        <v>45019932</v>
      </c>
      <c r="D5" s="9">
        <f>INDEX(Naptans!$A:$C,MATCH(C5,Naptans!$A:$A,0),2)</f>
        <v>212</v>
      </c>
      <c r="E5" s="9" t="str">
        <f>INDEX(Naptans!$A:$C,MATCH(C5,Naptans!$A:$A,0),3)</f>
        <v xml:space="preserve"> Lees Lane</v>
      </c>
      <c r="F5" s="9"/>
      <c r="G5" s="9">
        <v>20</v>
      </c>
      <c r="H5" s="9">
        <v>2</v>
      </c>
      <c r="I5" s="9">
        <v>21</v>
      </c>
      <c r="J5" s="9">
        <v>3</v>
      </c>
      <c r="K5" s="9">
        <v>0</v>
      </c>
      <c r="N5" s="9" t="str">
        <f t="shared" si="0"/>
        <v>INSERT INTO RouteStops (RouteId,Variation,Sequence,NaptanId,BoardingStage,BoardingstageSequence,AlightingStage,AlightingStageSequence,IsBoundary) VALUES (16,1,4,212,20,2,21,3,0)</v>
      </c>
    </row>
    <row r="6" spans="1:15" x14ac:dyDescent="0.25">
      <c r="A6" s="29">
        <v>5</v>
      </c>
      <c r="B6" s="9">
        <v>1</v>
      </c>
      <c r="C6" s="9">
        <v>45019934</v>
      </c>
      <c r="D6" s="9">
        <f>INDEX(Naptans!$A:$C,MATCH(C6,Naptans!$A:$A,0),2)</f>
        <v>213</v>
      </c>
      <c r="E6" s="9" t="str">
        <f>INDEX(Naptans!$A:$C,MATCH(C6,Naptans!$A:$A,0),3)</f>
        <v xml:space="preserve"> Mill Hey U</v>
      </c>
      <c r="F6" s="9"/>
      <c r="G6" s="9">
        <v>20</v>
      </c>
      <c r="H6" s="9">
        <v>2</v>
      </c>
      <c r="I6" s="9">
        <v>21</v>
      </c>
      <c r="J6" s="9">
        <v>3</v>
      </c>
      <c r="K6" s="9">
        <v>0</v>
      </c>
      <c r="N6" s="9" t="str">
        <f t="shared" si="0"/>
        <v>INSERT INTO RouteStops (RouteId,Variation,Sequence,NaptanId,BoardingStage,BoardingstageSequence,AlightingStage,AlightingStageSequence,IsBoundary) VALUES (16,1,5,213,20,2,21,3,0)</v>
      </c>
    </row>
    <row r="7" spans="1:15" x14ac:dyDescent="0.25">
      <c r="A7" s="29">
        <v>6</v>
      </c>
      <c r="B7" s="9">
        <v>1</v>
      </c>
      <c r="C7" s="9">
        <v>45019937</v>
      </c>
      <c r="D7" s="9">
        <f>INDEX(Naptans!$A:$C,MATCH(C7,Naptans!$A:$A,0),2)</f>
        <v>214</v>
      </c>
      <c r="E7" s="9" t="str">
        <f>INDEX(Naptans!$A:$C,MATCH(C7,Naptans!$A:$A,0),3)</f>
        <v xml:space="preserve"> R Station Road</v>
      </c>
      <c r="F7" s="9">
        <v>21</v>
      </c>
      <c r="G7" s="9">
        <v>21</v>
      </c>
      <c r="H7" s="9">
        <v>3</v>
      </c>
      <c r="I7" s="9">
        <v>21</v>
      </c>
      <c r="J7" s="9">
        <v>3</v>
      </c>
      <c r="K7" s="9">
        <v>0</v>
      </c>
      <c r="N7" s="9" t="str">
        <f t="shared" si="0"/>
        <v>INSERT INTO RouteStops (RouteId,Variation,Sequence,NaptanId,BoardingStage,BoardingstageSequence,AlightingStage,AlightingStageSequence,IsBoundary) VALUES (16,1,6,214,21,3,21,3,0)</v>
      </c>
    </row>
    <row r="8" spans="1:15" x14ac:dyDescent="0.25">
      <c r="A8" s="5">
        <v>7</v>
      </c>
      <c r="B8" s="9">
        <v>1</v>
      </c>
      <c r="C8" s="9">
        <v>45019938</v>
      </c>
      <c r="D8" s="9">
        <f>INDEX(Naptans!$A:$C,MATCH(C8,Naptans!$A:$A,0),2)</f>
        <v>215</v>
      </c>
      <c r="E8" s="9" t="str">
        <f>INDEX(Naptans!$A:$C,MATCH(C8,Naptans!$A:$A,0),3)</f>
        <v xml:space="preserve"> Station Road N</v>
      </c>
      <c r="F8" s="9">
        <v>21</v>
      </c>
      <c r="G8" s="9">
        <v>21</v>
      </c>
      <c r="H8" s="9">
        <v>3</v>
      </c>
      <c r="I8" s="9">
        <v>21</v>
      </c>
      <c r="J8" s="9">
        <v>3</v>
      </c>
      <c r="K8" s="9">
        <v>0</v>
      </c>
      <c r="N8" s="9" t="str">
        <f t="shared" si="0"/>
        <v>INSERT INTO RouteStops (RouteId,Variation,Sequence,NaptanId,BoardingStage,BoardingstageSequence,AlightingStage,AlightingStageSequence,IsBoundary) VALUES (16,1,7,215,21,3,21,3,0)</v>
      </c>
    </row>
    <row r="9" spans="1:15" x14ac:dyDescent="0.25">
      <c r="A9" s="29">
        <v>8</v>
      </c>
      <c r="B9" s="9">
        <v>1</v>
      </c>
      <c r="C9" s="9">
        <v>45019959</v>
      </c>
      <c r="D9" s="9">
        <f>INDEX(Naptans!$A:$C,MATCH(C9,Naptans!$A:$A,0),2)</f>
        <v>285</v>
      </c>
      <c r="E9" s="9" t="str">
        <f>INDEX(Naptans!$A:$C,MATCH(C9,Naptans!$A:$A,0),3)</f>
        <v xml:space="preserve"> Weavers Hill</v>
      </c>
      <c r="F9" s="9">
        <v>22</v>
      </c>
      <c r="G9" s="9">
        <v>22</v>
      </c>
      <c r="H9" s="9">
        <v>4</v>
      </c>
      <c r="I9" s="9">
        <v>22</v>
      </c>
      <c r="J9" s="9">
        <v>4</v>
      </c>
      <c r="K9" s="9">
        <v>0</v>
      </c>
      <c r="N9" s="9" t="str">
        <f t="shared" si="0"/>
        <v>INSERT INTO RouteStops (RouteId,Variation,Sequence,NaptanId,BoardingStage,BoardingstageSequence,AlightingStage,AlightingStageSequence,IsBoundary) VALUES (16,1,8,285,22,4,22,4,0)</v>
      </c>
    </row>
    <row r="10" spans="1:15" x14ac:dyDescent="0.25">
      <c r="A10" s="29">
        <v>9</v>
      </c>
      <c r="B10" s="9">
        <v>1</v>
      </c>
      <c r="C10" s="9">
        <v>45019961</v>
      </c>
      <c r="D10" s="9">
        <f>INDEX(Naptans!$A:$C,MATCH(C10,Naptans!$A:$A,0),2)</f>
        <v>286</v>
      </c>
      <c r="E10" s="9" t="str">
        <f>INDEX(Naptans!$A:$C,MATCH(C10,Naptans!$A:$A,0),3)</f>
        <v xml:space="preserve"> Woodlands Rise</v>
      </c>
      <c r="F10" s="9">
        <v>22</v>
      </c>
      <c r="G10" s="9">
        <v>22</v>
      </c>
      <c r="H10" s="9">
        <v>4</v>
      </c>
      <c r="I10" s="9">
        <v>22</v>
      </c>
      <c r="J10" s="9">
        <v>4</v>
      </c>
      <c r="K10" s="9">
        <v>0</v>
      </c>
      <c r="N10" s="9" t="str">
        <f t="shared" si="0"/>
        <v>INSERT INTO RouteStops (RouteId,Variation,Sequence,NaptanId,BoardingStage,BoardingstageSequence,AlightingStage,AlightingStageSequence,IsBoundary) VALUES (16,1,9,286,22,4,22,4,0)</v>
      </c>
    </row>
    <row r="11" spans="1:15" x14ac:dyDescent="0.25">
      <c r="A11" s="5">
        <v>10</v>
      </c>
      <c r="B11" s="9">
        <v>1</v>
      </c>
      <c r="C11" s="9">
        <v>45050874</v>
      </c>
      <c r="D11" s="9">
        <f>INDEX(Naptans!$A:$C,MATCH(C11,Naptans!$A:$A,0),2)</f>
        <v>288</v>
      </c>
      <c r="E11" s="9" t="str">
        <f>INDEX(Naptans!$A:$C,MATCH(C11,Naptans!$A:$A,0),3)</f>
        <v xml:space="preserve"> Marshend</v>
      </c>
      <c r="F11" s="9"/>
      <c r="G11" s="9">
        <v>22</v>
      </c>
      <c r="H11" s="9">
        <v>4</v>
      </c>
      <c r="I11" s="9">
        <v>23</v>
      </c>
      <c r="J11" s="9">
        <v>5</v>
      </c>
      <c r="K11" s="9">
        <v>0</v>
      </c>
      <c r="N11" s="9" t="str">
        <f t="shared" si="0"/>
        <v>INSERT INTO RouteStops (RouteId,Variation,Sequence,NaptanId,BoardingStage,BoardingstageSequence,AlightingStage,AlightingStageSequence,IsBoundary) VALUES (16,1,10,288,22,4,23,5,0)</v>
      </c>
    </row>
    <row r="12" spans="1:15" x14ac:dyDescent="0.25">
      <c r="A12" s="29">
        <v>11</v>
      </c>
      <c r="B12" s="9">
        <v>1</v>
      </c>
      <c r="C12" s="9">
        <v>45050875</v>
      </c>
      <c r="D12" s="9">
        <f>INDEX(Naptans!$A:$C,MATCH(C12,Naptans!$A:$A,0),2)</f>
        <v>289</v>
      </c>
      <c r="E12" s="9" t="str">
        <f>INDEX(Naptans!$A:$C,MATCH(C12,Naptans!$A:$A,0),3)</f>
        <v xml:space="preserve"> Marsh Top</v>
      </c>
      <c r="F12" s="9">
        <v>23</v>
      </c>
      <c r="G12" s="9">
        <v>23</v>
      </c>
      <c r="H12" s="9">
        <v>5</v>
      </c>
      <c r="I12" s="9">
        <v>23</v>
      </c>
      <c r="J12" s="9">
        <v>5</v>
      </c>
      <c r="K12" s="9">
        <v>0</v>
      </c>
      <c r="N12" s="9" t="str">
        <f t="shared" si="0"/>
        <v>INSERT INTO RouteStops (RouteId,Variation,Sequence,NaptanId,BoardingStage,BoardingstageSequence,AlightingStage,AlightingStageSequence,IsBoundary) VALUES (16,1,11,289,23,5,23,5,0)</v>
      </c>
    </row>
    <row r="13" spans="1:15" x14ac:dyDescent="0.25">
      <c r="A13" s="29">
        <v>12</v>
      </c>
      <c r="B13" s="9">
        <v>1</v>
      </c>
      <c r="C13" s="9">
        <v>45019964</v>
      </c>
      <c r="D13" s="9">
        <f>INDEX(Naptans!$A:$C,MATCH(C13,Naptans!$A:$A,0),2)</f>
        <v>290</v>
      </c>
      <c r="E13" s="9" t="str">
        <f>INDEX(Naptans!$A:$C,MATCH(C13,Naptans!$A:$A,0),3)</f>
        <v xml:space="preserve"> Moorhouse Lane</v>
      </c>
      <c r="F13" s="9">
        <v>24</v>
      </c>
      <c r="G13" s="9">
        <v>24</v>
      </c>
      <c r="H13" s="9">
        <v>6</v>
      </c>
      <c r="I13" s="9">
        <v>24</v>
      </c>
      <c r="J13" s="9">
        <v>6</v>
      </c>
      <c r="K13" s="9">
        <v>0</v>
      </c>
      <c r="N13" s="9" t="str">
        <f t="shared" si="0"/>
        <v>INSERT INTO RouteStops (RouteId,Variation,Sequence,NaptanId,BoardingStage,BoardingstageSequence,AlightingStage,AlightingStageSequence,IsBoundary) VALUES (16,1,12,290,24,6,24,6,0)</v>
      </c>
    </row>
    <row r="14" spans="1:15" x14ac:dyDescent="0.25">
      <c r="A14" s="5">
        <v>13</v>
      </c>
      <c r="B14" s="9">
        <v>1</v>
      </c>
      <c r="C14" s="9">
        <v>45050878</v>
      </c>
      <c r="D14" s="9">
        <f>INDEX(Naptans!$A:$C,MATCH(C14,Naptans!$A:$A,0),2)</f>
        <v>291</v>
      </c>
      <c r="E14" s="9" t="str">
        <f>INDEX(Naptans!$A:$C,MATCH(C14,Naptans!$A:$A,0),3)</f>
        <v xml:space="preserve"> Gledhow Drive</v>
      </c>
      <c r="F14" s="9"/>
      <c r="G14" s="9">
        <v>24</v>
      </c>
      <c r="H14" s="9">
        <v>6</v>
      </c>
      <c r="I14" s="9">
        <v>25</v>
      </c>
      <c r="J14" s="9">
        <v>7</v>
      </c>
      <c r="K14" s="9">
        <v>0</v>
      </c>
      <c r="N14" s="9" t="str">
        <f t="shared" si="0"/>
        <v>INSERT INTO RouteStops (RouteId,Variation,Sequence,NaptanId,BoardingStage,BoardingstageSequence,AlightingStage,AlightingStageSequence,IsBoundary) VALUES (16,1,13,291,24,6,25,7,0)</v>
      </c>
    </row>
    <row r="15" spans="1:15" x14ac:dyDescent="0.25">
      <c r="A15" s="29">
        <v>14</v>
      </c>
      <c r="B15" s="9">
        <v>1</v>
      </c>
      <c r="C15" s="9">
        <v>45019968</v>
      </c>
      <c r="D15" s="9">
        <f>INDEX(Naptans!$A:$C,MATCH(C15,Naptans!$A:$A,0),2)</f>
        <v>292</v>
      </c>
      <c r="E15" s="9" t="str">
        <f>INDEX(Naptans!$A:$C,MATCH(C15,Naptans!$A:$A,0),3)</f>
        <v xml:space="preserve"> Moorhouse Lane</v>
      </c>
      <c r="F15" s="9"/>
      <c r="G15" s="9">
        <v>24</v>
      </c>
      <c r="H15" s="9">
        <v>6</v>
      </c>
      <c r="I15" s="9">
        <v>25</v>
      </c>
      <c r="J15" s="9">
        <v>7</v>
      </c>
      <c r="K15" s="9">
        <v>0</v>
      </c>
      <c r="N15" s="9" t="str">
        <f t="shared" si="0"/>
        <v>INSERT INTO RouteStops (RouteId,Variation,Sequence,NaptanId,BoardingStage,BoardingstageSequence,AlightingStage,AlightingStageSequence,IsBoundary) VALUES (16,1,14,292,24,6,25,7,0)</v>
      </c>
    </row>
    <row r="16" spans="1:15" x14ac:dyDescent="0.25">
      <c r="A16" s="29">
        <v>15</v>
      </c>
      <c r="B16" s="9">
        <v>1</v>
      </c>
      <c r="C16" s="9">
        <v>45019983</v>
      </c>
      <c r="D16" s="9">
        <f>INDEX(Naptans!$A:$C,MATCH(C16,Naptans!$A:$A,0),2)</f>
        <v>188</v>
      </c>
      <c r="E16" s="9" t="str">
        <f>INDEX(Naptans!$A:$C,MATCH(C16,Naptans!$A:$A,0),3)</f>
        <v xml:space="preserve"> Hebden Bridge Road</v>
      </c>
      <c r="F16" s="9"/>
      <c r="G16" s="9">
        <v>24</v>
      </c>
      <c r="H16" s="9">
        <v>6</v>
      </c>
      <c r="I16" s="9">
        <v>25</v>
      </c>
      <c r="J16" s="9">
        <v>7</v>
      </c>
      <c r="K16" s="9">
        <v>0</v>
      </c>
      <c r="N16" s="9" t="str">
        <f t="shared" si="0"/>
        <v>INSERT INTO RouteStops (RouteId,Variation,Sequence,NaptanId,BoardingStage,BoardingstageSequence,AlightingStage,AlightingStageSequence,IsBoundary) VALUES (16,1,15,188,24,6,25,7,0)</v>
      </c>
    </row>
    <row r="17" spans="1:14" x14ac:dyDescent="0.25">
      <c r="A17" s="5">
        <v>16</v>
      </c>
      <c r="B17" s="9">
        <v>1</v>
      </c>
      <c r="C17" s="9">
        <v>45019987</v>
      </c>
      <c r="D17" s="9">
        <f>INDEX(Naptans!$A:$C,MATCH(C17,Naptans!$A:$A,0),2)</f>
        <v>190</v>
      </c>
      <c r="E17" s="9" t="str">
        <f>INDEX(Naptans!$A:$C,MATCH(C17,Naptans!$A:$A,0),3)</f>
        <v xml:space="preserve"> Best Lane</v>
      </c>
      <c r="F17" s="9">
        <v>25</v>
      </c>
      <c r="G17" s="9">
        <v>25</v>
      </c>
      <c r="H17" s="9">
        <v>7</v>
      </c>
      <c r="I17" s="9">
        <v>25</v>
      </c>
      <c r="J17" s="9">
        <v>7</v>
      </c>
      <c r="K17" s="9">
        <v>0</v>
      </c>
      <c r="N17" s="9" t="str">
        <f t="shared" si="0"/>
        <v>INSERT INTO RouteStops (RouteId,Variation,Sequence,NaptanId,BoardingStage,BoardingstageSequence,AlightingStage,AlightingStageSequence,IsBoundary) VALUES (16,1,16,190,25,7,25,7,0)</v>
      </c>
    </row>
    <row r="18" spans="1:14" x14ac:dyDescent="0.25">
      <c r="A18" s="29">
        <v>17</v>
      </c>
      <c r="B18" s="9">
        <v>1</v>
      </c>
      <c r="C18" s="9">
        <v>45019988</v>
      </c>
      <c r="D18" s="9">
        <f>INDEX(Naptans!$A:$C,MATCH(C18,Naptans!$A:$A,0),2)</f>
        <v>191</v>
      </c>
      <c r="E18" s="9" t="str">
        <f>INDEX(Naptans!$A:$C,MATCH(C18,Naptans!$A:$A,0),3)</f>
        <v xml:space="preserve"> Station Road</v>
      </c>
      <c r="F18" s="9">
        <v>25</v>
      </c>
      <c r="G18" s="9">
        <v>25</v>
      </c>
      <c r="H18" s="9">
        <v>7</v>
      </c>
      <c r="I18" s="9">
        <v>25</v>
      </c>
      <c r="J18">
        <v>7</v>
      </c>
      <c r="K18" s="9">
        <v>0</v>
      </c>
      <c r="N18" s="9" t="str">
        <f t="shared" si="0"/>
        <v>INSERT INTO RouteStops (RouteId,Variation,Sequence,NaptanId,BoardingStage,BoardingstageSequence,AlightingStage,AlightingStageSequence,IsBoundary) VALUES (16,1,17,191,25,7,25,7,0)</v>
      </c>
    </row>
    <row r="19" spans="1:14" s="9" customFormat="1" x14ac:dyDescent="0.25"/>
    <row r="20" spans="1:14" x14ac:dyDescent="0.25">
      <c r="A20" s="9">
        <v>1</v>
      </c>
      <c r="B20" s="9">
        <v>2</v>
      </c>
      <c r="C20" s="9">
        <v>45019988</v>
      </c>
      <c r="D20" s="9">
        <f>INDEX(Naptans!$A:$C,MATCH(C20,Naptans!$A:$A,0),2)</f>
        <v>191</v>
      </c>
      <c r="E20" s="9" t="str">
        <f>INDEX(Naptans!$A:$C,MATCH(C20,Naptans!$A:$A,0),3)</f>
        <v xml:space="preserve"> Station Road</v>
      </c>
      <c r="F20" s="9">
        <v>25</v>
      </c>
      <c r="G20" s="9">
        <v>25</v>
      </c>
      <c r="H20" s="9">
        <v>7</v>
      </c>
      <c r="I20" s="9">
        <v>25</v>
      </c>
      <c r="J20">
        <v>7</v>
      </c>
      <c r="K20">
        <v>0</v>
      </c>
      <c r="N20" s="9" t="str">
        <f t="shared" si="0"/>
        <v>INSERT INTO RouteStops (RouteId,Variation,Sequence,NaptanId,BoardingStage,BoardingstageSequence,AlightingStage,AlightingStageSequence,IsBoundary) VALUES (16,2,1,191,25,7,25,7,0)</v>
      </c>
    </row>
    <row r="21" spans="1:14" x14ac:dyDescent="0.25">
      <c r="A21" s="9">
        <v>2</v>
      </c>
      <c r="B21" s="9">
        <v>2</v>
      </c>
      <c r="C21" s="9">
        <v>45027170</v>
      </c>
      <c r="D21" s="9">
        <f>INDEX(Naptans!$A:$C,MATCH(C21,Naptans!$A:$A,0),2)</f>
        <v>241</v>
      </c>
      <c r="E21" s="9" t="str">
        <f>INDEX(Naptans!$A:$C,MATCH(C21,Naptans!$A:$A,0),3)</f>
        <v xml:space="preserve"> Station Road</v>
      </c>
      <c r="F21" s="9"/>
      <c r="G21" s="9">
        <v>25</v>
      </c>
      <c r="H21" s="9">
        <v>7</v>
      </c>
      <c r="I21" s="9">
        <v>24</v>
      </c>
      <c r="J21">
        <v>6</v>
      </c>
      <c r="K21" s="9">
        <v>0</v>
      </c>
      <c r="N21" s="9" t="str">
        <f t="shared" si="0"/>
        <v>INSERT INTO RouteStops (RouteId,Variation,Sequence,NaptanId,BoardingStage,BoardingstageSequence,AlightingStage,AlightingStageSequence,IsBoundary) VALUES (16,2,2,241,25,7,24,6,0)</v>
      </c>
    </row>
    <row r="22" spans="1:14" x14ac:dyDescent="0.25">
      <c r="A22" s="29">
        <v>3</v>
      </c>
      <c r="B22" s="9">
        <v>2</v>
      </c>
      <c r="C22" s="9">
        <v>45019970</v>
      </c>
      <c r="D22" s="9">
        <f>INDEX(Naptans!$A:$C,MATCH(C22,Naptans!$A:$A,0),2)</f>
        <v>242</v>
      </c>
      <c r="E22" s="9" t="str">
        <f>INDEX(Naptans!$A:$C,MATCH(C22,Naptans!$A:$A,0),3)</f>
        <v xml:space="preserve"> West Drive</v>
      </c>
      <c r="F22" s="9"/>
      <c r="G22" s="9">
        <v>25</v>
      </c>
      <c r="H22" s="9">
        <v>7</v>
      </c>
      <c r="I22" s="9">
        <v>24</v>
      </c>
      <c r="J22">
        <v>6</v>
      </c>
      <c r="K22" s="9">
        <v>0</v>
      </c>
      <c r="N22" s="9" t="str">
        <f t="shared" si="0"/>
        <v>INSERT INTO RouteStops (RouteId,Variation,Sequence,NaptanId,BoardingStage,BoardingstageSequence,AlightingStage,AlightingStageSequence,IsBoundary) VALUES (16,2,3,242,25,7,24,6,0)</v>
      </c>
    </row>
    <row r="23" spans="1:14" x14ac:dyDescent="0.25">
      <c r="A23" s="29">
        <v>4</v>
      </c>
      <c r="B23" s="9">
        <v>2</v>
      </c>
      <c r="C23" s="9">
        <v>45028697</v>
      </c>
      <c r="D23" s="9">
        <f>INDEX(Naptans!$A:$C,MATCH(C23,Naptans!$A:$A,0),2)</f>
        <v>297</v>
      </c>
      <c r="E23" s="9" t="str">
        <f>INDEX(Naptans!$A:$C,MATCH(C23,Naptans!$A:$A,0),3)</f>
        <v xml:space="preserve"> Moorhouse Court</v>
      </c>
      <c r="F23" s="9"/>
      <c r="G23" s="9">
        <v>25</v>
      </c>
      <c r="H23" s="9">
        <v>7</v>
      </c>
      <c r="I23" s="9">
        <v>24</v>
      </c>
      <c r="J23">
        <v>6</v>
      </c>
      <c r="K23" s="9">
        <v>0</v>
      </c>
      <c r="N23" s="9" t="str">
        <f t="shared" si="0"/>
        <v>INSERT INTO RouteStops (RouteId,Variation,Sequence,NaptanId,BoardingStage,BoardingstageSequence,AlightingStage,AlightingStageSequence,IsBoundary) VALUES (16,2,4,297,25,7,24,6,0)</v>
      </c>
    </row>
    <row r="24" spans="1:14" x14ac:dyDescent="0.25">
      <c r="A24" s="29">
        <v>5</v>
      </c>
      <c r="B24" s="9">
        <v>2</v>
      </c>
      <c r="C24" s="9">
        <v>45019966</v>
      </c>
      <c r="D24" s="9">
        <f>INDEX(Naptans!$A:$C,MATCH(C24,Naptans!$A:$A,0),2)</f>
        <v>298</v>
      </c>
      <c r="E24" s="9" t="str">
        <f>INDEX(Naptans!$A:$C,MATCH(C24,Naptans!$A:$A,0),3)</f>
        <v xml:space="preserve"> Gledhow Drive</v>
      </c>
      <c r="F24" s="9"/>
      <c r="G24" s="9">
        <v>25</v>
      </c>
      <c r="H24" s="9">
        <v>7</v>
      </c>
      <c r="I24" s="9">
        <v>24</v>
      </c>
      <c r="J24">
        <v>6</v>
      </c>
      <c r="K24" s="9">
        <v>0</v>
      </c>
      <c r="N24" s="9" t="str">
        <f t="shared" si="0"/>
        <v>INSERT INTO RouteStops (RouteId,Variation,Sequence,NaptanId,BoardingStage,BoardingstageSequence,AlightingStage,AlightingStageSequence,IsBoundary) VALUES (16,2,5,298,25,7,24,6,0)</v>
      </c>
    </row>
    <row r="25" spans="1:14" x14ac:dyDescent="0.25">
      <c r="A25" s="29">
        <v>6</v>
      </c>
      <c r="B25" s="9">
        <v>2</v>
      </c>
      <c r="C25" s="9">
        <v>45027314</v>
      </c>
      <c r="D25" s="9">
        <f>INDEX(Naptans!$A:$C,MATCH(C25,Naptans!$A:$A,0),2)</f>
        <v>299</v>
      </c>
      <c r="E25" s="9" t="str">
        <f>INDEX(Naptans!$A:$C,MATCH(C25,Naptans!$A:$A,0),3)</f>
        <v xml:space="preserve"> Old Oxenhope Lane</v>
      </c>
      <c r="F25" s="9">
        <v>24</v>
      </c>
      <c r="G25" s="9">
        <v>24</v>
      </c>
      <c r="H25" s="9">
        <v>6</v>
      </c>
      <c r="I25" s="9">
        <v>24</v>
      </c>
      <c r="J25">
        <v>6</v>
      </c>
      <c r="K25" s="9">
        <v>0</v>
      </c>
      <c r="N25" s="9" t="str">
        <f t="shared" si="0"/>
        <v>INSERT INTO RouteStops (RouteId,Variation,Sequence,NaptanId,BoardingStage,BoardingstageSequence,AlightingStage,AlightingStageSequence,IsBoundary) VALUES (16,2,6,299,24,6,24,6,0)</v>
      </c>
    </row>
    <row r="26" spans="1:14" x14ac:dyDescent="0.25">
      <c r="A26" s="29">
        <v>7</v>
      </c>
      <c r="B26" s="9">
        <v>2</v>
      </c>
      <c r="C26" s="9">
        <v>45019963</v>
      </c>
      <c r="D26" s="9">
        <f>INDEX(Naptans!$A:$C,MATCH(C26,Naptans!$A:$A,0),2)</f>
        <v>300</v>
      </c>
      <c r="E26" s="9" t="str">
        <f>INDEX(Naptans!$A:$C,MATCH(C26,Naptans!$A:$A,0),3)</f>
        <v xml:space="preserve"> Marsh Top</v>
      </c>
      <c r="F26" s="9">
        <v>23</v>
      </c>
      <c r="G26" s="9">
        <v>23</v>
      </c>
      <c r="H26" s="9">
        <v>5</v>
      </c>
      <c r="I26" s="9">
        <v>23</v>
      </c>
      <c r="J26">
        <v>5</v>
      </c>
      <c r="K26" s="9">
        <v>0</v>
      </c>
      <c r="N26" s="9" t="str">
        <f t="shared" si="0"/>
        <v>INSERT INTO RouteStops (RouteId,Variation,Sequence,NaptanId,BoardingStage,BoardingstageSequence,AlightingStage,AlightingStageSequence,IsBoundary) VALUES (16,2,7,300,23,5,23,5,0)</v>
      </c>
    </row>
    <row r="27" spans="1:14" x14ac:dyDescent="0.25">
      <c r="A27" s="29">
        <v>8</v>
      </c>
      <c r="B27" s="9">
        <v>2</v>
      </c>
      <c r="C27" s="9">
        <v>45019962</v>
      </c>
      <c r="D27" s="9">
        <f>INDEX(Naptans!$A:$C,MATCH(C27,Naptans!$A:$A,0),2)</f>
        <v>301</v>
      </c>
      <c r="E27" s="9" t="str">
        <f>INDEX(Naptans!$A:$C,MATCH(C27,Naptans!$A:$A,0),3)</f>
        <v xml:space="preserve"> Marsh Top (Track)</v>
      </c>
      <c r="F27" s="9"/>
      <c r="G27" s="9">
        <v>23</v>
      </c>
      <c r="H27" s="9">
        <v>5</v>
      </c>
      <c r="I27" s="9">
        <v>22</v>
      </c>
      <c r="J27">
        <v>4</v>
      </c>
      <c r="K27" s="9">
        <v>0</v>
      </c>
      <c r="N27" s="9" t="str">
        <f t="shared" si="0"/>
        <v>INSERT INTO RouteStops (RouteId,Variation,Sequence,NaptanId,BoardingStage,BoardingstageSequence,AlightingStage,AlightingStageSequence,IsBoundary) VALUES (16,2,8,301,23,5,22,4,0)</v>
      </c>
    </row>
    <row r="28" spans="1:14" x14ac:dyDescent="0.25">
      <c r="A28" s="29">
        <v>9</v>
      </c>
      <c r="B28" s="9">
        <v>2</v>
      </c>
      <c r="C28" s="9">
        <v>45050873</v>
      </c>
      <c r="D28" s="9">
        <f>INDEX(Naptans!$A:$C,MATCH(C28,Naptans!$A:$A,0),2)</f>
        <v>302</v>
      </c>
      <c r="E28" s="9" t="str">
        <f>INDEX(Naptans!$A:$C,MATCH(C28,Naptans!$A:$A,0),3)</f>
        <v xml:space="preserve"> Woodlands Rise</v>
      </c>
      <c r="F28" s="9">
        <v>22</v>
      </c>
      <c r="G28" s="9">
        <v>22</v>
      </c>
      <c r="H28" s="9">
        <v>4</v>
      </c>
      <c r="I28" s="9">
        <v>22</v>
      </c>
      <c r="J28">
        <v>4</v>
      </c>
      <c r="K28" s="9">
        <v>0</v>
      </c>
      <c r="N28" s="9" t="str">
        <f t="shared" si="0"/>
        <v>INSERT INTO RouteStops (RouteId,Variation,Sequence,NaptanId,BoardingStage,BoardingstageSequence,AlightingStage,AlightingStageSequence,IsBoundary) VALUES (16,2,9,302,22,4,22,4,0)</v>
      </c>
    </row>
    <row r="29" spans="1:14" x14ac:dyDescent="0.25">
      <c r="A29" s="29">
        <v>10</v>
      </c>
      <c r="B29" s="9">
        <v>2</v>
      </c>
      <c r="C29" s="9">
        <v>45019960</v>
      </c>
      <c r="D29" s="9">
        <f>INDEX(Naptans!$A:$C,MATCH(C29,Naptans!$A:$A,0),2)</f>
        <v>303</v>
      </c>
      <c r="E29" s="9" t="str">
        <f>INDEX(Naptans!$A:$C,MATCH(C29,Naptans!$A:$A,0),3)</f>
        <v xml:space="preserve"> Sun Street K</v>
      </c>
      <c r="F29" s="9">
        <v>22</v>
      </c>
      <c r="G29" s="9">
        <v>22</v>
      </c>
      <c r="H29" s="9">
        <v>4</v>
      </c>
      <c r="I29" s="9">
        <v>22</v>
      </c>
      <c r="J29">
        <v>4</v>
      </c>
      <c r="K29" s="9">
        <v>0</v>
      </c>
      <c r="N29" s="9" t="str">
        <f t="shared" si="0"/>
        <v>INSERT INTO RouteStops (RouteId,Variation,Sequence,NaptanId,BoardingStage,BoardingstageSequence,AlightingStage,AlightingStageSequence,IsBoundary) VALUES (16,2,10,303,22,4,22,4,0)</v>
      </c>
    </row>
    <row r="30" spans="1:14" x14ac:dyDescent="0.25">
      <c r="A30" s="29">
        <v>11</v>
      </c>
      <c r="B30" s="9">
        <v>2</v>
      </c>
      <c r="C30" s="9">
        <v>45019940</v>
      </c>
      <c r="D30" s="9">
        <f>INDEX(Naptans!$A:$C,MATCH(C30,Naptans!$A:$A,0),2)</f>
        <v>177</v>
      </c>
      <c r="E30" s="9" t="str">
        <f>INDEX(Naptans!$A:$C,MATCH(C30,Naptans!$A:$A,0),3)</f>
        <v xml:space="preserve"> Bridgehouse Lane M</v>
      </c>
      <c r="F30" s="9">
        <v>21</v>
      </c>
      <c r="G30" s="9">
        <v>21</v>
      </c>
      <c r="H30" s="9">
        <v>3</v>
      </c>
      <c r="I30" s="9">
        <v>21</v>
      </c>
      <c r="J30">
        <v>3</v>
      </c>
      <c r="K30" s="9">
        <v>0</v>
      </c>
      <c r="N30" s="9" t="str">
        <f t="shared" si="0"/>
        <v>INSERT INTO RouteStops (RouteId,Variation,Sequence,NaptanId,BoardingStage,BoardingstageSequence,AlightingStage,AlightingStageSequence,IsBoundary) VALUES (16,2,11,177,21,3,21,3,0)</v>
      </c>
    </row>
    <row r="31" spans="1:14" x14ac:dyDescent="0.25">
      <c r="A31" s="29">
        <v>12</v>
      </c>
      <c r="B31" s="9">
        <v>2</v>
      </c>
      <c r="C31" s="9">
        <v>45019936</v>
      </c>
      <c r="D31" s="9">
        <f>INDEX(Naptans!$A:$C,MATCH(C31,Naptans!$A:$A,0),2)</f>
        <v>178</v>
      </c>
      <c r="E31" s="9" t="str">
        <f>INDEX(Naptans!$A:$C,MATCH(C31,Naptans!$A:$A,0),3)</f>
        <v xml:space="preserve"> Station Road P</v>
      </c>
      <c r="F31" s="9">
        <v>21</v>
      </c>
      <c r="G31" s="9">
        <v>21</v>
      </c>
      <c r="H31" s="9">
        <v>3</v>
      </c>
      <c r="I31" s="9">
        <v>21</v>
      </c>
      <c r="J31">
        <v>3</v>
      </c>
      <c r="K31" s="9">
        <v>0</v>
      </c>
      <c r="N31" s="9" t="str">
        <f t="shared" si="0"/>
        <v>INSERT INTO RouteStops (RouteId,Variation,Sequence,NaptanId,BoardingStage,BoardingstageSequence,AlightingStage,AlightingStageSequence,IsBoundary) VALUES (16,2,12,178,21,3,21,3,0)</v>
      </c>
    </row>
    <row r="32" spans="1:14" x14ac:dyDescent="0.25">
      <c r="A32" s="29">
        <v>13</v>
      </c>
      <c r="B32" s="9">
        <v>2</v>
      </c>
      <c r="C32" s="9">
        <v>45019935</v>
      </c>
      <c r="D32" s="9">
        <f>INDEX(Naptans!$A:$C,MATCH(C32,Naptans!$A:$A,0),2)</f>
        <v>179</v>
      </c>
      <c r="E32" s="9" t="str">
        <f>INDEX(Naptans!$A:$C,MATCH(C32,Naptans!$A:$A,0),3)</f>
        <v xml:space="preserve"> Ebor Lane</v>
      </c>
      <c r="F32" s="9"/>
      <c r="G32" s="9">
        <v>21</v>
      </c>
      <c r="H32" s="9">
        <v>3</v>
      </c>
      <c r="I32" s="9">
        <v>20</v>
      </c>
      <c r="J32">
        <v>2</v>
      </c>
      <c r="K32" s="9">
        <v>0</v>
      </c>
      <c r="N32" s="9" t="str">
        <f t="shared" si="0"/>
        <v>INSERT INTO RouteStops (RouteId,Variation,Sequence,NaptanId,BoardingStage,BoardingstageSequence,AlightingStage,AlightingStageSequence,IsBoundary) VALUES (16,2,13,179,21,3,20,2,0)</v>
      </c>
    </row>
    <row r="33" spans="1:14" x14ac:dyDescent="0.25">
      <c r="A33" s="29">
        <v>14</v>
      </c>
      <c r="B33" s="9">
        <v>2</v>
      </c>
      <c r="C33" s="9">
        <v>45019933</v>
      </c>
      <c r="D33" s="9">
        <f>INDEX(Naptans!$A:$C,MATCH(C33,Naptans!$A:$A,0),2)</f>
        <v>180</v>
      </c>
      <c r="E33" s="9" t="str">
        <f>INDEX(Naptans!$A:$C,MATCH(C33,Naptans!$A:$A,0),3)</f>
        <v xml:space="preserve"> Lawcliffe Crescent</v>
      </c>
      <c r="F33" s="9"/>
      <c r="G33" s="9">
        <v>21</v>
      </c>
      <c r="H33" s="9">
        <v>3</v>
      </c>
      <c r="I33" s="9">
        <v>20</v>
      </c>
      <c r="J33">
        <v>2</v>
      </c>
      <c r="K33" s="9">
        <v>0</v>
      </c>
      <c r="N33" s="9" t="str">
        <f t="shared" si="0"/>
        <v>INSERT INTO RouteStops (RouteId,Variation,Sequence,NaptanId,BoardingStage,BoardingstageSequence,AlightingStage,AlightingStageSequence,IsBoundary) VALUES (16,2,14,180,21,3,20,2,0)</v>
      </c>
    </row>
    <row r="34" spans="1:14" x14ac:dyDescent="0.25">
      <c r="A34" s="29">
        <v>15</v>
      </c>
      <c r="B34" s="9">
        <v>2</v>
      </c>
      <c r="C34" s="9">
        <v>45019931</v>
      </c>
      <c r="D34" s="9">
        <f>INDEX(Naptans!$A:$C,MATCH(C34,Naptans!$A:$A,0),2)</f>
        <v>270</v>
      </c>
      <c r="E34" s="9" t="str">
        <f>INDEX(Naptans!$A:$C,MATCH(C34,Naptans!$A:$A,0),3)</f>
        <v xml:space="preserve"> Vale Mill Lane</v>
      </c>
      <c r="F34" s="9">
        <v>20</v>
      </c>
      <c r="G34" s="9">
        <v>20</v>
      </c>
      <c r="H34" s="9">
        <v>2</v>
      </c>
      <c r="I34" s="9">
        <v>20</v>
      </c>
      <c r="J34">
        <v>2</v>
      </c>
      <c r="K34" s="9">
        <v>0</v>
      </c>
      <c r="N34" s="9" t="str">
        <f t="shared" si="0"/>
        <v>INSERT INTO RouteStops (RouteId,Variation,Sequence,NaptanId,BoardingStage,BoardingstageSequence,AlightingStage,AlightingStageSequence,IsBoundary) VALUES (16,2,15,270,20,2,20,2,0)</v>
      </c>
    </row>
    <row r="35" spans="1:14" x14ac:dyDescent="0.25">
      <c r="A35" s="29">
        <v>16</v>
      </c>
      <c r="B35" s="9">
        <v>2</v>
      </c>
      <c r="C35" s="9">
        <v>45019929</v>
      </c>
      <c r="D35" s="9">
        <f>INDEX(Naptans!$A:$C,MATCH(C35,Naptans!$A:$A,0),2)</f>
        <v>271</v>
      </c>
      <c r="E35" s="9" t="str">
        <f>INDEX(Naptans!$A:$C,MATCH(C35,Naptans!$A:$A,0),3)</f>
        <v xml:space="preserve"> Annie Street</v>
      </c>
      <c r="F35" s="9">
        <v>19</v>
      </c>
      <c r="G35" s="9">
        <v>19</v>
      </c>
      <c r="H35" s="9">
        <v>1</v>
      </c>
      <c r="I35" s="9">
        <v>19</v>
      </c>
      <c r="J35">
        <v>1</v>
      </c>
      <c r="K35" s="9">
        <v>0</v>
      </c>
      <c r="N35" s="9" t="str">
        <f t="shared" si="0"/>
        <v>INSERT INTO RouteStops (RouteId,Variation,Sequence,NaptanId,BoardingStage,BoardingstageSequence,AlightingStage,AlightingStageSequence,IsBoundary) VALUES (16,2,16,271,19,1,19,1,0)</v>
      </c>
    </row>
    <row r="36" spans="1:14" s="29" customFormat="1" x14ac:dyDescent="0.25">
      <c r="A36" s="29">
        <v>17</v>
      </c>
      <c r="B36" s="29">
        <v>2</v>
      </c>
      <c r="C36" s="29">
        <v>45050914</v>
      </c>
      <c r="D36" s="29">
        <f>INDEX(Naptans!$A:$C,MATCH(C36,Naptans!$A:$A,0),2)</f>
        <v>433</v>
      </c>
      <c r="E36" s="29" t="str">
        <f>INDEX(Naptans!$A:$C,MATCH(C36,Naptans!$A:$A,0),3)</f>
        <v xml:space="preserve"> Springfield Farm</v>
      </c>
      <c r="F36" s="29">
        <v>-1</v>
      </c>
      <c r="G36" s="29">
        <v>-1</v>
      </c>
      <c r="H36" s="29">
        <v>-1</v>
      </c>
      <c r="I36" s="29">
        <v>-1</v>
      </c>
      <c r="J36" s="29">
        <v>-1</v>
      </c>
      <c r="K36" s="29">
        <v>1</v>
      </c>
      <c r="N36" s="29" t="str">
        <f t="shared" ref="N36" si="1">"INSERT INTO RouteStops (RouteId,Variation,Sequence,NaptanId,BoardingStage,BoardingstageSequence,AlightingStage,AlightingStageSequence,IsBoundary) VALUES ("&amp;$N$1&amp;","&amp;B36&amp;","&amp;A36&amp;","&amp;D36&amp;","&amp;G36&amp;","&amp;H36&amp;","&amp;I36&amp;","&amp;J36&amp;","&amp;K36&amp;")"</f>
        <v>INSERT INTO RouteStops (RouteId,Variation,Sequence,NaptanId,BoardingStage,BoardingstageSequence,AlightingStage,AlightingStageSequence,IsBoundary) VALUES (16,2,17,433,-1,-1,-1,-1,1)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6"/>
  <sheetViews>
    <sheetView topLeftCell="A19" workbookViewId="0">
      <selection activeCell="E33" sqref="E33"/>
    </sheetView>
  </sheetViews>
  <sheetFormatPr defaultColWidth="9.140625" defaultRowHeight="15" x14ac:dyDescent="0.25"/>
  <cols>
    <col min="1" max="1" width="11" style="9" customWidth="1"/>
    <col min="2" max="2" width="12" style="9" bestFit="1" customWidth="1"/>
    <col min="3" max="16384" width="9.140625" style="9"/>
  </cols>
  <sheetData>
    <row r="2" spans="1:12" x14ac:dyDescent="0.25">
      <c r="A2" s="9" t="s">
        <v>311</v>
      </c>
      <c r="B2" s="9">
        <v>1500249600000</v>
      </c>
      <c r="D2" s="24" t="s">
        <v>310</v>
      </c>
      <c r="E2" s="9">
        <v>25</v>
      </c>
      <c r="F2" s="9">
        <v>24</v>
      </c>
      <c r="G2" s="9">
        <v>23</v>
      </c>
      <c r="H2" s="9">
        <v>22</v>
      </c>
      <c r="I2" s="9">
        <v>21</v>
      </c>
      <c r="J2" s="9">
        <v>20</v>
      </c>
      <c r="K2" s="9">
        <v>19</v>
      </c>
      <c r="L2" s="9">
        <v>-1</v>
      </c>
    </row>
    <row r="3" spans="1:12" x14ac:dyDescent="0.25">
      <c r="A3" s="9" t="s">
        <v>309</v>
      </c>
      <c r="B3" s="9">
        <v>16</v>
      </c>
      <c r="D3" s="9">
        <v>25</v>
      </c>
      <c r="E3" s="9">
        <v>160</v>
      </c>
    </row>
    <row r="4" spans="1:12" x14ac:dyDescent="0.25">
      <c r="A4" s="9" t="s">
        <v>365</v>
      </c>
      <c r="B4" s="9">
        <v>1</v>
      </c>
      <c r="D4" s="9">
        <v>24</v>
      </c>
      <c r="E4" s="9">
        <v>160</v>
      </c>
      <c r="F4" s="9">
        <v>110</v>
      </c>
    </row>
    <row r="5" spans="1:12" x14ac:dyDescent="0.25">
      <c r="A5" s="9" t="s">
        <v>364</v>
      </c>
      <c r="B5" s="9">
        <v>2</v>
      </c>
      <c r="D5" s="9">
        <v>23</v>
      </c>
      <c r="E5" s="9">
        <v>160</v>
      </c>
      <c r="F5" s="9">
        <v>110</v>
      </c>
      <c r="G5" s="9">
        <v>160</v>
      </c>
    </row>
    <row r="6" spans="1:12" x14ac:dyDescent="0.25">
      <c r="A6" s="9" t="s">
        <v>363</v>
      </c>
      <c r="B6" s="9">
        <v>3</v>
      </c>
      <c r="D6" s="9">
        <v>22</v>
      </c>
      <c r="E6" s="9">
        <v>200</v>
      </c>
      <c r="F6" s="9">
        <v>160</v>
      </c>
      <c r="G6" s="9">
        <v>160</v>
      </c>
      <c r="H6" s="9">
        <v>110</v>
      </c>
    </row>
    <row r="7" spans="1:12" x14ac:dyDescent="0.25">
      <c r="D7" s="9">
        <v>21</v>
      </c>
      <c r="E7" s="9">
        <v>200</v>
      </c>
      <c r="F7" s="9">
        <v>160</v>
      </c>
      <c r="G7" s="9">
        <v>160</v>
      </c>
      <c r="H7" s="9">
        <v>110</v>
      </c>
      <c r="I7" s="9">
        <v>110</v>
      </c>
    </row>
    <row r="8" spans="1:12" x14ac:dyDescent="0.25">
      <c r="A8" s="9" t="s">
        <v>382</v>
      </c>
      <c r="B8" s="9">
        <v>0.9</v>
      </c>
      <c r="D8" s="9">
        <v>20</v>
      </c>
      <c r="E8" s="9">
        <v>250</v>
      </c>
      <c r="F8" s="9">
        <v>200</v>
      </c>
      <c r="G8" s="9">
        <v>200</v>
      </c>
      <c r="H8" s="9">
        <v>160</v>
      </c>
      <c r="I8" s="9">
        <v>110</v>
      </c>
      <c r="J8" s="9">
        <v>110</v>
      </c>
    </row>
    <row r="9" spans="1:12" x14ac:dyDescent="0.25">
      <c r="D9" s="9">
        <v>19</v>
      </c>
      <c r="E9" s="9">
        <v>250</v>
      </c>
      <c r="F9" s="9">
        <v>250</v>
      </c>
      <c r="G9" s="9">
        <v>250</v>
      </c>
      <c r="H9" s="9">
        <v>160</v>
      </c>
      <c r="I9" s="9">
        <v>160</v>
      </c>
      <c r="J9" s="9">
        <v>110</v>
      </c>
      <c r="K9" s="9">
        <v>110</v>
      </c>
    </row>
    <row r="10" spans="1:12" x14ac:dyDescent="0.25">
      <c r="D10" s="9">
        <v>-1</v>
      </c>
      <c r="E10" s="9">
        <v>300</v>
      </c>
      <c r="F10" s="9">
        <v>300</v>
      </c>
      <c r="G10" s="9">
        <v>300</v>
      </c>
      <c r="H10" s="9">
        <v>300</v>
      </c>
      <c r="I10" s="9">
        <v>300</v>
      </c>
      <c r="J10" s="9">
        <v>300</v>
      </c>
      <c r="K10" s="9">
        <v>300</v>
      </c>
      <c r="L10" s="9">
        <v>300</v>
      </c>
    </row>
    <row r="12" spans="1:12" x14ac:dyDescent="0.25">
      <c r="D12" s="24" t="s">
        <v>312</v>
      </c>
    </row>
    <row r="13" spans="1:12" x14ac:dyDescent="0.25">
      <c r="D13" s="9">
        <v>25</v>
      </c>
      <c r="E13" s="9">
        <v>250</v>
      </c>
    </row>
    <row r="14" spans="1:12" x14ac:dyDescent="0.25">
      <c r="D14" s="9">
        <v>24</v>
      </c>
      <c r="E14" s="9">
        <v>250</v>
      </c>
      <c r="F14" s="9">
        <v>200</v>
      </c>
    </row>
    <row r="15" spans="1:12" x14ac:dyDescent="0.25">
      <c r="D15" s="9">
        <v>23</v>
      </c>
      <c r="E15" s="9">
        <v>250</v>
      </c>
      <c r="F15" s="9">
        <v>200</v>
      </c>
      <c r="G15" s="9">
        <v>250</v>
      </c>
    </row>
    <row r="16" spans="1:12" x14ac:dyDescent="0.25">
      <c r="D16" s="9">
        <v>22</v>
      </c>
      <c r="E16" s="9">
        <v>350</v>
      </c>
      <c r="F16" s="9">
        <v>250</v>
      </c>
      <c r="G16" s="9">
        <v>250</v>
      </c>
      <c r="H16" s="9">
        <v>200</v>
      </c>
    </row>
    <row r="17" spans="4:15" x14ac:dyDescent="0.25">
      <c r="D17" s="9">
        <v>21</v>
      </c>
      <c r="E17" s="9">
        <v>350</v>
      </c>
      <c r="F17" s="9">
        <v>250</v>
      </c>
      <c r="G17" s="9">
        <v>250</v>
      </c>
      <c r="H17" s="9">
        <v>200</v>
      </c>
      <c r="I17" s="9">
        <v>200</v>
      </c>
    </row>
    <row r="18" spans="4:15" x14ac:dyDescent="0.25">
      <c r="D18" s="9">
        <v>20</v>
      </c>
      <c r="E18" s="9">
        <v>400</v>
      </c>
      <c r="F18" s="9">
        <v>350</v>
      </c>
      <c r="G18" s="9">
        <v>350</v>
      </c>
      <c r="H18" s="9">
        <v>250</v>
      </c>
      <c r="I18" s="9">
        <v>200</v>
      </c>
      <c r="J18" s="9">
        <v>200</v>
      </c>
    </row>
    <row r="19" spans="4:15" x14ac:dyDescent="0.25">
      <c r="D19" s="9">
        <v>19</v>
      </c>
      <c r="E19" s="9">
        <v>400</v>
      </c>
      <c r="F19" s="9">
        <v>400</v>
      </c>
      <c r="G19" s="9">
        <v>400</v>
      </c>
      <c r="H19" s="9">
        <v>250</v>
      </c>
      <c r="I19" s="9">
        <v>250</v>
      </c>
      <c r="J19" s="9">
        <v>200</v>
      </c>
      <c r="K19" s="9">
        <v>200</v>
      </c>
    </row>
    <row r="20" spans="4:15" x14ac:dyDescent="0.25">
      <c r="D20" s="9">
        <v>-1</v>
      </c>
      <c r="E20" s="9">
        <v>480</v>
      </c>
      <c r="F20" s="9">
        <v>480</v>
      </c>
      <c r="G20" s="9">
        <v>480</v>
      </c>
      <c r="H20" s="9">
        <v>480</v>
      </c>
      <c r="I20" s="9">
        <v>480</v>
      </c>
      <c r="J20" s="9">
        <v>480</v>
      </c>
      <c r="K20" s="9">
        <v>480</v>
      </c>
      <c r="L20" s="9">
        <v>480</v>
      </c>
    </row>
    <row r="22" spans="4:15" x14ac:dyDescent="0.25">
      <c r="D22" s="24" t="s">
        <v>313</v>
      </c>
    </row>
    <row r="23" spans="4:15" x14ac:dyDescent="0.25">
      <c r="D23" s="9">
        <v>25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4:15" x14ac:dyDescent="0.25">
      <c r="D24" s="9">
        <v>24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4:15" x14ac:dyDescent="0.25">
      <c r="D25" s="9">
        <v>23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4:15" x14ac:dyDescent="0.25">
      <c r="D26" s="9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4:15" x14ac:dyDescent="0.25">
      <c r="D27" s="9">
        <v>21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4:15" x14ac:dyDescent="0.25">
      <c r="D28" s="9">
        <v>20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4:15" x14ac:dyDescent="0.25">
      <c r="D29" s="9">
        <v>19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4:15" x14ac:dyDescent="0.25">
      <c r="D30" s="9">
        <v>-1</v>
      </c>
    </row>
    <row r="32" spans="4:15" x14ac:dyDescent="0.25">
      <c r="D32" s="24" t="s">
        <v>314</v>
      </c>
    </row>
    <row r="33" spans="4:24" x14ac:dyDescent="0.25">
      <c r="D33" s="9">
        <v>25</v>
      </c>
      <c r="E33" s="9" t="str">
        <f>IF(E3,"INSERT INTO Fares (Created,RouteId,Stage1,Stage2,Single,[Return]) VALUES ("&amp;$B$2&amp;","&amp;$B$3&amp;","&amp;E$2&amp;","&amp;$D3&amp;","&amp;((E3/100)*$B$8)&amp;","&amp;((E13/100)*$B$8)&amp;");INSERT INTO Fares (Created,RouteId,Stage2,Stage1,Single,[Return]) VALUES ("&amp;$B$2&amp;","&amp;$B$3&amp;","&amp;E$2&amp;","&amp;$D3&amp;","&amp;((E3/100)*$B$8)&amp;","&amp;((E13/100)*$B$8)&amp;")","")</f>
        <v>INSERT INTO Fares (Created,RouteId,Stage1,Stage2,Single,[Return]) VALUES (1500249600000,16,25,25,1.44,2.25);INSERT INTO Fares (Created,RouteId,Stage2,Stage1,Single,[Return]) VALUES (1500249600000,16,25,25,1.44,2.25)</v>
      </c>
      <c r="F33" s="29" t="str">
        <f t="shared" ref="F33:L33" si="0">IF(F3,"INSERT INTO Fares (Created,RouteId,Stage1,Stage2,Single,[Return]) VALUES ("&amp;$B$2&amp;","&amp;$B$3&amp;","&amp;F$2&amp;","&amp;$D3&amp;","&amp;((F3/100)*$B$8)&amp;","&amp;((F13/100)*$B$8)&amp;");INSERT INTO Fares (Created,RouteId,Stage2,Stage1,Single,[Return]) VALUES ("&amp;$B$2&amp;","&amp;$B$3&amp;","&amp;F$2&amp;","&amp;$D3&amp;","&amp;((F3/100)*$B$8)&amp;","&amp;((F13/100)*$B$8)&amp;")","")</f>
        <v/>
      </c>
      <c r="G33" s="29" t="str">
        <f t="shared" si="0"/>
        <v/>
      </c>
      <c r="H33" s="29" t="str">
        <f t="shared" si="0"/>
        <v/>
      </c>
      <c r="I33" s="29" t="str">
        <f t="shared" si="0"/>
        <v/>
      </c>
      <c r="J33" s="29" t="str">
        <f t="shared" si="0"/>
        <v/>
      </c>
      <c r="K33" s="29" t="str">
        <f t="shared" si="0"/>
        <v/>
      </c>
      <c r="L33" s="29" t="str">
        <f t="shared" si="0"/>
        <v/>
      </c>
      <c r="M33" s="9" t="str">
        <f t="shared" ref="M33:P33" si="1">IF(M3,"INSERT INTO Fares (Created,RouteId,Stage1,Stage2,Single,[Return]) VALUES ("&amp;$B$2&amp;","&amp;$B$3&amp;","&amp;M$2&amp;","&amp;$D3&amp;","&amp;M3&amp;","&amp;M13&amp;")","")</f>
        <v/>
      </c>
      <c r="N33" s="9" t="str">
        <f t="shared" si="1"/>
        <v/>
      </c>
      <c r="O33" s="9" t="str">
        <f t="shared" si="1"/>
        <v/>
      </c>
      <c r="P33" s="9" t="str">
        <f t="shared" si="1"/>
        <v/>
      </c>
      <c r="S33" s="9" t="str">
        <f t="shared" ref="S33:X38" si="2">IF(S3,"INSERT INTO Fares (Created,RouteId,Stage1,Stage2,Single,Return) VALUES ("&amp;$B$2&amp;","&amp;$B$3&amp;","&amp;S$2&amp;","&amp;$D3&amp;","&amp;S3&amp;","&amp;S13&amp;")","")</f>
        <v/>
      </c>
      <c r="T33" s="9" t="str">
        <f t="shared" si="2"/>
        <v/>
      </c>
      <c r="U33" s="9" t="str">
        <f t="shared" si="2"/>
        <v/>
      </c>
      <c r="V33" s="9" t="str">
        <f t="shared" si="2"/>
        <v/>
      </c>
      <c r="W33" s="9" t="str">
        <f t="shared" si="2"/>
        <v/>
      </c>
      <c r="X33" s="9" t="str">
        <f t="shared" si="2"/>
        <v/>
      </c>
    </row>
    <row r="34" spans="4:24" x14ac:dyDescent="0.25">
      <c r="D34" s="9">
        <v>24</v>
      </c>
      <c r="E34" s="29" t="str">
        <f t="shared" ref="E34:L40" si="3">IF(E4,"INSERT INTO Fares (Created,RouteId,Stage1,Stage2,Single,[Return]) VALUES ("&amp;$B$2&amp;","&amp;$B$3&amp;","&amp;E$2&amp;","&amp;$D4&amp;","&amp;((E4/100)*$B$8)&amp;","&amp;((E14/100)*$B$8)&amp;");INSERT INTO Fares (Created,RouteId,Stage2,Stage1,Single,[Return]) VALUES ("&amp;$B$2&amp;","&amp;$B$3&amp;","&amp;E$2&amp;","&amp;$D4&amp;","&amp;((E4/100)*$B$8)&amp;","&amp;((E14/100)*$B$8)&amp;")","")</f>
        <v>INSERT INTO Fares (Created,RouteId,Stage1,Stage2,Single,[Return]) VALUES (1500249600000,16,25,24,1.44,2.25);INSERT INTO Fares (Created,RouteId,Stage2,Stage1,Single,[Return]) VALUES (1500249600000,16,25,24,1.44,2.25)</v>
      </c>
      <c r="F34" s="29" t="str">
        <f t="shared" si="3"/>
        <v>INSERT INTO Fares (Created,RouteId,Stage1,Stage2,Single,[Return]) VALUES (1500249600000,16,24,24,0.99,1.8);INSERT INTO Fares (Created,RouteId,Stage2,Stage1,Single,[Return]) VALUES (1500249600000,16,24,24,0.99,1.8)</v>
      </c>
      <c r="G34" s="29" t="str">
        <f t="shared" si="3"/>
        <v/>
      </c>
      <c r="H34" s="29" t="str">
        <f t="shared" si="3"/>
        <v/>
      </c>
      <c r="I34" s="29" t="str">
        <f t="shared" si="3"/>
        <v/>
      </c>
      <c r="J34" s="29" t="str">
        <f t="shared" si="3"/>
        <v/>
      </c>
      <c r="K34" s="29" t="str">
        <f t="shared" si="3"/>
        <v/>
      </c>
      <c r="L34" s="29" t="str">
        <f t="shared" si="3"/>
        <v/>
      </c>
      <c r="M34" s="9" t="str">
        <f t="shared" ref="M34:P40" si="4">IF(M4,"INSERT INTO Fares (Created,RouteId,Stage1,Stage2,Single,[Return]) VALUES ("&amp;$B$2&amp;","&amp;$B$3&amp;","&amp;M$2&amp;","&amp;$D4&amp;","&amp;M4&amp;","&amp;M14&amp;")","")</f>
        <v/>
      </c>
      <c r="N34" s="9" t="str">
        <f t="shared" si="4"/>
        <v/>
      </c>
      <c r="O34" s="9" t="str">
        <f t="shared" si="4"/>
        <v/>
      </c>
      <c r="P34" s="9" t="str">
        <f t="shared" si="4"/>
        <v/>
      </c>
      <c r="S34" s="9" t="str">
        <f t="shared" si="2"/>
        <v/>
      </c>
      <c r="T34" s="9" t="str">
        <f t="shared" si="2"/>
        <v/>
      </c>
      <c r="U34" s="9" t="str">
        <f t="shared" si="2"/>
        <v/>
      </c>
      <c r="V34" s="9" t="str">
        <f t="shared" si="2"/>
        <v/>
      </c>
      <c r="W34" s="9" t="str">
        <f t="shared" si="2"/>
        <v/>
      </c>
      <c r="X34" s="9" t="str">
        <f t="shared" si="2"/>
        <v/>
      </c>
    </row>
    <row r="35" spans="4:24" x14ac:dyDescent="0.25">
      <c r="D35" s="9">
        <v>23</v>
      </c>
      <c r="E35" s="29" t="str">
        <f t="shared" si="3"/>
        <v>INSERT INTO Fares (Created,RouteId,Stage1,Stage2,Single,[Return]) VALUES (1500249600000,16,25,23,1.44,2.25);INSERT INTO Fares (Created,RouteId,Stage2,Stage1,Single,[Return]) VALUES (1500249600000,16,25,23,1.44,2.25)</v>
      </c>
      <c r="F35" s="29" t="str">
        <f t="shared" si="3"/>
        <v>INSERT INTO Fares (Created,RouteId,Stage1,Stage2,Single,[Return]) VALUES (1500249600000,16,24,23,0.99,1.8);INSERT INTO Fares (Created,RouteId,Stage2,Stage1,Single,[Return]) VALUES (1500249600000,16,24,23,0.99,1.8)</v>
      </c>
      <c r="G35" s="29" t="str">
        <f t="shared" si="3"/>
        <v>INSERT INTO Fares (Created,RouteId,Stage1,Stage2,Single,[Return]) VALUES (1500249600000,16,23,23,1.44,2.25);INSERT INTO Fares (Created,RouteId,Stage2,Stage1,Single,[Return]) VALUES (1500249600000,16,23,23,1.44,2.25)</v>
      </c>
      <c r="H35" s="29" t="str">
        <f t="shared" si="3"/>
        <v/>
      </c>
      <c r="I35" s="29" t="str">
        <f t="shared" si="3"/>
        <v/>
      </c>
      <c r="J35" s="29" t="str">
        <f t="shared" si="3"/>
        <v/>
      </c>
      <c r="K35" s="29" t="str">
        <f t="shared" si="3"/>
        <v/>
      </c>
      <c r="L35" s="29" t="str">
        <f t="shared" si="3"/>
        <v/>
      </c>
      <c r="M35" s="9" t="str">
        <f t="shared" si="4"/>
        <v/>
      </c>
      <c r="N35" s="9" t="str">
        <f t="shared" si="4"/>
        <v/>
      </c>
      <c r="O35" s="9" t="str">
        <f t="shared" si="4"/>
        <v/>
      </c>
      <c r="P35" s="9" t="str">
        <f t="shared" si="4"/>
        <v/>
      </c>
      <c r="S35" s="9" t="str">
        <f t="shared" si="2"/>
        <v/>
      </c>
      <c r="T35" s="9" t="str">
        <f t="shared" si="2"/>
        <v/>
      </c>
      <c r="U35" s="9" t="str">
        <f t="shared" si="2"/>
        <v/>
      </c>
      <c r="V35" s="9" t="str">
        <f t="shared" si="2"/>
        <v/>
      </c>
      <c r="W35" s="9" t="str">
        <f t="shared" si="2"/>
        <v/>
      </c>
      <c r="X35" s="9" t="str">
        <f t="shared" si="2"/>
        <v/>
      </c>
    </row>
    <row r="36" spans="4:24" x14ac:dyDescent="0.25">
      <c r="D36" s="9">
        <v>22</v>
      </c>
      <c r="E36" s="29" t="str">
        <f t="shared" si="3"/>
        <v>INSERT INTO Fares (Created,RouteId,Stage1,Stage2,Single,[Return]) VALUES (1500249600000,16,25,22,1.8,3.15);INSERT INTO Fares (Created,RouteId,Stage2,Stage1,Single,[Return]) VALUES (1500249600000,16,25,22,1.8,3.15)</v>
      </c>
      <c r="F36" s="29" t="str">
        <f t="shared" si="3"/>
        <v>INSERT INTO Fares (Created,RouteId,Stage1,Stage2,Single,[Return]) VALUES (1500249600000,16,24,22,1.44,2.25);INSERT INTO Fares (Created,RouteId,Stage2,Stage1,Single,[Return]) VALUES (1500249600000,16,24,22,1.44,2.25)</v>
      </c>
      <c r="G36" s="29" t="str">
        <f t="shared" si="3"/>
        <v>INSERT INTO Fares (Created,RouteId,Stage1,Stage2,Single,[Return]) VALUES (1500249600000,16,23,22,1.44,2.25);INSERT INTO Fares (Created,RouteId,Stage2,Stage1,Single,[Return]) VALUES (1500249600000,16,23,22,1.44,2.25)</v>
      </c>
      <c r="H36" s="29" t="str">
        <f t="shared" si="3"/>
        <v>INSERT INTO Fares (Created,RouteId,Stage1,Stage2,Single,[Return]) VALUES (1500249600000,16,22,22,0.99,1.8);INSERT INTO Fares (Created,RouteId,Stage2,Stage1,Single,[Return]) VALUES (1500249600000,16,22,22,0.99,1.8)</v>
      </c>
      <c r="I36" s="29" t="str">
        <f t="shared" si="3"/>
        <v/>
      </c>
      <c r="J36" s="29" t="str">
        <f t="shared" si="3"/>
        <v/>
      </c>
      <c r="K36" s="29" t="str">
        <f t="shared" si="3"/>
        <v/>
      </c>
      <c r="L36" s="29" t="str">
        <f t="shared" si="3"/>
        <v/>
      </c>
      <c r="M36" s="9" t="str">
        <f t="shared" si="4"/>
        <v/>
      </c>
      <c r="N36" s="9" t="str">
        <f t="shared" si="4"/>
        <v/>
      </c>
      <c r="O36" s="9" t="str">
        <f t="shared" si="4"/>
        <v/>
      </c>
      <c r="P36" s="9" t="str">
        <f t="shared" si="4"/>
        <v/>
      </c>
      <c r="S36" s="9" t="str">
        <f t="shared" si="2"/>
        <v/>
      </c>
      <c r="T36" s="9" t="str">
        <f t="shared" si="2"/>
        <v/>
      </c>
      <c r="U36" s="9" t="str">
        <f t="shared" si="2"/>
        <v/>
      </c>
      <c r="V36" s="9" t="str">
        <f t="shared" si="2"/>
        <v/>
      </c>
      <c r="W36" s="9" t="str">
        <f t="shared" si="2"/>
        <v/>
      </c>
      <c r="X36" s="9" t="str">
        <f t="shared" si="2"/>
        <v/>
      </c>
    </row>
    <row r="37" spans="4:24" x14ac:dyDescent="0.25">
      <c r="D37" s="9">
        <v>21</v>
      </c>
      <c r="E37" s="29" t="str">
        <f t="shared" si="3"/>
        <v>INSERT INTO Fares (Created,RouteId,Stage1,Stage2,Single,[Return]) VALUES (1500249600000,16,25,21,1.8,3.15);INSERT INTO Fares (Created,RouteId,Stage2,Stage1,Single,[Return]) VALUES (1500249600000,16,25,21,1.8,3.15)</v>
      </c>
      <c r="F37" s="29" t="str">
        <f t="shared" si="3"/>
        <v>INSERT INTO Fares (Created,RouteId,Stage1,Stage2,Single,[Return]) VALUES (1500249600000,16,24,21,1.44,2.25);INSERT INTO Fares (Created,RouteId,Stage2,Stage1,Single,[Return]) VALUES (1500249600000,16,24,21,1.44,2.25)</v>
      </c>
      <c r="G37" s="29" t="str">
        <f t="shared" si="3"/>
        <v>INSERT INTO Fares (Created,RouteId,Stage1,Stage2,Single,[Return]) VALUES (1500249600000,16,23,21,1.44,2.25);INSERT INTO Fares (Created,RouteId,Stage2,Stage1,Single,[Return]) VALUES (1500249600000,16,23,21,1.44,2.25)</v>
      </c>
      <c r="H37" s="29" t="str">
        <f t="shared" si="3"/>
        <v>INSERT INTO Fares (Created,RouteId,Stage1,Stage2,Single,[Return]) VALUES (1500249600000,16,22,21,0.99,1.8);INSERT INTO Fares (Created,RouteId,Stage2,Stage1,Single,[Return]) VALUES (1500249600000,16,22,21,0.99,1.8)</v>
      </c>
      <c r="I37" s="29" t="str">
        <f t="shared" si="3"/>
        <v>INSERT INTO Fares (Created,RouteId,Stage1,Stage2,Single,[Return]) VALUES (1500249600000,16,21,21,0.99,1.8);INSERT INTO Fares (Created,RouteId,Stage2,Stage1,Single,[Return]) VALUES (1500249600000,16,21,21,0.99,1.8)</v>
      </c>
      <c r="J37" s="29" t="str">
        <f t="shared" si="3"/>
        <v/>
      </c>
      <c r="K37" s="29" t="str">
        <f t="shared" si="3"/>
        <v/>
      </c>
      <c r="L37" s="29" t="str">
        <f t="shared" si="3"/>
        <v/>
      </c>
      <c r="M37" s="9" t="str">
        <f t="shared" si="4"/>
        <v/>
      </c>
      <c r="N37" s="9" t="str">
        <f t="shared" si="4"/>
        <v/>
      </c>
      <c r="O37" s="9" t="str">
        <f t="shared" si="4"/>
        <v/>
      </c>
      <c r="P37" s="9" t="str">
        <f t="shared" si="4"/>
        <v/>
      </c>
      <c r="S37" s="9" t="str">
        <f t="shared" si="2"/>
        <v/>
      </c>
      <c r="T37" s="9" t="str">
        <f t="shared" si="2"/>
        <v/>
      </c>
      <c r="U37" s="9" t="str">
        <f t="shared" si="2"/>
        <v/>
      </c>
      <c r="V37" s="9" t="str">
        <f t="shared" si="2"/>
        <v/>
      </c>
      <c r="W37" s="9" t="str">
        <f t="shared" si="2"/>
        <v/>
      </c>
      <c r="X37" s="9" t="str">
        <f t="shared" si="2"/>
        <v/>
      </c>
    </row>
    <row r="38" spans="4:24" x14ac:dyDescent="0.25">
      <c r="D38" s="9">
        <v>20</v>
      </c>
      <c r="E38" s="29" t="str">
        <f t="shared" si="3"/>
        <v>INSERT INTO Fares (Created,RouteId,Stage1,Stage2,Single,[Return]) VALUES (1500249600000,16,25,20,2.25,3.6);INSERT INTO Fares (Created,RouteId,Stage2,Stage1,Single,[Return]) VALUES (1500249600000,16,25,20,2.25,3.6)</v>
      </c>
      <c r="F38" s="29" t="str">
        <f t="shared" si="3"/>
        <v>INSERT INTO Fares (Created,RouteId,Stage1,Stage2,Single,[Return]) VALUES (1500249600000,16,24,20,1.8,3.15);INSERT INTO Fares (Created,RouteId,Stage2,Stage1,Single,[Return]) VALUES (1500249600000,16,24,20,1.8,3.15)</v>
      </c>
      <c r="G38" s="29" t="str">
        <f t="shared" si="3"/>
        <v>INSERT INTO Fares (Created,RouteId,Stage1,Stage2,Single,[Return]) VALUES (1500249600000,16,23,20,1.8,3.15);INSERT INTO Fares (Created,RouteId,Stage2,Stage1,Single,[Return]) VALUES (1500249600000,16,23,20,1.8,3.15)</v>
      </c>
      <c r="H38" s="29" t="str">
        <f t="shared" si="3"/>
        <v>INSERT INTO Fares (Created,RouteId,Stage1,Stage2,Single,[Return]) VALUES (1500249600000,16,22,20,1.44,2.25);INSERT INTO Fares (Created,RouteId,Stage2,Stage1,Single,[Return]) VALUES (1500249600000,16,22,20,1.44,2.25)</v>
      </c>
      <c r="I38" s="29" t="str">
        <f t="shared" si="3"/>
        <v>INSERT INTO Fares (Created,RouteId,Stage1,Stage2,Single,[Return]) VALUES (1500249600000,16,21,20,0.99,1.8);INSERT INTO Fares (Created,RouteId,Stage2,Stage1,Single,[Return]) VALUES (1500249600000,16,21,20,0.99,1.8)</v>
      </c>
      <c r="J38" s="29" t="str">
        <f t="shared" si="3"/>
        <v>INSERT INTO Fares (Created,RouteId,Stage1,Stage2,Single,[Return]) VALUES (1500249600000,16,20,20,0.99,1.8);INSERT INTO Fares (Created,RouteId,Stage2,Stage1,Single,[Return]) VALUES (1500249600000,16,20,20,0.99,1.8)</v>
      </c>
      <c r="K38" s="29" t="str">
        <f t="shared" si="3"/>
        <v/>
      </c>
      <c r="L38" s="29" t="str">
        <f t="shared" si="3"/>
        <v/>
      </c>
      <c r="M38" s="9" t="str">
        <f t="shared" si="4"/>
        <v/>
      </c>
      <c r="N38" s="9" t="str">
        <f t="shared" si="4"/>
        <v/>
      </c>
      <c r="O38" s="9" t="str">
        <f t="shared" si="4"/>
        <v/>
      </c>
      <c r="P38" s="9" t="str">
        <f t="shared" si="4"/>
        <v/>
      </c>
      <c r="S38" s="9" t="str">
        <f t="shared" si="2"/>
        <v/>
      </c>
      <c r="T38" s="9" t="str">
        <f t="shared" si="2"/>
        <v/>
      </c>
      <c r="U38" s="9" t="str">
        <f t="shared" si="2"/>
        <v/>
      </c>
      <c r="V38" s="9" t="str">
        <f t="shared" si="2"/>
        <v/>
      </c>
      <c r="W38" s="9" t="str">
        <f t="shared" si="2"/>
        <v/>
      </c>
      <c r="X38" s="9" t="str">
        <f t="shared" si="2"/>
        <v/>
      </c>
    </row>
    <row r="39" spans="4:24" x14ac:dyDescent="0.25">
      <c r="D39" s="9">
        <v>19</v>
      </c>
      <c r="E39" s="29" t="str">
        <f t="shared" si="3"/>
        <v>INSERT INTO Fares (Created,RouteId,Stage1,Stage2,Single,[Return]) VALUES (1500249600000,16,25,19,2.25,3.6);INSERT INTO Fares (Created,RouteId,Stage2,Stage1,Single,[Return]) VALUES (1500249600000,16,25,19,2.25,3.6)</v>
      </c>
      <c r="F39" s="29" t="str">
        <f t="shared" si="3"/>
        <v>INSERT INTO Fares (Created,RouteId,Stage1,Stage2,Single,[Return]) VALUES (1500249600000,16,24,19,2.25,3.6);INSERT INTO Fares (Created,RouteId,Stage2,Stage1,Single,[Return]) VALUES (1500249600000,16,24,19,2.25,3.6)</v>
      </c>
      <c r="G39" s="29" t="str">
        <f t="shared" si="3"/>
        <v>INSERT INTO Fares (Created,RouteId,Stage1,Stage2,Single,[Return]) VALUES (1500249600000,16,23,19,2.25,3.6);INSERT INTO Fares (Created,RouteId,Stage2,Stage1,Single,[Return]) VALUES (1500249600000,16,23,19,2.25,3.6)</v>
      </c>
      <c r="H39" s="29" t="str">
        <f t="shared" si="3"/>
        <v>INSERT INTO Fares (Created,RouteId,Stage1,Stage2,Single,[Return]) VALUES (1500249600000,16,22,19,1.44,2.25);INSERT INTO Fares (Created,RouteId,Stage2,Stage1,Single,[Return]) VALUES (1500249600000,16,22,19,1.44,2.25)</v>
      </c>
      <c r="I39" s="29" t="str">
        <f t="shared" si="3"/>
        <v>INSERT INTO Fares (Created,RouteId,Stage1,Stage2,Single,[Return]) VALUES (1500249600000,16,21,19,1.44,2.25);INSERT INTO Fares (Created,RouteId,Stage2,Stage1,Single,[Return]) VALUES (1500249600000,16,21,19,1.44,2.25)</v>
      </c>
      <c r="J39" s="29" t="str">
        <f t="shared" si="3"/>
        <v>INSERT INTO Fares (Created,RouteId,Stage1,Stage2,Single,[Return]) VALUES (1500249600000,16,20,19,0.99,1.8);INSERT INTO Fares (Created,RouteId,Stage2,Stage1,Single,[Return]) VALUES (1500249600000,16,20,19,0.99,1.8)</v>
      </c>
      <c r="K39" s="29" t="str">
        <f t="shared" si="3"/>
        <v>INSERT INTO Fares (Created,RouteId,Stage1,Stage2,Single,[Return]) VALUES (1500249600000,16,19,19,0.99,1.8);INSERT INTO Fares (Created,RouteId,Stage2,Stage1,Single,[Return]) VALUES (1500249600000,16,19,19,0.99,1.8)</v>
      </c>
      <c r="L39" s="29" t="str">
        <f t="shared" si="3"/>
        <v/>
      </c>
      <c r="M39" s="9" t="str">
        <f t="shared" si="4"/>
        <v/>
      </c>
      <c r="N39" s="9" t="str">
        <f t="shared" si="4"/>
        <v/>
      </c>
      <c r="O39" s="9" t="str">
        <f t="shared" si="4"/>
        <v/>
      </c>
      <c r="P39" s="9" t="str">
        <f t="shared" si="4"/>
        <v/>
      </c>
    </row>
    <row r="40" spans="4:24" x14ac:dyDescent="0.25">
      <c r="D40" s="9">
        <v>-1</v>
      </c>
      <c r="E40" s="29" t="str">
        <f t="shared" si="3"/>
        <v>INSERT INTO Fares (Created,RouteId,Stage1,Stage2,Single,[Return]) VALUES (1500249600000,16,25,-1,2.7,4.32);INSERT INTO Fares (Created,RouteId,Stage2,Stage1,Single,[Return]) VALUES (1500249600000,16,25,-1,2.7,4.32)</v>
      </c>
      <c r="F40" s="29" t="str">
        <f t="shared" si="3"/>
        <v>INSERT INTO Fares (Created,RouteId,Stage1,Stage2,Single,[Return]) VALUES (1500249600000,16,24,-1,2.7,4.32);INSERT INTO Fares (Created,RouteId,Stage2,Stage1,Single,[Return]) VALUES (1500249600000,16,24,-1,2.7,4.32)</v>
      </c>
      <c r="G40" s="29" t="str">
        <f t="shared" si="3"/>
        <v>INSERT INTO Fares (Created,RouteId,Stage1,Stage2,Single,[Return]) VALUES (1500249600000,16,23,-1,2.7,4.32);INSERT INTO Fares (Created,RouteId,Stage2,Stage1,Single,[Return]) VALUES (1500249600000,16,23,-1,2.7,4.32)</v>
      </c>
      <c r="H40" s="29" t="str">
        <f t="shared" si="3"/>
        <v>INSERT INTO Fares (Created,RouteId,Stage1,Stage2,Single,[Return]) VALUES (1500249600000,16,22,-1,2.7,4.32);INSERT INTO Fares (Created,RouteId,Stage2,Stage1,Single,[Return]) VALUES (1500249600000,16,22,-1,2.7,4.32)</v>
      </c>
      <c r="I40" s="29" t="str">
        <f t="shared" si="3"/>
        <v>INSERT INTO Fares (Created,RouteId,Stage1,Stage2,Single,[Return]) VALUES (1500249600000,16,21,-1,2.7,4.32);INSERT INTO Fares (Created,RouteId,Stage2,Stage1,Single,[Return]) VALUES (1500249600000,16,21,-1,2.7,4.32)</v>
      </c>
      <c r="J40" s="29" t="str">
        <f t="shared" si="3"/>
        <v>INSERT INTO Fares (Created,RouteId,Stage1,Stage2,Single,[Return]) VALUES (1500249600000,16,20,-1,2.7,4.32);INSERT INTO Fares (Created,RouteId,Stage2,Stage1,Single,[Return]) VALUES (1500249600000,16,20,-1,2.7,4.32)</v>
      </c>
      <c r="K40" s="29" t="str">
        <f t="shared" si="3"/>
        <v>INSERT INTO Fares (Created,RouteId,Stage1,Stage2,Single,[Return]) VALUES (1500249600000,16,19,-1,2.7,4.32);INSERT INTO Fares (Created,RouteId,Stage2,Stage1,Single,[Return]) VALUES (1500249600000,16,19,-1,2.7,4.32)</v>
      </c>
      <c r="L40" s="29" t="str">
        <f t="shared" si="3"/>
        <v>INSERT INTO Fares (Created,RouteId,Stage1,Stage2,Single,[Return]) VALUES (1500249600000,16,-1,-1,2.7,4.32);INSERT INTO Fares (Created,RouteId,Stage2,Stage1,Single,[Return]) VALUES (1500249600000,16,-1,-1,2.7,4.32)</v>
      </c>
      <c r="M40" s="9" t="str">
        <f t="shared" si="4"/>
        <v/>
      </c>
      <c r="N40" s="9" t="str">
        <f t="shared" si="4"/>
        <v/>
      </c>
      <c r="O40" s="9" t="str">
        <f t="shared" si="4"/>
        <v/>
      </c>
      <c r="P40" s="9" t="str">
        <f t="shared" si="4"/>
        <v/>
      </c>
    </row>
    <row r="42" spans="4:24" x14ac:dyDescent="0.25">
      <c r="D42" s="24" t="s">
        <v>315</v>
      </c>
    </row>
    <row r="43" spans="4:24" x14ac:dyDescent="0.25">
      <c r="D43" s="9">
        <v>25</v>
      </c>
      <c r="E43" s="9" t="str">
        <f>IF($D3=-1,"",IF(ISBLANK(E3),"","INSERT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("&amp;$B$4&amp;","&amp;$B$3&amp;","&amp;E$2&amp;","&amp;$D3&amp;");"))&amp;IF(ISNUMBER(SEARCH("KZone",E23)),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"")&amp;IF(ISNUMBER(SEARCH("Bradford",E23)),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(1,16,25,25);INSERT INTO FareCapStages (FareCapId,RouteId,Stage2,Stage1) VALUES (1,16,25,25);</v>
      </c>
      <c r="F43" s="9" t="str">
        <f t="shared" ref="F43:L43" si="5">IF($D3=-1,"",IF(ISBLANK(F3),"","INSERT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("&amp;$B$4&amp;","&amp;$B$3&amp;","&amp;F$2&amp;","&amp;$D3&amp;");"))&amp;IF(ISNUMBER(SEARCH("KZone",F23)),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"")&amp;IF(ISNUMBER(SEARCH("Bradford",F23)),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43" s="9" t="str">
        <f t="shared" si="5"/>
        <v/>
      </c>
      <c r="H43" s="9" t="str">
        <f t="shared" si="5"/>
        <v/>
      </c>
      <c r="I43" s="9" t="str">
        <f t="shared" si="5"/>
        <v/>
      </c>
      <c r="J43" s="9" t="str">
        <f t="shared" si="5"/>
        <v/>
      </c>
      <c r="K43" s="9" t="str">
        <f t="shared" si="5"/>
        <v/>
      </c>
      <c r="L43" s="9" t="str">
        <f t="shared" si="5"/>
        <v/>
      </c>
      <c r="S43" s="9" t="str">
        <f t="shared" ref="S43:S48" si="6">IF(ISNUMBER(SEARCH("KZone",S23)), "INSERT INTO FareCapStages (FareCapId,RouteId,Stage1,Stage2) VALUES ("&amp;$B$4&amp;","&amp;$B$3&amp;","&amp;S$2&amp;","&amp;$D3&amp;")", "")</f>
        <v/>
      </c>
      <c r="T43" s="9" t="str">
        <f t="shared" ref="T43:U48" si="7">IF(ISNUMBER(SEARCH("KZone",T23)), "INSERT INTO FareCapStages (FareCapId,Stage1,Stage2) VALUES ("&amp;$B$4&amp;","&amp;T$2&amp;","&amp;$D3&amp;")", "")</f>
        <v/>
      </c>
      <c r="U43" s="9" t="str">
        <f t="shared" si="7"/>
        <v/>
      </c>
    </row>
    <row r="44" spans="4:24" x14ac:dyDescent="0.25">
      <c r="D44" s="9">
        <v>24</v>
      </c>
      <c r="E44" s="9" t="str">
        <f t="shared" ref="E44:L50" si="8">IF($D4=-1,"",IF(ISBLANK(E4),"","INSERT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("&amp;$B$4&amp;","&amp;$B$3&amp;","&amp;E$2&amp;","&amp;$D4&amp;");"))&amp;IF(ISNUMBER(SEARCH("KZone",E24)),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"")&amp;IF(ISNUMBER(SEARCH("Bradford",E24)),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(1,16,25,24);INSERT INTO FareCapStages (FareCapId,RouteId,Stage2,Stage1) VALUES (1,16,25,24);</v>
      </c>
      <c r="F44" s="9" t="str">
        <f t="shared" si="8"/>
        <v>INSERT INTO FareCapStages (FareCapId,RouteId,Stage1,Stage2) VALUES (1,16,24,24);INSERT INTO FareCapStages (FareCapId,RouteId,Stage2,Stage1) VALUES (1,16,24,24);</v>
      </c>
      <c r="G44" s="9" t="str">
        <f t="shared" si="8"/>
        <v/>
      </c>
      <c r="H44" s="9" t="str">
        <f t="shared" si="8"/>
        <v/>
      </c>
      <c r="I44" s="9" t="str">
        <f t="shared" si="8"/>
        <v/>
      </c>
      <c r="J44" s="9" t="str">
        <f t="shared" si="8"/>
        <v/>
      </c>
      <c r="K44" s="9" t="str">
        <f t="shared" si="8"/>
        <v/>
      </c>
      <c r="L44" s="9" t="str">
        <f t="shared" si="8"/>
        <v/>
      </c>
      <c r="S44" s="9" t="str">
        <f t="shared" si="6"/>
        <v/>
      </c>
      <c r="T44" s="9" t="str">
        <f t="shared" si="7"/>
        <v/>
      </c>
      <c r="U44" s="9" t="str">
        <f t="shared" si="7"/>
        <v/>
      </c>
    </row>
    <row r="45" spans="4:24" x14ac:dyDescent="0.25">
      <c r="D45" s="9">
        <v>23</v>
      </c>
      <c r="E45" s="9" t="str">
        <f t="shared" si="8"/>
        <v>INSERT INTO FareCapStages (FareCapId,RouteId,Stage1,Stage2) VALUES (1,16,25,23);INSERT INTO FareCapStages (FareCapId,RouteId,Stage2,Stage1) VALUES (1,16,25,23);</v>
      </c>
      <c r="F45" s="9" t="str">
        <f t="shared" si="8"/>
        <v>INSERT INTO FareCapStages (FareCapId,RouteId,Stage1,Stage2) VALUES (1,16,24,23);INSERT INTO FareCapStages (FareCapId,RouteId,Stage2,Stage1) VALUES (1,16,24,23);</v>
      </c>
      <c r="G45" s="9" t="str">
        <f t="shared" si="8"/>
        <v>INSERT INTO FareCapStages (FareCapId,RouteId,Stage1,Stage2) VALUES (1,16,23,23);INSERT INTO FareCapStages (FareCapId,RouteId,Stage2,Stage1) VALUES (1,16,23,23);</v>
      </c>
      <c r="H45" s="9" t="str">
        <f t="shared" si="8"/>
        <v/>
      </c>
      <c r="I45" s="9" t="str">
        <f t="shared" si="8"/>
        <v/>
      </c>
      <c r="J45" s="9" t="str">
        <f t="shared" si="8"/>
        <v/>
      </c>
      <c r="K45" s="9" t="str">
        <f t="shared" si="8"/>
        <v/>
      </c>
      <c r="L45" s="9" t="str">
        <f t="shared" si="8"/>
        <v/>
      </c>
      <c r="S45" s="9" t="str">
        <f t="shared" si="6"/>
        <v/>
      </c>
      <c r="T45" s="9" t="str">
        <f t="shared" si="7"/>
        <v/>
      </c>
      <c r="U45" s="9" t="str">
        <f t="shared" si="7"/>
        <v/>
      </c>
    </row>
    <row r="46" spans="4:24" x14ac:dyDescent="0.25">
      <c r="D46" s="9">
        <v>22</v>
      </c>
      <c r="E46" s="9" t="str">
        <f t="shared" si="8"/>
        <v>INSERT INTO FareCapStages (FareCapId,RouteId,Stage1,Stage2) VALUES (1,16,25,22);INSERT INTO FareCapStages (FareCapId,RouteId,Stage2,Stage1) VALUES (1,16,25,22);</v>
      </c>
      <c r="F46" s="9" t="str">
        <f t="shared" si="8"/>
        <v>INSERT INTO FareCapStages (FareCapId,RouteId,Stage1,Stage2) VALUES (1,16,24,22);INSERT INTO FareCapStages (FareCapId,RouteId,Stage2,Stage1) VALUES (1,16,24,22);</v>
      </c>
      <c r="G46" s="9" t="str">
        <f t="shared" si="8"/>
        <v>INSERT INTO FareCapStages (FareCapId,RouteId,Stage1,Stage2) VALUES (1,16,23,22);INSERT INTO FareCapStages (FareCapId,RouteId,Stage2,Stage1) VALUES (1,16,23,22);</v>
      </c>
      <c r="H46" s="9" t="str">
        <f t="shared" si="8"/>
        <v>INSERT INTO FareCapStages (FareCapId,RouteId,Stage1,Stage2) VALUES (1,16,22,22);INSERT INTO FareCapStages (FareCapId,RouteId,Stage2,Stage1) VALUES (1,16,22,22);</v>
      </c>
      <c r="I46" s="9" t="str">
        <f t="shared" si="8"/>
        <v/>
      </c>
      <c r="J46" s="9" t="str">
        <f t="shared" si="8"/>
        <v/>
      </c>
      <c r="K46" s="9" t="str">
        <f t="shared" si="8"/>
        <v/>
      </c>
      <c r="L46" s="9" t="str">
        <f t="shared" si="8"/>
        <v/>
      </c>
      <c r="S46" s="9" t="str">
        <f t="shared" si="6"/>
        <v/>
      </c>
      <c r="T46" s="9" t="str">
        <f t="shared" si="7"/>
        <v/>
      </c>
      <c r="U46" s="9" t="str">
        <f t="shared" si="7"/>
        <v/>
      </c>
    </row>
    <row r="47" spans="4:24" x14ac:dyDescent="0.25">
      <c r="D47" s="9">
        <v>21</v>
      </c>
      <c r="E47" s="9" t="str">
        <f t="shared" si="8"/>
        <v>INSERT INTO FareCapStages (FareCapId,RouteId,Stage1,Stage2) VALUES (1,16,25,21);INSERT INTO FareCapStages (FareCapId,RouteId,Stage2,Stage1) VALUES (1,16,25,21);</v>
      </c>
      <c r="F47" s="9" t="str">
        <f t="shared" si="8"/>
        <v>INSERT INTO FareCapStages (FareCapId,RouteId,Stage1,Stage2) VALUES (1,16,24,21);INSERT INTO FareCapStages (FareCapId,RouteId,Stage2,Stage1) VALUES (1,16,24,21);</v>
      </c>
      <c r="G47" s="9" t="str">
        <f t="shared" si="8"/>
        <v>INSERT INTO FareCapStages (FareCapId,RouteId,Stage1,Stage2) VALUES (1,16,23,21);INSERT INTO FareCapStages (FareCapId,RouteId,Stage2,Stage1) VALUES (1,16,23,21);</v>
      </c>
      <c r="H47" s="9" t="str">
        <f t="shared" si="8"/>
        <v>INSERT INTO FareCapStages (FareCapId,RouteId,Stage1,Stage2) VALUES (1,16,22,21);INSERT INTO FareCapStages (FareCapId,RouteId,Stage2,Stage1) VALUES (1,16,22,21);</v>
      </c>
      <c r="I47" s="9" t="str">
        <f t="shared" si="8"/>
        <v>INSERT INTO FareCapStages (FareCapId,RouteId,Stage1,Stage2) VALUES (1,16,21,21);INSERT INTO FareCapStages (FareCapId,RouteId,Stage2,Stage1) VALUES (1,16,21,21);</v>
      </c>
      <c r="J47" s="9" t="str">
        <f t="shared" si="8"/>
        <v/>
      </c>
      <c r="K47" s="9" t="str">
        <f t="shared" si="8"/>
        <v/>
      </c>
      <c r="L47" s="9" t="str">
        <f t="shared" si="8"/>
        <v/>
      </c>
      <c r="S47" s="9" t="str">
        <f t="shared" si="6"/>
        <v/>
      </c>
      <c r="T47" s="9" t="str">
        <f t="shared" si="7"/>
        <v/>
      </c>
      <c r="U47" s="9" t="str">
        <f t="shared" si="7"/>
        <v/>
      </c>
    </row>
    <row r="48" spans="4:24" x14ac:dyDescent="0.25">
      <c r="D48" s="9">
        <v>20</v>
      </c>
      <c r="E48" s="9" t="str">
        <f t="shared" si="8"/>
        <v>INSERT INTO FareCapStages (FareCapId,RouteId,Stage1,Stage2) VALUES (1,16,25,20);INSERT INTO FareCapStages (FareCapId,RouteId,Stage2,Stage1) VALUES (1,16,25,20);</v>
      </c>
      <c r="F48" s="9" t="str">
        <f t="shared" si="8"/>
        <v>INSERT INTO FareCapStages (FareCapId,RouteId,Stage1,Stage2) VALUES (1,16,24,20);INSERT INTO FareCapStages (FareCapId,RouteId,Stage2,Stage1) VALUES (1,16,24,20);</v>
      </c>
      <c r="G48" s="9" t="str">
        <f t="shared" si="8"/>
        <v>INSERT INTO FareCapStages (FareCapId,RouteId,Stage1,Stage2) VALUES (1,16,23,20);INSERT INTO FareCapStages (FareCapId,RouteId,Stage2,Stage1) VALUES (1,16,23,20);</v>
      </c>
      <c r="H48" s="9" t="str">
        <f t="shared" si="8"/>
        <v>INSERT INTO FareCapStages (FareCapId,RouteId,Stage1,Stage2) VALUES (1,16,22,20);INSERT INTO FareCapStages (FareCapId,RouteId,Stage2,Stage1) VALUES (1,16,22,20);</v>
      </c>
      <c r="I48" s="9" t="str">
        <f t="shared" si="8"/>
        <v>INSERT INTO FareCapStages (FareCapId,RouteId,Stage1,Stage2) VALUES (1,16,21,20);INSERT INTO FareCapStages (FareCapId,RouteId,Stage2,Stage1) VALUES (1,16,21,20);</v>
      </c>
      <c r="J48" s="9" t="str">
        <f t="shared" si="8"/>
        <v>INSERT INTO FareCapStages (FareCapId,RouteId,Stage1,Stage2) VALUES (1,16,20,20);INSERT INTO FareCapStages (FareCapId,RouteId,Stage2,Stage1) VALUES (1,16,20,20);</v>
      </c>
      <c r="K48" s="9" t="str">
        <f t="shared" si="8"/>
        <v/>
      </c>
      <c r="L48" s="9" t="str">
        <f t="shared" si="8"/>
        <v/>
      </c>
      <c r="S48" s="9" t="str">
        <f t="shared" si="6"/>
        <v/>
      </c>
      <c r="T48" s="9" t="str">
        <f t="shared" si="7"/>
        <v/>
      </c>
      <c r="U48" s="9" t="str">
        <f t="shared" si="7"/>
        <v/>
      </c>
    </row>
    <row r="49" spans="4:21" x14ac:dyDescent="0.25">
      <c r="D49" s="9">
        <v>19</v>
      </c>
      <c r="E49" s="9" t="str">
        <f t="shared" si="8"/>
        <v>INSERT INTO FareCapStages (FareCapId,RouteId,Stage1,Stage2) VALUES (1,16,25,19);INSERT INTO FareCapStages (FareCapId,RouteId,Stage2,Stage1) VALUES (1,16,25,19);</v>
      </c>
      <c r="F49" s="9" t="str">
        <f t="shared" si="8"/>
        <v>INSERT INTO FareCapStages (FareCapId,RouteId,Stage1,Stage2) VALUES (1,16,24,19);INSERT INTO FareCapStages (FareCapId,RouteId,Stage2,Stage1) VALUES (1,16,24,19);</v>
      </c>
      <c r="G49" s="9" t="str">
        <f t="shared" si="8"/>
        <v>INSERT INTO FareCapStages (FareCapId,RouteId,Stage1,Stage2) VALUES (1,16,23,19);INSERT INTO FareCapStages (FareCapId,RouteId,Stage2,Stage1) VALUES (1,16,23,19);</v>
      </c>
      <c r="H49" s="9" t="str">
        <f t="shared" si="8"/>
        <v>INSERT INTO FareCapStages (FareCapId,RouteId,Stage1,Stage2) VALUES (1,16,22,19);INSERT INTO FareCapStages (FareCapId,RouteId,Stage2,Stage1) VALUES (1,16,22,19);</v>
      </c>
      <c r="I49" s="9" t="str">
        <f t="shared" si="8"/>
        <v>INSERT INTO FareCapStages (FareCapId,RouteId,Stage1,Stage2) VALUES (1,16,21,19);INSERT INTO FareCapStages (FareCapId,RouteId,Stage2,Stage1) VALUES (1,16,21,19);</v>
      </c>
      <c r="J49" s="9" t="str">
        <f t="shared" si="8"/>
        <v>INSERT INTO FareCapStages (FareCapId,RouteId,Stage1,Stage2) VALUES (1,16,20,19);INSERT INTO FareCapStages (FareCapId,RouteId,Stage2,Stage1) VALUES (1,16,20,19);</v>
      </c>
      <c r="K49" s="9" t="str">
        <f t="shared" si="8"/>
        <v>INSERT INTO FareCapStages (FareCapId,RouteId,Stage1,Stage2) VALUES (1,16,19,19);INSERT INTO FareCapStages (FareCapId,RouteId,Stage2,Stage1) VALUES (1,16,19,19);</v>
      </c>
      <c r="L49" s="9" t="str">
        <f t="shared" si="8"/>
        <v/>
      </c>
      <c r="S49" s="9" t="str">
        <f>IF(ISNUMBER(SEARCH("KZone",#REF!)), "INSERT INTO FareCapStages (FareCapId,RouteId,Stage1,Stage2) VALUES ("&amp;$B$4&amp;","&amp;$B$3&amp;","&amp;S$2&amp;","&amp;#REF!&amp;")", "")</f>
        <v/>
      </c>
      <c r="T49" s="9" t="str">
        <f>IF(ISNUMBER(SEARCH("KZone",#REF!)), "INSERT INTO FareCapStages (FareCapId,Stage1,Stage2) VALUES ("&amp;$B$4&amp;","&amp;T$2&amp;","&amp;#REF!&amp;")", "")</f>
        <v/>
      </c>
      <c r="U49" s="9" t="str">
        <f>IF(ISNUMBER(SEARCH("KZone",#REF!)), "INSERT INTO FareCapStages (FareCapId,Stage1,Stage2) VALUES ("&amp;$B$4&amp;","&amp;U$2&amp;","&amp;#REF!&amp;")", "")</f>
        <v/>
      </c>
    </row>
    <row r="50" spans="4:21" x14ac:dyDescent="0.25">
      <c r="D50" s="9">
        <v>-1</v>
      </c>
      <c r="E50" s="9" t="str">
        <f t="shared" si="8"/>
        <v/>
      </c>
      <c r="F50" s="9" t="str">
        <f t="shared" si="8"/>
        <v/>
      </c>
      <c r="G50" s="9" t="str">
        <f t="shared" si="8"/>
        <v/>
      </c>
      <c r="H50" s="9" t="str">
        <f t="shared" si="8"/>
        <v/>
      </c>
      <c r="I50" s="9" t="str">
        <f t="shared" si="8"/>
        <v/>
      </c>
      <c r="J50" s="9" t="str">
        <f t="shared" si="8"/>
        <v/>
      </c>
      <c r="K50" s="9" t="str">
        <f t="shared" si="8"/>
        <v/>
      </c>
      <c r="L50" s="9" t="str">
        <f t="shared" si="8"/>
        <v/>
      </c>
      <c r="S50" s="9" t="str">
        <f>IF(ISNUMBER(SEARCH("KZone",#REF!)), "INSERT INTO FareCapStages (FareCapId,RouteId,Stage1,Stage2) VALUES ("&amp;$B$4&amp;","&amp;$B$3&amp;","&amp;S$2&amp;","&amp;#REF!&amp;")", "")</f>
        <v/>
      </c>
      <c r="T50" s="9" t="str">
        <f>IF(ISNUMBER(SEARCH("KZone",#REF!)), "INSERT INTO FareCapStages (FareCapId,Stage1,Stage2) VALUES ("&amp;$B$4&amp;","&amp;T$2&amp;","&amp;#REF!&amp;")", "")</f>
        <v/>
      </c>
      <c r="U50" s="9" t="str">
        <f>IF(ISNUMBER(SEARCH("KZone",#REF!)), "INSERT INTO FareCapStages (FareCapId,Stage1,Stage2) VALUES ("&amp;$B$4&amp;","&amp;U$2&amp;","&amp;#REF!&amp;")", "")</f>
        <v/>
      </c>
    </row>
    <row r="51" spans="4:21" x14ac:dyDescent="0.25">
      <c r="E51" s="9" t="str">
        <f>IF(ISNUMBER(SEARCH("KZone",#REF!)), "INSERT INTO FareCapStages (FareCapId,RouteId,Stage1,Stage2) VALUES ("&amp;$B$4&amp;","&amp;$B$3&amp;","&amp;E$2&amp;","&amp;#REF!&amp;")", "")</f>
        <v/>
      </c>
      <c r="F51" s="9" t="str">
        <f>IF(ISNUMBER(SEARCH("KZone",#REF!)), "INSERT INTO FareCapStages (FareCapId,RouteId,Stage1,Stage2) VALUES ("&amp;$B$4&amp;","&amp;$B$3&amp;","&amp;F$2&amp;","&amp;#REF!&amp;")", "")</f>
        <v/>
      </c>
      <c r="G51" s="9" t="str">
        <f>IF(ISNUMBER(SEARCH("KZone",#REF!)), "INSERT INTO FareCapStages (FareCapId,RouteId,Stage1,Stage2) VALUES ("&amp;$B$4&amp;","&amp;$B$3&amp;","&amp;G$2&amp;","&amp;#REF!&amp;")", "")</f>
        <v/>
      </c>
      <c r="H51" s="9" t="str">
        <f>IF(ISNUMBER(SEARCH("KZone",#REF!)), "INSERT INTO FareCapStages (FareCapId,RouteId,Stage1,Stage2) VALUES ("&amp;$B$4&amp;","&amp;$B$3&amp;","&amp;H$2&amp;","&amp;#REF!&amp;")", "")</f>
        <v/>
      </c>
      <c r="I51" s="9" t="str">
        <f>IF(ISNUMBER(SEARCH("KZone",#REF!)), "INSERT INTO FareCapStages (FareCapId,RouteId,Stage1,Stage2) VALUES ("&amp;$B$4&amp;","&amp;$B$3&amp;","&amp;I$2&amp;","&amp;#REF!&amp;")", "")</f>
        <v/>
      </c>
      <c r="J51" s="9" t="str">
        <f>IF(ISNUMBER(SEARCH("KZone",#REF!)), "INSERT INTO FareCapStages (FareCapId,RouteId,Stage1,Stage2) VALUES ("&amp;$B$4&amp;","&amp;$B$3&amp;","&amp;J$2&amp;","&amp;#REF!&amp;")", "")</f>
        <v/>
      </c>
      <c r="K51" s="9" t="str">
        <f>IF(ISNUMBER(SEARCH("KZone",#REF!)), "INSERT INTO FareCapStages (FareCapId,RouteId,Stage1,Stage2) VALUES ("&amp;$B$4&amp;","&amp;$B$3&amp;","&amp;K$2&amp;","&amp;#REF!&amp;")", "")</f>
        <v/>
      </c>
      <c r="S51" s="9" t="str">
        <f>IF(ISNUMBER(SEARCH("KZone",#REF!)), "INSERT INTO FareCapStages (FareCapId,RouteId,Stage1,Stage2) VALUES ("&amp;$B$4&amp;","&amp;$B$3&amp;","&amp;S$2&amp;","&amp;#REF!&amp;")", "")</f>
        <v/>
      </c>
      <c r="T51" s="9" t="str">
        <f>IF(ISNUMBER(SEARCH("KZone",#REF!)), "INSERT INTO FareCapStages (FareCapId,Stage1,Stage2) VALUES ("&amp;$B$4&amp;","&amp;T$2&amp;","&amp;#REF!&amp;")", "")</f>
        <v/>
      </c>
      <c r="U51" s="9" t="str">
        <f>IF(ISNUMBER(SEARCH("KZone",#REF!)), "INSERT INTO FareCapStages (FareCapId,Stage1,Stage2) VALUES ("&amp;$B$4&amp;","&amp;U$2&amp;","&amp;#REF!&amp;")", "")</f>
        <v/>
      </c>
    </row>
    <row r="52" spans="4:21" x14ac:dyDescent="0.25">
      <c r="E52" s="9" t="str">
        <f>IF(ISNUMBER(SEARCH("KZone",#REF!)), "INSERT INTO FareCapStages (FareCapId,RouteId,Stage1,Stage2) VALUES ("&amp;$B$4&amp;","&amp;$B$3&amp;","&amp;E$2&amp;","&amp;#REF!&amp;")", "")</f>
        <v/>
      </c>
      <c r="F52" s="9" t="str">
        <f>IF(ISNUMBER(SEARCH("KZone",#REF!)), "INSERT INTO FareCapStages (FareCapId,RouteId,Stage1,Stage2) VALUES ("&amp;$B$4&amp;","&amp;$B$3&amp;","&amp;F$2&amp;","&amp;#REF!&amp;")", "")</f>
        <v/>
      </c>
      <c r="G52" s="9" t="str">
        <f>IF(ISNUMBER(SEARCH("KZone",#REF!)), "INSERT INTO FareCapStages (FareCapId,RouteId,Stage1,Stage2) VALUES ("&amp;$B$4&amp;","&amp;$B$3&amp;","&amp;G$2&amp;","&amp;#REF!&amp;")", "")</f>
        <v/>
      </c>
      <c r="H52" s="9" t="str">
        <f>IF(ISNUMBER(SEARCH("KZone",#REF!)), "INSERT INTO FareCapStages (FareCapId,RouteId,Stage1,Stage2) VALUES ("&amp;$B$4&amp;","&amp;$B$3&amp;","&amp;H$2&amp;","&amp;#REF!&amp;")", "")</f>
        <v/>
      </c>
      <c r="I52" s="9" t="str">
        <f>IF(ISNUMBER(SEARCH("KZone",#REF!)), "INSERT INTO FareCapStages (FareCapId,RouteId,Stage1,Stage2) VALUES ("&amp;$B$4&amp;","&amp;$B$3&amp;","&amp;I$2&amp;","&amp;#REF!&amp;")", "")</f>
        <v/>
      </c>
      <c r="J52" s="9" t="str">
        <f>IF(ISNUMBER(SEARCH("KZone",#REF!)), "INSERT INTO FareCapStages (FareCapId,RouteId,Stage1,Stage2) VALUES ("&amp;$B$4&amp;","&amp;$B$3&amp;","&amp;J$2&amp;","&amp;#REF!&amp;")", "")</f>
        <v/>
      </c>
      <c r="K52" s="9" t="str">
        <f>IF(ISNUMBER(SEARCH("KZone",#REF!)), "INSERT INTO FareCapStages (FareCapId,RouteId,Stage1,Stage2) VALUES ("&amp;$B$4&amp;","&amp;$B$3&amp;","&amp;K$2&amp;","&amp;#REF!&amp;")", "")</f>
        <v/>
      </c>
      <c r="S52" s="9" t="str">
        <f>IF(ISNUMBER(SEARCH("KZone",#REF!)), "INSERT INTO FareCapStages (FareCapId,RouteId,Stage1,Stage2) VALUES ("&amp;$B$4&amp;","&amp;$B$3&amp;","&amp;S$2&amp;","&amp;#REF!&amp;")", "")</f>
        <v/>
      </c>
      <c r="T52" s="9" t="str">
        <f>IF(ISNUMBER(SEARCH("KZone",#REF!)), "INSERT INTO FareCapStages (FareCapId,Stage1,Stage2) VALUES ("&amp;$B$4&amp;","&amp;T$2&amp;","&amp;#REF!&amp;")", "")</f>
        <v/>
      </c>
      <c r="U52" s="9" t="str">
        <f>IF(ISNUMBER(SEARCH("KZone",#REF!)), "INSERT INTO FareCapStages (FareCapId,Stage1,Stage2) VALUES ("&amp;$B$4&amp;","&amp;U$2&amp;","&amp;#REF!&amp;")", "")</f>
        <v/>
      </c>
    </row>
    <row r="53" spans="4:21" x14ac:dyDescent="0.25">
      <c r="E53" s="9" t="str">
        <f>IF(ISNUMBER(SEARCH("KZone",#REF!)), "INSERT INTO FareCapStages (FareCapId,RouteId,Stage1,Stage2) VALUES ("&amp;$B$4&amp;","&amp;$B$3&amp;","&amp;E$2&amp;","&amp;#REF!&amp;")", "")</f>
        <v/>
      </c>
      <c r="F53" s="9" t="str">
        <f>IF(ISNUMBER(SEARCH("KZone",#REF!)), "INSERT INTO FareCapStages (FareCapId,RouteId,Stage1,Stage2) VALUES ("&amp;$B$4&amp;","&amp;$B$3&amp;","&amp;F$2&amp;","&amp;#REF!&amp;")", "")</f>
        <v/>
      </c>
      <c r="G53" s="9" t="str">
        <f>IF(ISNUMBER(SEARCH("KZone",#REF!)), "INSERT INTO FareCapStages (FareCapId,RouteId,Stage1,Stage2) VALUES ("&amp;$B$4&amp;","&amp;$B$3&amp;","&amp;G$2&amp;","&amp;#REF!&amp;")", "")</f>
        <v/>
      </c>
      <c r="H53" s="9" t="str">
        <f>IF(ISNUMBER(SEARCH("KZone",#REF!)), "INSERT INTO FareCapStages (FareCapId,RouteId,Stage1,Stage2) VALUES ("&amp;$B$4&amp;","&amp;$B$3&amp;","&amp;H$2&amp;","&amp;#REF!&amp;")", "")</f>
        <v/>
      </c>
      <c r="I53" s="9" t="str">
        <f>IF(ISNUMBER(SEARCH("KZone",#REF!)), "INSERT INTO FareCapStages (FareCapId,RouteId,Stage1,Stage2) VALUES ("&amp;$B$4&amp;","&amp;$B$3&amp;","&amp;I$2&amp;","&amp;#REF!&amp;")", "")</f>
        <v/>
      </c>
      <c r="J53" s="9" t="str">
        <f>IF(ISNUMBER(SEARCH("KZone",#REF!)), "INSERT INTO FareCapStages (FareCapId,RouteId,Stage1,Stage2) VALUES ("&amp;$B$4&amp;","&amp;$B$3&amp;","&amp;J$2&amp;","&amp;#REF!&amp;")", "")</f>
        <v/>
      </c>
      <c r="K53" s="9" t="str">
        <f>IF(ISNUMBER(SEARCH("KZone",#REF!)), "INSERT INTO FareCapStages (FareCapId,RouteId,Stage1,Stage2) VALUES ("&amp;$B$4&amp;","&amp;$B$3&amp;","&amp;K$2&amp;","&amp;#REF!&amp;")", "")</f>
        <v/>
      </c>
      <c r="S53" s="9" t="str">
        <f>IF(ISNUMBER(SEARCH("KZone",#REF!)), "INSERT INTO FareCapStages (FareCapId,RouteId,Stage1,Stage2) VALUES ("&amp;$B$4&amp;","&amp;$B$3&amp;","&amp;S$2&amp;","&amp;#REF!&amp;")", "")</f>
        <v/>
      </c>
      <c r="T53" s="9" t="str">
        <f>IF(ISNUMBER(SEARCH("KZone",#REF!)), "INSERT INTO FareCapStages (FareCapId,Stage1,Stage2) VALUES ("&amp;$B$4&amp;","&amp;T$2&amp;","&amp;#REF!&amp;")", "")</f>
        <v/>
      </c>
      <c r="U53" s="9" t="str">
        <f>IF(ISNUMBER(SEARCH("KZone",#REF!)), "INSERT INTO FareCapStages (FareCapId,Stage1,Stage2) VALUES ("&amp;$B$4&amp;","&amp;U$2&amp;","&amp;#REF!&amp;")", "")</f>
        <v/>
      </c>
    </row>
    <row r="54" spans="4:21" x14ac:dyDescent="0.25">
      <c r="E54" s="9" t="str">
        <f>IF(ISNUMBER(SEARCH("KZone",#REF!)), "INSERT INTO FareCapStages (FareCapId,RouteId,Stage1,Stage2) VALUES ("&amp;$B$4&amp;","&amp;$B$3&amp;","&amp;E$2&amp;","&amp;#REF!&amp;")", "")</f>
        <v/>
      </c>
      <c r="F54" s="9" t="str">
        <f>IF(ISNUMBER(SEARCH("KZone",#REF!)), "INSERT INTO FareCapStages (FareCapId,RouteId,Stage1,Stage2) VALUES ("&amp;$B$4&amp;","&amp;$B$3&amp;","&amp;F$2&amp;","&amp;#REF!&amp;")", "")</f>
        <v/>
      </c>
      <c r="G54" s="9" t="str">
        <f>IF(ISNUMBER(SEARCH("KZone",#REF!)), "INSERT INTO FareCapStages (FareCapId,RouteId,Stage1,Stage2) VALUES ("&amp;$B$4&amp;","&amp;$B$3&amp;","&amp;G$2&amp;","&amp;#REF!&amp;")", "")</f>
        <v/>
      </c>
      <c r="H54" s="9" t="str">
        <f>IF(ISNUMBER(SEARCH("KZone",#REF!)), "INSERT INTO FareCapStages (FareCapId,RouteId,Stage1,Stage2) VALUES ("&amp;$B$4&amp;","&amp;$B$3&amp;","&amp;H$2&amp;","&amp;#REF!&amp;")", "")</f>
        <v/>
      </c>
      <c r="I54" s="9" t="str">
        <f>IF(ISNUMBER(SEARCH("KZone",#REF!)), "INSERT INTO FareCapStages (FareCapId,RouteId,Stage1,Stage2) VALUES ("&amp;$B$4&amp;","&amp;$B$3&amp;","&amp;I$2&amp;","&amp;#REF!&amp;")", "")</f>
        <v/>
      </c>
      <c r="J54" s="9" t="str">
        <f>IF(ISNUMBER(SEARCH("KZone",#REF!)), "INSERT INTO FareCapStages (FareCapId,RouteId,Stage1,Stage2) VALUES ("&amp;$B$4&amp;","&amp;$B$3&amp;","&amp;J$2&amp;","&amp;#REF!&amp;")", "")</f>
        <v/>
      </c>
      <c r="K54" s="9" t="str">
        <f>IF(ISNUMBER(SEARCH("KZone",#REF!)), "INSERT INTO FareCapStages (FareCapId,RouteId,Stage1,Stage2) VALUES ("&amp;$B$4&amp;","&amp;$B$3&amp;","&amp;K$2&amp;","&amp;#REF!&amp;")", "")</f>
        <v/>
      </c>
      <c r="S54" s="9" t="str">
        <f>IF(ISNUMBER(SEARCH("KZone",#REF!)), "INSERT INTO FareCapStages (FareCapId,RouteId,Stage1,Stage2) VALUES ("&amp;$B$4&amp;","&amp;$B$3&amp;","&amp;S$2&amp;","&amp;#REF!&amp;")", "")</f>
        <v/>
      </c>
      <c r="T54" s="9" t="str">
        <f>IF(ISNUMBER(SEARCH("KZone",#REF!)), "INSERT INTO FareCapStages (FareCapId,Stage1,Stage2) VALUES ("&amp;$B$4&amp;","&amp;T$2&amp;","&amp;#REF!&amp;")", "")</f>
        <v/>
      </c>
      <c r="U54" s="9" t="str">
        <f>IF(ISNUMBER(SEARCH("KZone",#REF!)), "INSERT INTO FareCapStages (FareCapId,Stage1,Stage2) VALUES ("&amp;$B$4&amp;","&amp;U$2&amp;","&amp;#REF!&amp;")", "")</f>
        <v/>
      </c>
    </row>
    <row r="55" spans="4:21" x14ac:dyDescent="0.25">
      <c r="E55" s="9" t="str">
        <f>IF(ISNUMBER(SEARCH("KZone",#REF!)), "INSERT INTO FareCapStages (FareCapId,RouteId,Stage1,Stage2) VALUES ("&amp;$B$4&amp;","&amp;$B$3&amp;","&amp;E$2&amp;","&amp;#REF!&amp;")", "")</f>
        <v/>
      </c>
      <c r="F55" s="9" t="str">
        <f>IF(ISNUMBER(SEARCH("KZone",#REF!)), "INSERT INTO FareCapStages (FareCapId,RouteId,Stage1,Stage2) VALUES ("&amp;$B$4&amp;","&amp;$B$3&amp;","&amp;F$2&amp;","&amp;#REF!&amp;")", "")</f>
        <v/>
      </c>
      <c r="G55" s="9" t="str">
        <f>IF(ISNUMBER(SEARCH("KZone",#REF!)), "INSERT INTO FareCapStages (FareCapId,RouteId,Stage1,Stage2) VALUES ("&amp;$B$4&amp;","&amp;$B$3&amp;","&amp;G$2&amp;","&amp;#REF!&amp;")", "")</f>
        <v/>
      </c>
      <c r="H55" s="9" t="str">
        <f>IF(ISNUMBER(SEARCH("KZone",#REF!)), "INSERT INTO FareCapStages (FareCapId,RouteId,Stage1,Stage2) VALUES ("&amp;$B$4&amp;","&amp;$B$3&amp;","&amp;H$2&amp;","&amp;#REF!&amp;")", "")</f>
        <v/>
      </c>
      <c r="I55" s="9" t="str">
        <f>IF(ISNUMBER(SEARCH("KZone",#REF!)), "INSERT INTO FareCapStages (FareCapId,RouteId,Stage1,Stage2) VALUES ("&amp;$B$4&amp;","&amp;$B$3&amp;","&amp;I$2&amp;","&amp;#REF!&amp;")", "")</f>
        <v/>
      </c>
      <c r="J55" s="9" t="str">
        <f>IF(ISNUMBER(SEARCH("KZone",#REF!)), "INSERT INTO FareCapStages (FareCapId,RouteId,Stage1,Stage2) VALUES ("&amp;$B$4&amp;","&amp;$B$3&amp;","&amp;J$2&amp;","&amp;#REF!&amp;")", "")</f>
        <v/>
      </c>
      <c r="K55" s="9" t="str">
        <f>IF(ISNUMBER(SEARCH("KZone",#REF!)), "INSERT INTO FareCapStages (FareCapId,RouteId,Stage1,Stage2) VALUES ("&amp;$B$4&amp;","&amp;$B$3&amp;","&amp;K$2&amp;","&amp;#REF!&amp;")", "")</f>
        <v/>
      </c>
      <c r="S55" s="9" t="str">
        <f>IF(ISNUMBER(SEARCH("KZone",#REF!)), "INSERT INTO FareCapStages (FareCapId,RouteId,Stage1,Stage2) VALUES ("&amp;$B$4&amp;","&amp;$B$3&amp;","&amp;S$2&amp;","&amp;#REF!&amp;")", "")</f>
        <v/>
      </c>
      <c r="T55" s="9" t="str">
        <f>IF(ISNUMBER(SEARCH("KZone",#REF!)), "INSERT INTO FareCapStages (FareCapId,Stage1,Stage2) VALUES ("&amp;$B$4&amp;","&amp;T$2&amp;","&amp;#REF!&amp;")", "")</f>
        <v/>
      </c>
      <c r="U55" s="9" t="str">
        <f>IF(ISNUMBER(SEARCH("KZone",#REF!)), "INSERT INTO FareCapStages (FareCapId,Stage1,Stage2) VALUES ("&amp;$B$4&amp;","&amp;U$2&amp;","&amp;#REF!&amp;")", "")</f>
        <v/>
      </c>
    </row>
    <row r="56" spans="4:21" x14ac:dyDescent="0.25">
      <c r="E56" s="9" t="str">
        <f>IF(ISNUMBER(SEARCH("KZone",#REF!)), "INSERT INTO FareCapStages (FareCapId,RouteId,Stage1,Stage2) VALUES ("&amp;$B$4&amp;","&amp;$B$3&amp;","&amp;E$2&amp;","&amp;#REF!&amp;")", "")</f>
        <v/>
      </c>
      <c r="F56" s="9" t="str">
        <f>IF(ISNUMBER(SEARCH("KZone",#REF!)), "INSERT INTO FareCapStages (FareCapId,RouteId,Stage1,Stage2) VALUES ("&amp;$B$4&amp;","&amp;$B$3&amp;","&amp;F$2&amp;","&amp;#REF!&amp;")", "")</f>
        <v/>
      </c>
      <c r="G56" s="9" t="str">
        <f>IF(ISNUMBER(SEARCH("KZone",#REF!)), "INSERT INTO FareCapStages (FareCapId,RouteId,Stage1,Stage2) VALUES ("&amp;$B$4&amp;","&amp;$B$3&amp;","&amp;G$2&amp;","&amp;#REF!&amp;")", "")</f>
        <v/>
      </c>
      <c r="H56" s="9" t="str">
        <f>IF(ISNUMBER(SEARCH("KZone",#REF!)), "INSERT INTO FareCapStages (FareCapId,RouteId,Stage1,Stage2) VALUES ("&amp;$B$4&amp;","&amp;$B$3&amp;","&amp;H$2&amp;","&amp;#REF!&amp;")", "")</f>
        <v/>
      </c>
      <c r="I56" s="9" t="str">
        <f>IF(ISNUMBER(SEARCH("KZone",#REF!)), "INSERT INTO FareCapStages (FareCapId,RouteId,Stage1,Stage2) VALUES ("&amp;$B$4&amp;","&amp;$B$3&amp;","&amp;I$2&amp;","&amp;#REF!&amp;")", "")</f>
        <v/>
      </c>
      <c r="J56" s="9" t="str">
        <f>IF(ISNUMBER(SEARCH("KZone",#REF!)), "INSERT INTO FareCapStages (FareCapId,RouteId,Stage1,Stage2) VALUES ("&amp;$B$4&amp;","&amp;$B$3&amp;","&amp;J$2&amp;","&amp;#REF!&amp;")", "")</f>
        <v/>
      </c>
      <c r="K56" s="9" t="str">
        <f>IF(ISNUMBER(SEARCH("KZone",#REF!)), "INSERT INTO FareCapStages (FareCapId,RouteId,Stage1,Stage2) VALUES ("&amp;$B$4&amp;","&amp;$B$3&amp;","&amp;K$2&amp;","&amp;#REF!&amp;")", "")</f>
        <v/>
      </c>
      <c r="S56" s="9" t="str">
        <f>IF(ISNUMBER(SEARCH("KZone",#REF!)), "INSERT INTO FareCapStages (FareCapId,RouteId,Stage1,Stage2) VALUES ("&amp;$B$4&amp;","&amp;$B$3&amp;","&amp;S$2&amp;","&amp;#REF!&amp;")", "")</f>
        <v/>
      </c>
      <c r="T56" s="9" t="str">
        <f>IF(ISNUMBER(SEARCH("KZone",#REF!)), "INSERT INTO FareCapStages (FareCapId,Stage1,Stage2) VALUES ("&amp;$B$4&amp;","&amp;T$2&amp;","&amp;#REF!&amp;")", "")</f>
        <v/>
      </c>
      <c r="U56" s="9" t="str">
        <f>IF(ISNUMBER(SEARCH("KZone",#REF!)), "INSERT INTO FareCapStages (FareCapId,Stage1,Stage2) VALUES ("&amp;$B$4&amp;","&amp;U$2&amp;","&amp;#REF!&amp;")", "")</f>
        <v/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52"/>
  <sheetViews>
    <sheetView workbookViewId="0">
      <selection activeCell="K32" sqref="K32"/>
    </sheetView>
  </sheetViews>
  <sheetFormatPr defaultRowHeight="15" x14ac:dyDescent="0.25"/>
  <cols>
    <col min="5" max="5" width="28.42578125" bestFit="1" customWidth="1"/>
    <col min="7" max="7" width="14.28515625" bestFit="1" customWidth="1"/>
    <col min="8" max="8" width="3" style="9" bestFit="1" customWidth="1"/>
    <col min="9" max="9" width="14.42578125" bestFit="1" customWidth="1"/>
    <col min="10" max="10" width="3" bestFit="1" customWidth="1"/>
    <col min="12" max="12" width="9.140625" style="9"/>
  </cols>
  <sheetData>
    <row r="1" spans="1:15" s="9" customFormat="1" x14ac:dyDescent="0.25">
      <c r="A1" s="1" t="s">
        <v>302</v>
      </c>
      <c r="B1" s="1" t="s">
        <v>303</v>
      </c>
      <c r="C1" s="10" t="s">
        <v>304</v>
      </c>
      <c r="D1" s="1" t="s">
        <v>1</v>
      </c>
      <c r="E1" s="1" t="s">
        <v>2</v>
      </c>
      <c r="F1" s="16" t="s">
        <v>305</v>
      </c>
      <c r="G1" s="1" t="s">
        <v>306</v>
      </c>
      <c r="H1" s="1"/>
      <c r="I1" s="1" t="s">
        <v>307</v>
      </c>
      <c r="J1" s="1"/>
      <c r="K1" s="1" t="s">
        <v>371</v>
      </c>
      <c r="M1" s="1" t="s">
        <v>309</v>
      </c>
      <c r="N1" s="5" t="str">
        <f>INDEX(Routes!A2:B19,MATCH(O1,Routes!A2:A19,0),2)</f>
        <v>17</v>
      </c>
      <c r="O1" s="5">
        <v>760</v>
      </c>
    </row>
    <row r="2" spans="1:15" s="9" customFormat="1" x14ac:dyDescent="0.25">
      <c r="A2" s="9">
        <v>1</v>
      </c>
      <c r="B2" s="9">
        <v>1</v>
      </c>
      <c r="C2" s="4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9">
        <v>27</v>
      </c>
      <c r="G2" s="9">
        <v>27</v>
      </c>
      <c r="H2" s="9">
        <v>1</v>
      </c>
      <c r="I2" s="9">
        <v>27</v>
      </c>
      <c r="J2" s="9">
        <v>1</v>
      </c>
      <c r="K2" s="9">
        <v>0</v>
      </c>
      <c r="N2" s="9" t="str">
        <f>"INSERT INTO RouteStops (RouteId,Variation,Sequence,NaptanId,BoardingStage,BoardingstageSequence,AlightingStage,AlightingStageSequence,IsBoundary) VALUES ("&amp;$N$1&amp;","&amp;B2&amp;","&amp;A2&amp;","&amp;D2&amp;","&amp;G2&amp;","&amp;H2&amp;","&amp;I2&amp;","&amp;J2&amp;","&amp;K2&amp;")"</f>
        <v>INSERT INTO RouteStops (RouteId,Variation,Sequence,NaptanId,BoardingStage,BoardingstageSequence,AlightingStage,AlightingStageSequence,IsBoundary) VALUES (17,1,1,51,27,1,27,1,0)</v>
      </c>
    </row>
    <row r="3" spans="1:15" x14ac:dyDescent="0.25">
      <c r="A3" s="9">
        <v>2</v>
      </c>
      <c r="B3" s="9">
        <v>1</v>
      </c>
      <c r="C3" s="9">
        <v>45029635</v>
      </c>
      <c r="D3" s="9">
        <f>INDEX(Naptans!$A:$C,MATCH(C3,Naptans!$A:$A,0),2)</f>
        <v>321</v>
      </c>
      <c r="E3" s="9" t="str">
        <f>INDEX(Naptans!$A:$C,MATCH(C3,Naptans!$A:$A,0),3)</f>
        <v>Dalton Lane</v>
      </c>
      <c r="F3" s="9">
        <v>28</v>
      </c>
      <c r="G3" s="9">
        <v>28</v>
      </c>
      <c r="H3" s="9">
        <v>2</v>
      </c>
      <c r="I3" s="9">
        <v>28</v>
      </c>
      <c r="J3" s="9">
        <v>2</v>
      </c>
      <c r="K3" s="9">
        <v>0</v>
      </c>
      <c r="N3" s="9" t="str">
        <f t="shared" ref="N3:N52" si="0">"INSERT INTO RouteStops (RouteId,Variation,Sequence,NaptanId,BoardingStage,BoardingstageSequence,AlightingStage,AlightingStageSequence,IsBoundary) VALUES ("&amp;$N$1&amp;","&amp;B3&amp;","&amp;A3&amp;","&amp;D3&amp;","&amp;G3&amp;","&amp;H3&amp;","&amp;I3&amp;","&amp;J3&amp;","&amp;K3&amp;")"</f>
        <v>INSERT INTO RouteStops (RouteId,Variation,Sequence,NaptanId,BoardingStage,BoardingstageSequence,AlightingStage,AlightingStageSequence,IsBoundary) VALUES (17,1,2,321,28,2,28,2,0)</v>
      </c>
    </row>
    <row r="4" spans="1:15" x14ac:dyDescent="0.25">
      <c r="A4" s="9">
        <v>3</v>
      </c>
      <c r="B4" s="9">
        <v>1</v>
      </c>
      <c r="C4" s="9">
        <v>45022566</v>
      </c>
      <c r="D4" s="9">
        <f>INDEX(Naptans!$A:$C,MATCH(C4,Naptans!$A:$A,0),2)</f>
        <v>322</v>
      </c>
      <c r="E4" s="9" t="str">
        <f>INDEX(Naptans!$A:$C,MATCH(C4,Naptans!$A:$A,0),3)</f>
        <v>Beecroft Street</v>
      </c>
      <c r="F4" s="9"/>
      <c r="G4" s="9">
        <v>28</v>
      </c>
      <c r="H4" s="9">
        <v>2</v>
      </c>
      <c r="I4" s="9">
        <v>25</v>
      </c>
      <c r="J4" s="9">
        <v>3</v>
      </c>
      <c r="K4" s="9">
        <v>0</v>
      </c>
      <c r="N4" s="9" t="str">
        <f t="shared" si="0"/>
        <v>INSERT INTO RouteStops (RouteId,Variation,Sequence,NaptanId,BoardingStage,BoardingstageSequence,AlightingStage,AlightingStageSequence,IsBoundary) VALUES (17,1,3,322,28,2,25,3,0)</v>
      </c>
    </row>
    <row r="5" spans="1:15" x14ac:dyDescent="0.25">
      <c r="A5" s="9">
        <v>4</v>
      </c>
      <c r="B5" s="9">
        <v>1</v>
      </c>
      <c r="C5" s="9">
        <v>45022564</v>
      </c>
      <c r="D5" s="9">
        <f>INDEX(Naptans!$A:$C,MATCH(C5,Naptans!$A:$A,0),2)</f>
        <v>323</v>
      </c>
      <c r="E5" s="9" t="str">
        <f>INDEX(Naptans!$A:$C,MATCH(C5,Naptans!$A:$A,0),3)</f>
        <v>Dalton Mills</v>
      </c>
      <c r="F5" s="9"/>
      <c r="G5" s="9">
        <v>28</v>
      </c>
      <c r="H5" s="9">
        <v>2</v>
      </c>
      <c r="I5" s="9">
        <v>25</v>
      </c>
      <c r="J5" s="9">
        <v>3</v>
      </c>
      <c r="K5" s="9">
        <v>0</v>
      </c>
      <c r="N5" s="9" t="str">
        <f t="shared" si="0"/>
        <v>INSERT INTO RouteStops (RouteId,Variation,Sequence,NaptanId,BoardingStage,BoardingstageSequence,AlightingStage,AlightingStageSequence,IsBoundary) VALUES (17,1,4,323,28,2,25,3,0)</v>
      </c>
    </row>
    <row r="6" spans="1:15" x14ac:dyDescent="0.25">
      <c r="A6" s="9">
        <v>5</v>
      </c>
      <c r="B6" s="9">
        <v>1</v>
      </c>
      <c r="C6" s="9">
        <v>45022562</v>
      </c>
      <c r="D6" s="9">
        <f>INDEX(Naptans!$A:$C,MATCH(C6,Naptans!$A:$A,0),2)</f>
        <v>324</v>
      </c>
      <c r="E6" s="9" t="str">
        <f>INDEX(Naptans!$A:$C,MATCH(C6,Naptans!$A:$A,0),3)</f>
        <v>Fruit Street</v>
      </c>
      <c r="F6" s="9">
        <v>25</v>
      </c>
      <c r="G6" s="9">
        <v>25</v>
      </c>
      <c r="H6" s="9">
        <v>3</v>
      </c>
      <c r="I6" s="9">
        <v>25</v>
      </c>
      <c r="J6" s="9">
        <v>3</v>
      </c>
      <c r="K6" s="9">
        <v>0</v>
      </c>
      <c r="N6" s="9" t="str">
        <f t="shared" si="0"/>
        <v>INSERT INTO RouteStops (RouteId,Variation,Sequence,NaptanId,BoardingStage,BoardingstageSequence,AlightingStage,AlightingStageSequence,IsBoundary) VALUES (17,1,5,324,25,3,25,3,0)</v>
      </c>
    </row>
    <row r="7" spans="1:15" x14ac:dyDescent="0.25">
      <c r="A7" s="9">
        <v>6</v>
      </c>
      <c r="B7" s="9">
        <v>1</v>
      </c>
      <c r="C7" s="9">
        <v>45025536</v>
      </c>
      <c r="D7" s="9">
        <f>INDEX(Naptans!$A:$C,MATCH(C7,Naptans!$A:$A,0),2)</f>
        <v>325</v>
      </c>
      <c r="E7" s="9" t="str">
        <f>INDEX(Naptans!$A:$C,MATCH(C7,Naptans!$A:$A,0),3)</f>
        <v>Thwaites Lane</v>
      </c>
      <c r="F7" s="9"/>
      <c r="G7" s="9">
        <v>25</v>
      </c>
      <c r="H7" s="9">
        <v>3</v>
      </c>
      <c r="I7" s="9">
        <v>19</v>
      </c>
      <c r="J7" s="9">
        <v>4</v>
      </c>
      <c r="K7" s="9">
        <v>0</v>
      </c>
      <c r="N7" s="9" t="str">
        <f t="shared" si="0"/>
        <v>INSERT INTO RouteStops (RouteId,Variation,Sequence,NaptanId,BoardingStage,BoardingstageSequence,AlightingStage,AlightingStageSequence,IsBoundary) VALUES (17,1,6,325,25,3,19,4,0)</v>
      </c>
    </row>
    <row r="8" spans="1:15" x14ac:dyDescent="0.25">
      <c r="A8" s="9">
        <v>7</v>
      </c>
      <c r="B8" s="9">
        <v>1</v>
      </c>
      <c r="C8" s="9">
        <v>45023143</v>
      </c>
      <c r="D8" s="9">
        <f>INDEX(Naptans!$A:$C,MATCH(C8,Naptans!$A:$A,0),2)</f>
        <v>326</v>
      </c>
      <c r="E8" s="9" t="str">
        <f>INDEX(Naptans!$A:$C,MATCH(C8,Naptans!$A:$A,0),3)</f>
        <v>Airedale Street</v>
      </c>
      <c r="F8" s="9"/>
      <c r="G8" s="9">
        <v>25</v>
      </c>
      <c r="H8" s="9">
        <v>3</v>
      </c>
      <c r="I8" s="9">
        <v>19</v>
      </c>
      <c r="J8" s="9">
        <v>4</v>
      </c>
      <c r="K8" s="9">
        <v>0</v>
      </c>
      <c r="N8" s="9" t="str">
        <f t="shared" si="0"/>
        <v>INSERT INTO RouteStops (RouteId,Variation,Sequence,NaptanId,BoardingStage,BoardingstageSequence,AlightingStage,AlightingStageSequence,IsBoundary) VALUES (17,1,7,326,25,3,19,4,0)</v>
      </c>
    </row>
    <row r="9" spans="1:15" x14ac:dyDescent="0.25">
      <c r="A9" s="9">
        <v>8</v>
      </c>
      <c r="B9" s="9">
        <v>1</v>
      </c>
      <c r="C9" s="9">
        <v>45020004</v>
      </c>
      <c r="D9" s="9">
        <f>INDEX(Naptans!$A:$C,MATCH(C9,Naptans!$A:$A,0),2)</f>
        <v>327</v>
      </c>
      <c r="E9" s="9" t="str">
        <f>INDEX(Naptans!$A:$C,MATCH(C9,Naptans!$A:$A,0),3)</f>
        <v>Keighley Road Croft Road</v>
      </c>
      <c r="F9" s="9">
        <v>19</v>
      </c>
      <c r="G9" s="9">
        <v>19</v>
      </c>
      <c r="H9" s="9">
        <v>4</v>
      </c>
      <c r="I9" s="9">
        <v>19</v>
      </c>
      <c r="J9" s="9">
        <v>4</v>
      </c>
      <c r="K9" s="9">
        <v>0</v>
      </c>
      <c r="N9" s="9" t="str">
        <f t="shared" si="0"/>
        <v>INSERT INTO RouteStops (RouteId,Variation,Sequence,NaptanId,BoardingStage,BoardingstageSequence,AlightingStage,AlightingStageSequence,IsBoundary) VALUES (17,1,8,327,19,4,19,4,0)</v>
      </c>
    </row>
    <row r="10" spans="1:15" x14ac:dyDescent="0.25">
      <c r="A10" s="9">
        <v>9</v>
      </c>
      <c r="B10" s="9">
        <v>1</v>
      </c>
      <c r="C10" s="9">
        <v>45020001</v>
      </c>
      <c r="D10" s="9">
        <f>INDEX(Naptans!$A:$C,MATCH(C10,Naptans!$A:$A,0),2)</f>
        <v>328</v>
      </c>
      <c r="E10" s="9" t="str">
        <f>INDEX(Naptans!$A:$C,MATCH(C10,Naptans!$A:$A,0),3)</f>
        <v>Keighley Road Canal Road</v>
      </c>
      <c r="F10" s="9">
        <v>18</v>
      </c>
      <c r="G10" s="9">
        <v>18</v>
      </c>
      <c r="H10" s="9">
        <v>5</v>
      </c>
      <c r="I10" s="9">
        <v>18</v>
      </c>
      <c r="J10" s="9">
        <v>5</v>
      </c>
      <c r="K10" s="9">
        <v>0</v>
      </c>
      <c r="N10" s="9" t="str">
        <f t="shared" si="0"/>
        <v>INSERT INTO RouteStops (RouteId,Variation,Sequence,NaptanId,BoardingStage,BoardingstageSequence,AlightingStage,AlightingStageSequence,IsBoundary) VALUES (17,1,9,328,18,5,18,5,0)</v>
      </c>
    </row>
    <row r="11" spans="1:15" x14ac:dyDescent="0.25">
      <c r="A11" s="9">
        <v>10</v>
      </c>
      <c r="B11" s="9">
        <v>1</v>
      </c>
      <c r="C11" s="9">
        <v>45020299</v>
      </c>
      <c r="D11" s="9">
        <f>INDEX(Naptans!$A:$C,MATCH(C11,Naptans!$A:$A,0),2)</f>
        <v>329</v>
      </c>
      <c r="E11" s="9" t="str">
        <f>INDEX(Naptans!$A:$C,MATCH(C11,Naptans!$A:$A,0),3)</f>
        <v>Keighley Road Laurel Grove</v>
      </c>
      <c r="F11" s="9"/>
      <c r="G11" s="9">
        <v>18</v>
      </c>
      <c r="H11" s="9">
        <v>5</v>
      </c>
      <c r="I11" s="9">
        <v>17</v>
      </c>
      <c r="J11" s="9">
        <v>6</v>
      </c>
      <c r="K11" s="9">
        <v>0</v>
      </c>
      <c r="N11" s="9" t="str">
        <f t="shared" si="0"/>
        <v>INSERT INTO RouteStops (RouteId,Variation,Sequence,NaptanId,BoardingStage,BoardingstageSequence,AlightingStage,AlightingStageSequence,IsBoundary) VALUES (17,1,10,329,18,5,17,6,0)</v>
      </c>
    </row>
    <row r="12" spans="1:15" x14ac:dyDescent="0.25">
      <c r="A12" s="9">
        <v>11</v>
      </c>
      <c r="B12" s="9">
        <v>1</v>
      </c>
      <c r="C12" s="9">
        <v>45020298</v>
      </c>
      <c r="D12" s="9">
        <f>INDEX(Naptans!$A:$C,MATCH(C12,Naptans!$A:$A,0),2)</f>
        <v>330</v>
      </c>
      <c r="E12" s="9" t="str">
        <f>INDEX(Naptans!$A:$C,MATCH(C12,Naptans!$A:$A,0),3)</f>
        <v>Keighley Road Harold Street</v>
      </c>
      <c r="F12" s="9">
        <v>17</v>
      </c>
      <c r="G12" s="9">
        <v>17</v>
      </c>
      <c r="H12" s="9">
        <v>6</v>
      </c>
      <c r="I12" s="9">
        <v>17</v>
      </c>
      <c r="J12" s="9">
        <v>6</v>
      </c>
      <c r="K12" s="9">
        <v>0</v>
      </c>
      <c r="N12" s="9" t="str">
        <f t="shared" si="0"/>
        <v>INSERT INTO RouteStops (RouteId,Variation,Sequence,NaptanId,BoardingStage,BoardingstageSequence,AlightingStage,AlightingStageSequence,IsBoundary) VALUES (17,1,11,330,17,6,17,6,0)</v>
      </c>
    </row>
    <row r="13" spans="1:15" x14ac:dyDescent="0.25">
      <c r="A13" s="9">
        <v>12</v>
      </c>
      <c r="B13" s="9">
        <v>1</v>
      </c>
      <c r="C13" s="9">
        <v>45020296</v>
      </c>
      <c r="D13" s="9">
        <f>INDEX(Naptans!$A:$C,MATCH(C13,Naptans!$A:$A,0),2)</f>
        <v>331</v>
      </c>
      <c r="E13" s="9" t="str">
        <f>INDEX(Naptans!$A:$C,MATCH(C13,Naptans!$A:$A,0),3)</f>
        <v>Keighley Road Old Main Street</v>
      </c>
      <c r="F13" s="9">
        <v>16</v>
      </c>
      <c r="G13" s="9">
        <v>16</v>
      </c>
      <c r="H13" s="9">
        <v>7</v>
      </c>
      <c r="I13" s="9">
        <v>16</v>
      </c>
      <c r="J13" s="9">
        <v>7</v>
      </c>
      <c r="K13" s="9">
        <v>0</v>
      </c>
      <c r="N13" s="9" t="str">
        <f t="shared" si="0"/>
        <v>INSERT INTO RouteStops (RouteId,Variation,Sequence,NaptanId,BoardingStage,BoardingstageSequence,AlightingStage,AlightingStageSequence,IsBoundary) VALUES (17,1,12,331,16,7,16,7,0)</v>
      </c>
    </row>
    <row r="14" spans="1:15" x14ac:dyDescent="0.25">
      <c r="A14" s="9">
        <v>13</v>
      </c>
      <c r="B14" s="9">
        <v>1</v>
      </c>
      <c r="C14" s="9">
        <v>45019953</v>
      </c>
      <c r="D14" s="9">
        <f>INDEX(Naptans!$A:$C,MATCH(C14,Naptans!$A:$A,0),2)</f>
        <v>332</v>
      </c>
      <c r="E14" s="9" t="str">
        <f>INDEX(Naptans!$A:$C,MATCH(C14,Naptans!$A:$A,0),3)</f>
        <v>D Midland Hotel</v>
      </c>
      <c r="F14" s="9">
        <v>16</v>
      </c>
      <c r="G14" s="9">
        <v>16</v>
      </c>
      <c r="H14" s="9">
        <v>7</v>
      </c>
      <c r="I14" s="9">
        <v>16</v>
      </c>
      <c r="J14" s="9">
        <v>7</v>
      </c>
      <c r="K14" s="9">
        <v>0</v>
      </c>
      <c r="N14" s="9" t="str">
        <f t="shared" si="0"/>
        <v>INSERT INTO RouteStops (RouteId,Variation,Sequence,NaptanId,BoardingStage,BoardingstageSequence,AlightingStage,AlightingStageSequence,IsBoundary) VALUES (17,1,13,332,16,7,16,7,0)</v>
      </c>
    </row>
    <row r="15" spans="1:15" s="9" customFormat="1" x14ac:dyDescent="0.25">
      <c r="A15" s="9">
        <v>14</v>
      </c>
      <c r="B15" s="9">
        <v>1</v>
      </c>
      <c r="C15" s="9">
        <v>45019956</v>
      </c>
      <c r="D15" s="9">
        <f>INDEX(Naptans!$A:$C,MATCH(C15,Naptans!$A:$A,0),2)</f>
        <v>394</v>
      </c>
      <c r="E15" s="9" t="str">
        <f>INDEX(Naptans!$A:$C,MATCH(C15,Naptans!$A:$A,0),3)</f>
        <v>Main Street</v>
      </c>
      <c r="F15" s="9">
        <v>16</v>
      </c>
      <c r="G15" s="9">
        <v>16</v>
      </c>
      <c r="H15" s="9">
        <v>7</v>
      </c>
      <c r="I15" s="9">
        <v>16</v>
      </c>
      <c r="J15" s="9">
        <v>7</v>
      </c>
      <c r="K15" s="9">
        <v>0</v>
      </c>
      <c r="N15" s="9" t="str">
        <f t="shared" si="0"/>
        <v>INSERT INTO RouteStops (RouteId,Variation,Sequence,NaptanId,BoardingStage,BoardingstageSequence,AlightingStage,AlightingStageSequence,IsBoundary) VALUES (17,1,14,394,16,7,16,7,0)</v>
      </c>
    </row>
    <row r="16" spans="1:15" s="28" customFormat="1" x14ac:dyDescent="0.25">
      <c r="A16" s="29">
        <v>15</v>
      </c>
      <c r="B16" s="29">
        <v>1</v>
      </c>
      <c r="C16" s="28">
        <v>45021175</v>
      </c>
      <c r="D16" s="29">
        <f>INDEX(Naptans!$A:$C,MATCH(C16,Naptans!$A:$A,0),2)</f>
        <v>435</v>
      </c>
      <c r="E16" s="29" t="str">
        <f>INDEX(Naptans!$A:$C,MATCH(C16,Naptans!$A:$A,0),3)</f>
        <v>Ferncliffe Road H</v>
      </c>
      <c r="G16" s="28">
        <v>16</v>
      </c>
      <c r="H16" s="28">
        <v>7</v>
      </c>
      <c r="I16" s="28">
        <v>13</v>
      </c>
      <c r="J16" s="28">
        <v>8</v>
      </c>
      <c r="K16" s="29">
        <v>0</v>
      </c>
      <c r="N16" s="29" t="str">
        <f t="shared" si="0"/>
        <v>INSERT INTO RouteStops (RouteId,Variation,Sequence,NaptanId,BoardingStage,BoardingstageSequence,AlightingStage,AlightingStageSequence,IsBoundary) VALUES (17,1,15,435,16,7,13,8,0)</v>
      </c>
    </row>
    <row r="17" spans="1:14" s="28" customFormat="1" x14ac:dyDescent="0.25">
      <c r="A17" s="29">
        <v>16</v>
      </c>
      <c r="B17" s="29">
        <v>1</v>
      </c>
      <c r="C17" s="28">
        <v>45020536</v>
      </c>
      <c r="D17" s="29">
        <f>INDEX(Naptans!$A:$C,MATCH(C17,Naptans!$A:$A,0),2)</f>
        <v>401</v>
      </c>
      <c r="E17" s="29" t="str">
        <f>INDEX(Naptans!$A:$C,MATCH(C17,Naptans!$A:$A,0),3)</f>
        <v>Bradford Road Yorkshire Clinic</v>
      </c>
      <c r="F17" s="28">
        <v>13</v>
      </c>
      <c r="G17" s="28">
        <v>13</v>
      </c>
      <c r="H17" s="28">
        <v>8</v>
      </c>
      <c r="I17" s="28">
        <v>13</v>
      </c>
      <c r="J17" s="28">
        <v>8</v>
      </c>
      <c r="K17" s="29">
        <v>0</v>
      </c>
      <c r="N17" s="29" t="str">
        <f t="shared" si="0"/>
        <v>INSERT INTO RouteStops (RouteId,Variation,Sequence,NaptanId,BoardingStage,BoardingstageSequence,AlightingStage,AlightingStageSequence,IsBoundary) VALUES (17,1,16,401,13,8,13,8,0)</v>
      </c>
    </row>
    <row r="18" spans="1:14" s="28" customFormat="1" x14ac:dyDescent="0.25">
      <c r="A18" s="29">
        <v>17</v>
      </c>
      <c r="B18" s="29">
        <v>1</v>
      </c>
      <c r="C18" s="28">
        <v>45020534</v>
      </c>
      <c r="D18" s="29">
        <f>INDEX(Naptans!$A:$C,MATCH(C18,Naptans!$A:$A,0),2)</f>
        <v>402</v>
      </c>
      <c r="E18" s="29" t="str">
        <f>INDEX(Naptans!$A:$C,MATCH(C18,Naptans!$A:$A,0),3)</f>
        <v>Bingley Road Branksome Drive</v>
      </c>
      <c r="F18" s="28">
        <v>12</v>
      </c>
      <c r="G18" s="28">
        <v>12</v>
      </c>
      <c r="H18" s="28">
        <v>9</v>
      </c>
      <c r="I18" s="28">
        <v>12</v>
      </c>
      <c r="J18" s="28">
        <v>9</v>
      </c>
      <c r="K18" s="29">
        <v>0</v>
      </c>
      <c r="N18" s="29" t="str">
        <f t="shared" si="0"/>
        <v>INSERT INTO RouteStops (RouteId,Variation,Sequence,NaptanId,BoardingStage,BoardingstageSequence,AlightingStage,AlightingStageSequence,IsBoundary) VALUES (17,1,17,402,12,9,12,9,0)</v>
      </c>
    </row>
    <row r="19" spans="1:14" s="9" customFormat="1" x14ac:dyDescent="0.25">
      <c r="A19" s="29">
        <v>18</v>
      </c>
      <c r="B19" s="29">
        <v>1</v>
      </c>
      <c r="C19" s="9">
        <v>45020533</v>
      </c>
      <c r="D19" s="29">
        <f>INDEX(Naptans!$A:$C,MATCH(C19,Naptans!$A:$A,0),2)</f>
        <v>403</v>
      </c>
      <c r="E19" s="29" t="str">
        <f>INDEX(Naptans!$A:$C,MATCH(C19,Naptans!$A:$A,0),3)</f>
        <v>Bingley Road Saltaire</v>
      </c>
      <c r="F19" s="9">
        <v>12</v>
      </c>
      <c r="G19" s="9">
        <v>12</v>
      </c>
      <c r="H19" s="9">
        <v>9</v>
      </c>
      <c r="I19" s="9">
        <v>12</v>
      </c>
      <c r="J19" s="9">
        <v>9</v>
      </c>
      <c r="K19" s="29">
        <v>0</v>
      </c>
      <c r="N19" s="29" t="str">
        <f t="shared" si="0"/>
        <v>INSERT INTO RouteStops (RouteId,Variation,Sequence,NaptanId,BoardingStage,BoardingstageSequence,AlightingStage,AlightingStageSequence,IsBoundary) VALUES (17,1,18,403,12,9,12,9,0)</v>
      </c>
    </row>
    <row r="20" spans="1:14" s="9" customFormat="1" x14ac:dyDescent="0.25">
      <c r="A20" s="29">
        <v>19</v>
      </c>
      <c r="B20" s="29">
        <v>1</v>
      </c>
      <c r="C20" s="9">
        <v>45020530</v>
      </c>
      <c r="D20" s="29">
        <f>INDEX(Naptans!$A:$C,MATCH(C20,Naptans!$A:$A,0),2)</f>
        <v>404</v>
      </c>
      <c r="E20" s="29" t="str">
        <f>INDEX(Naptans!$A:$C,MATCH(C20,Naptans!$A:$A,0),3)</f>
        <v>Bingley Road Dallam Road</v>
      </c>
      <c r="F20" s="9">
        <v>12</v>
      </c>
      <c r="G20" s="9">
        <v>12</v>
      </c>
      <c r="H20" s="9">
        <v>9</v>
      </c>
      <c r="I20" s="9">
        <v>12</v>
      </c>
      <c r="J20" s="9">
        <v>9</v>
      </c>
      <c r="K20" s="29">
        <v>0</v>
      </c>
      <c r="N20" s="29" t="str">
        <f t="shared" si="0"/>
        <v>INSERT INTO RouteStops (RouteId,Variation,Sequence,NaptanId,BoardingStage,BoardingstageSequence,AlightingStage,AlightingStageSequence,IsBoundary) VALUES (17,1,19,404,12,9,12,9,0)</v>
      </c>
    </row>
    <row r="21" spans="1:14" s="9" customFormat="1" x14ac:dyDescent="0.25">
      <c r="A21" s="29">
        <v>20</v>
      </c>
      <c r="B21" s="29">
        <v>1</v>
      </c>
      <c r="C21" s="9">
        <v>45020526</v>
      </c>
      <c r="D21" s="29">
        <f>INDEX(Naptans!$A:$C,MATCH(C21,Naptans!$A:$A,0),2)</f>
        <v>405</v>
      </c>
      <c r="E21" s="29" t="str">
        <f>INDEX(Naptans!$A:$C,MATCH(C21,Naptans!$A:$A,0),3)</f>
        <v>Saltaire Roundabout</v>
      </c>
      <c r="F21" s="9">
        <v>11</v>
      </c>
      <c r="G21" s="9">
        <v>11</v>
      </c>
      <c r="H21" s="9">
        <v>10</v>
      </c>
      <c r="I21" s="9">
        <v>11</v>
      </c>
      <c r="J21" s="9">
        <v>10</v>
      </c>
      <c r="K21" s="29">
        <v>0</v>
      </c>
      <c r="N21" s="29" t="str">
        <f t="shared" si="0"/>
        <v>INSERT INTO RouteStops (RouteId,Variation,Sequence,NaptanId,BoardingStage,BoardingstageSequence,AlightingStage,AlightingStageSequence,IsBoundary) VALUES (17,1,20,405,11,10,11,10,0)</v>
      </c>
    </row>
    <row r="22" spans="1:14" s="9" customFormat="1" x14ac:dyDescent="0.25">
      <c r="A22" s="29">
        <v>21</v>
      </c>
      <c r="B22" s="29">
        <v>1</v>
      </c>
      <c r="C22" s="9">
        <v>45018652</v>
      </c>
      <c r="D22" s="29">
        <f>INDEX(Naptans!$A:$C,MATCH(C22,Naptans!$A:$A,0),2)</f>
        <v>406</v>
      </c>
      <c r="E22" s="29" t="str">
        <f>INDEX(Naptans!$A:$C,MATCH(C22,Naptans!$A:$A,0),3)</f>
        <v>Bingley Road Victoria Prk</v>
      </c>
      <c r="F22" s="9">
        <v>11</v>
      </c>
      <c r="G22" s="9">
        <v>11</v>
      </c>
      <c r="H22" s="9">
        <v>10</v>
      </c>
      <c r="I22" s="9">
        <v>11</v>
      </c>
      <c r="J22" s="9">
        <v>10</v>
      </c>
      <c r="K22" s="29">
        <v>0</v>
      </c>
      <c r="N22" s="29" t="str">
        <f t="shared" si="0"/>
        <v>INSERT INTO RouteStops (RouteId,Variation,Sequence,NaptanId,BoardingStage,BoardingstageSequence,AlightingStage,AlightingStageSequence,IsBoundary) VALUES (17,1,21,406,11,10,11,10,0)</v>
      </c>
    </row>
    <row r="23" spans="1:14" s="9" customFormat="1" x14ac:dyDescent="0.25">
      <c r="A23" s="29">
        <v>22</v>
      </c>
      <c r="B23" s="29">
        <v>1</v>
      </c>
      <c r="C23" s="9">
        <v>45018643</v>
      </c>
      <c r="D23" s="29">
        <f>INDEX(Naptans!$A:$C,MATCH(C23,Naptans!$A:$A,0),2)</f>
        <v>436</v>
      </c>
      <c r="E23" s="29" t="str">
        <f>INDEX(Naptans!$A:$C,MATCH(C23,Naptans!$A:$A,0),3)</f>
        <v>Thompson Street</v>
      </c>
      <c r="F23" s="9">
        <v>10</v>
      </c>
      <c r="G23" s="9">
        <v>10</v>
      </c>
      <c r="H23" s="9">
        <v>11</v>
      </c>
      <c r="I23" s="9">
        <v>10</v>
      </c>
      <c r="J23" s="9">
        <v>11</v>
      </c>
      <c r="K23" s="29">
        <v>0</v>
      </c>
      <c r="N23" s="29" t="str">
        <f t="shared" si="0"/>
        <v>INSERT INTO RouteStops (RouteId,Variation,Sequence,NaptanId,BoardingStage,BoardingstageSequence,AlightingStage,AlightingStageSequence,IsBoundary) VALUES (17,1,22,436,10,11,10,11,0)</v>
      </c>
    </row>
    <row r="24" spans="1:14" s="9" customFormat="1" x14ac:dyDescent="0.25">
      <c r="A24" s="29">
        <v>23</v>
      </c>
      <c r="B24" s="29">
        <v>1</v>
      </c>
      <c r="C24" s="9">
        <v>45018645</v>
      </c>
      <c r="D24" s="29">
        <f>INDEX(Naptans!$A:$C,MATCH(C24,Naptans!$A:$A,0),2)</f>
        <v>437</v>
      </c>
      <c r="E24" s="29" t="str">
        <f>INDEX(Naptans!$A:$C,MATCH(C24,Naptans!$A:$A,0),3)</f>
        <v>St. Pauls Road</v>
      </c>
      <c r="G24" s="9">
        <v>10</v>
      </c>
      <c r="H24" s="9">
        <v>11</v>
      </c>
      <c r="I24" s="9">
        <v>9</v>
      </c>
      <c r="J24" s="9">
        <v>12</v>
      </c>
      <c r="K24" s="29">
        <v>0</v>
      </c>
      <c r="N24" s="29" t="str">
        <f t="shared" si="0"/>
        <v>INSERT INTO RouteStops (RouteId,Variation,Sequence,NaptanId,BoardingStage,BoardingstageSequence,AlightingStage,AlightingStageSequence,IsBoundary) VALUES (17,1,23,437,10,11,9,12,0)</v>
      </c>
    </row>
    <row r="25" spans="1:14" s="9" customFormat="1" x14ac:dyDescent="0.25">
      <c r="A25" s="29">
        <v>24</v>
      </c>
      <c r="B25" s="29">
        <v>1</v>
      </c>
      <c r="C25" s="9">
        <v>45024368</v>
      </c>
      <c r="D25" s="29">
        <f>INDEX(Naptans!$A:$C,MATCH(C25,Naptans!$A:$A,0),2)</f>
        <v>438</v>
      </c>
      <c r="E25" s="29" t="str">
        <f>INDEX(Naptans!$A:$C,MATCH(C25,Naptans!$A:$A,0),3)</f>
        <v>Market Square S2</v>
      </c>
      <c r="F25" s="9">
        <v>9</v>
      </c>
      <c r="G25" s="9">
        <v>9</v>
      </c>
      <c r="H25" s="9">
        <v>12</v>
      </c>
      <c r="I25" s="9">
        <v>9</v>
      </c>
      <c r="J25" s="9">
        <v>12</v>
      </c>
      <c r="K25" s="29">
        <v>0</v>
      </c>
      <c r="N25" s="29" t="str">
        <f t="shared" si="0"/>
        <v>INSERT INTO RouteStops (RouteId,Variation,Sequence,NaptanId,BoardingStage,BoardingstageSequence,AlightingStage,AlightingStageSequence,IsBoundary) VALUES (17,1,24,438,9,12,9,12,0)</v>
      </c>
    </row>
    <row r="26" spans="1:14" s="9" customFormat="1" x14ac:dyDescent="0.25">
      <c r="A26" s="29">
        <v>25</v>
      </c>
      <c r="B26" s="29">
        <v>1</v>
      </c>
      <c r="C26" s="9">
        <v>45016517</v>
      </c>
      <c r="D26" s="29">
        <f>INDEX(Naptans!$A:$C,MATCH(C26,Naptans!$A:$A,0),2)</f>
        <v>439</v>
      </c>
      <c r="E26" s="29" t="str">
        <f>INDEX(Naptans!$A:$C,MATCH(C26,Naptans!$A:$A,0),3)</f>
        <v>Briggate, Briggate </v>
      </c>
      <c r="F26" s="29">
        <v>-1</v>
      </c>
      <c r="G26" s="29">
        <v>-1</v>
      </c>
      <c r="H26" s="29">
        <v>-1</v>
      </c>
      <c r="I26" s="29">
        <v>-1</v>
      </c>
      <c r="J26" s="29">
        <v>-1</v>
      </c>
      <c r="K26" s="29">
        <v>1</v>
      </c>
      <c r="N26" s="29" t="str">
        <f t="shared" si="0"/>
        <v>INSERT INTO RouteStops (RouteId,Variation,Sequence,NaptanId,BoardingStage,BoardingstageSequence,AlightingStage,AlightingStageSequence,IsBoundary) VALUES (17,1,25,439,-1,-1,-1,-1,1)</v>
      </c>
    </row>
    <row r="27" spans="1:14" s="9" customFormat="1" x14ac:dyDescent="0.25"/>
    <row r="28" spans="1:14" s="9" customFormat="1" x14ac:dyDescent="0.25">
      <c r="A28" s="9">
        <v>1</v>
      </c>
      <c r="B28" s="29">
        <v>2</v>
      </c>
      <c r="C28" s="9">
        <v>45016516</v>
      </c>
      <c r="D28" s="29">
        <f>INDEX(Naptans!$A:$C,MATCH(C28,Naptans!$A:$A,0),2)</f>
        <v>440</v>
      </c>
      <c r="E28" s="29" t="str">
        <f>INDEX(Naptans!$A:$C,MATCH(C28,Naptans!$A:$A,0),3)</f>
        <v>Briggate, Charles Street </v>
      </c>
      <c r="F28" s="29">
        <v>-1</v>
      </c>
      <c r="G28" s="29">
        <v>-1</v>
      </c>
      <c r="H28" s="29">
        <v>-1</v>
      </c>
      <c r="I28" s="29">
        <v>-1</v>
      </c>
      <c r="J28" s="29">
        <v>-1</v>
      </c>
      <c r="K28" s="29">
        <v>1</v>
      </c>
      <c r="N28" s="29" t="str">
        <f t="shared" si="0"/>
        <v>INSERT INTO RouteStops (RouteId,Variation,Sequence,NaptanId,BoardingStage,BoardingstageSequence,AlightingStage,AlightingStageSequence,IsBoundary) VALUES (17,2,1,440,-1,-1,-1,-1,1)</v>
      </c>
    </row>
    <row r="29" spans="1:14" s="29" customFormat="1" x14ac:dyDescent="0.25">
      <c r="A29" s="29">
        <v>2</v>
      </c>
      <c r="B29" s="29">
        <v>2</v>
      </c>
      <c r="C29" s="29">
        <v>45024365</v>
      </c>
      <c r="D29" s="29">
        <f>INDEX(Naptans!$A:$C,MATCH(C29,Naptans!$A:$A,0),2)</f>
        <v>441</v>
      </c>
      <c r="E29" s="29" t="str">
        <f>INDEX(Naptans!$A:$C,MATCH(C29,Naptans!$A:$A,0),3)</f>
        <v>Market Square S8</v>
      </c>
      <c r="F29" s="29">
        <v>9</v>
      </c>
      <c r="G29" s="29">
        <v>9</v>
      </c>
      <c r="H29" s="29">
        <v>12</v>
      </c>
      <c r="I29" s="29">
        <v>9</v>
      </c>
      <c r="J29" s="29">
        <v>12</v>
      </c>
      <c r="K29" s="29">
        <v>0</v>
      </c>
      <c r="N29" s="29" t="str">
        <f t="shared" si="0"/>
        <v>INSERT INTO RouteStops (RouteId,Variation,Sequence,NaptanId,BoardingStage,BoardingstageSequence,AlightingStage,AlightingStageSequence,IsBoundary) VALUES (17,2,2,441,9,12,9,12,0)</v>
      </c>
    </row>
    <row r="30" spans="1:14" s="29" customFormat="1" x14ac:dyDescent="0.25">
      <c r="A30" s="29">
        <v>3</v>
      </c>
      <c r="B30" s="29">
        <v>2</v>
      </c>
      <c r="C30" s="29">
        <v>45018644</v>
      </c>
      <c r="D30" s="29">
        <f>INDEX(Naptans!$A:$C,MATCH(C30,Naptans!$A:$A,0),2)</f>
        <v>442</v>
      </c>
      <c r="E30" s="29" t="str">
        <f>INDEX(Naptans!$A:$C,MATCH(C30,Naptans!$A:$A,0),3)</f>
        <v>St. Pauls Road</v>
      </c>
      <c r="G30" s="29">
        <v>9</v>
      </c>
      <c r="H30" s="29">
        <v>12</v>
      </c>
      <c r="I30" s="29">
        <v>10</v>
      </c>
      <c r="J30" s="29">
        <v>11</v>
      </c>
      <c r="K30" s="29">
        <v>0</v>
      </c>
      <c r="N30" s="29" t="str">
        <f t="shared" si="0"/>
        <v>INSERT INTO RouteStops (RouteId,Variation,Sequence,NaptanId,BoardingStage,BoardingstageSequence,AlightingStage,AlightingStageSequence,IsBoundary) VALUES (17,2,3,442,9,12,10,11,0)</v>
      </c>
    </row>
    <row r="31" spans="1:14" s="29" customFormat="1" x14ac:dyDescent="0.25">
      <c r="A31" s="29">
        <v>4</v>
      </c>
      <c r="B31" s="29">
        <v>2</v>
      </c>
      <c r="C31" s="29">
        <v>45018642</v>
      </c>
      <c r="D31" s="29">
        <f>INDEX(Naptans!$A:$C,MATCH(C31,Naptans!$A:$A,0),2)</f>
        <v>443</v>
      </c>
      <c r="E31" s="29" t="str">
        <f>INDEX(Naptans!$A:$C,MATCH(C31,Naptans!$A:$A,0),3)</f>
        <v>Wycliffe Road</v>
      </c>
      <c r="G31" s="29">
        <v>9</v>
      </c>
      <c r="H31" s="29">
        <v>12</v>
      </c>
      <c r="I31" s="29">
        <v>10</v>
      </c>
      <c r="J31" s="29">
        <v>11</v>
      </c>
      <c r="K31" s="29">
        <v>0</v>
      </c>
      <c r="N31" s="29" t="str">
        <f t="shared" si="0"/>
        <v>INSERT INTO RouteStops (RouteId,Variation,Sequence,NaptanId,BoardingStage,BoardingstageSequence,AlightingStage,AlightingStageSequence,IsBoundary) VALUES (17,2,4,443,9,12,10,11,0)</v>
      </c>
    </row>
    <row r="32" spans="1:14" s="29" customFormat="1" x14ac:dyDescent="0.25">
      <c r="A32" s="29">
        <v>5</v>
      </c>
      <c r="B32" s="29">
        <v>2</v>
      </c>
      <c r="C32" s="29">
        <v>45018649</v>
      </c>
      <c r="D32" s="29">
        <f>INDEX(Naptans!$A:$C,MATCH(C32,Naptans!$A:$A,0),2)</f>
        <v>361</v>
      </c>
      <c r="E32" s="29" t="str">
        <f>INDEX(Naptans!$A:$C,MATCH(C32,Naptans!$A:$A,0),3)</f>
        <v>Bingley Road Victoria Prk</v>
      </c>
      <c r="F32" s="29">
        <v>10</v>
      </c>
      <c r="G32" s="29">
        <v>10</v>
      </c>
      <c r="H32" s="29">
        <v>11</v>
      </c>
      <c r="I32" s="29">
        <v>10</v>
      </c>
      <c r="J32" s="29">
        <v>11</v>
      </c>
      <c r="K32" s="29">
        <v>0</v>
      </c>
      <c r="N32" s="29" t="str">
        <f t="shared" si="0"/>
        <v>INSERT INTO RouteStops (RouteId,Variation,Sequence,NaptanId,BoardingStage,BoardingstageSequence,AlightingStage,AlightingStageSequence,IsBoundary) VALUES (17,2,5,361,10,11,10,11,0)</v>
      </c>
    </row>
    <row r="33" spans="1:14" s="29" customFormat="1" x14ac:dyDescent="0.25">
      <c r="A33" s="29">
        <v>6</v>
      </c>
      <c r="B33" s="29">
        <v>2</v>
      </c>
      <c r="C33" s="29">
        <v>45018650</v>
      </c>
      <c r="D33" s="29">
        <f>INDEX(Naptans!$A:$C,MATCH(C33,Naptans!$A:$A,0),2)</f>
        <v>362</v>
      </c>
      <c r="E33" s="29" t="str">
        <f>INDEX(Naptans!$A:$C,MATCH(C33,Naptans!$A:$A,0),3)</f>
        <v>Bingley Road Ferncliffe Road</v>
      </c>
      <c r="F33" s="29">
        <v>10</v>
      </c>
      <c r="G33" s="29">
        <v>10</v>
      </c>
      <c r="H33" s="29">
        <v>11</v>
      </c>
      <c r="I33" s="29">
        <v>10</v>
      </c>
      <c r="J33" s="29">
        <v>11</v>
      </c>
      <c r="K33" s="29">
        <v>0</v>
      </c>
      <c r="N33" s="29" t="str">
        <f t="shared" si="0"/>
        <v>INSERT INTO RouteStops (RouteId,Variation,Sequence,NaptanId,BoardingStage,BoardingstageSequence,AlightingStage,AlightingStageSequence,IsBoundary) VALUES (17,2,6,362,10,11,10,11,0)</v>
      </c>
    </row>
    <row r="34" spans="1:14" s="29" customFormat="1" x14ac:dyDescent="0.25">
      <c r="A34" s="29">
        <v>7</v>
      </c>
      <c r="B34" s="29">
        <v>2</v>
      </c>
      <c r="C34" s="29">
        <v>45020527</v>
      </c>
      <c r="D34" s="29">
        <f>INDEX(Naptans!$A:$C,MATCH(C34,Naptans!$A:$A,0),2)</f>
        <v>363</v>
      </c>
      <c r="E34" s="29" t="str">
        <f>INDEX(Naptans!$A:$C,MATCH(C34,Naptans!$A:$A,0),3)</f>
        <v>Saltaire Roundabout</v>
      </c>
      <c r="F34" s="29">
        <v>11</v>
      </c>
      <c r="G34" s="29">
        <v>11</v>
      </c>
      <c r="H34" s="29">
        <v>10</v>
      </c>
      <c r="I34" s="29">
        <v>11</v>
      </c>
      <c r="J34" s="29">
        <v>10</v>
      </c>
      <c r="K34" s="29">
        <v>0</v>
      </c>
      <c r="N34" s="29" t="str">
        <f t="shared" si="0"/>
        <v>INSERT INTO RouteStops (RouteId,Variation,Sequence,NaptanId,BoardingStage,BoardingstageSequence,AlightingStage,AlightingStageSequence,IsBoundary) VALUES (17,2,7,363,11,10,11,10,0)</v>
      </c>
    </row>
    <row r="35" spans="1:14" s="29" customFormat="1" x14ac:dyDescent="0.25">
      <c r="A35" s="29">
        <v>8</v>
      </c>
      <c r="B35" s="29">
        <v>2</v>
      </c>
      <c r="C35" s="29">
        <v>45020531</v>
      </c>
      <c r="D35" s="29">
        <f>INDEX(Naptans!$A:$C,MATCH(C35,Naptans!$A:$A,0),2)</f>
        <v>364</v>
      </c>
      <c r="E35" s="29" t="str">
        <f>INDEX(Naptans!$A:$C,MATCH(C35,Naptans!$A:$A,0),3)</f>
        <v>Bingley Road Sherwood Grove</v>
      </c>
      <c r="F35" s="29">
        <v>11</v>
      </c>
      <c r="G35" s="29">
        <v>11</v>
      </c>
      <c r="H35" s="29">
        <v>10</v>
      </c>
      <c r="I35" s="29">
        <v>11</v>
      </c>
      <c r="J35" s="29">
        <v>10</v>
      </c>
      <c r="K35" s="29">
        <v>0</v>
      </c>
      <c r="N35" s="29" t="str">
        <f t="shared" si="0"/>
        <v>INSERT INTO RouteStops (RouteId,Variation,Sequence,NaptanId,BoardingStage,BoardingstageSequence,AlightingStage,AlightingStageSequence,IsBoundary) VALUES (17,2,8,364,11,10,11,10,0)</v>
      </c>
    </row>
    <row r="36" spans="1:14" s="29" customFormat="1" x14ac:dyDescent="0.25">
      <c r="A36" s="29">
        <v>9</v>
      </c>
      <c r="B36" s="29">
        <v>2</v>
      </c>
      <c r="C36" s="29">
        <v>45020532</v>
      </c>
      <c r="D36" s="29">
        <f>INDEX(Naptans!$A:$C,MATCH(C36,Naptans!$A:$A,0),2)</f>
        <v>365</v>
      </c>
      <c r="E36" s="29" t="str">
        <f>INDEX(Naptans!$A:$C,MATCH(C36,Naptans!$A:$A,0),3)</f>
        <v>Bingley Road Cemetery</v>
      </c>
      <c r="F36" s="29">
        <v>11</v>
      </c>
      <c r="G36" s="29">
        <v>11</v>
      </c>
      <c r="H36" s="29">
        <v>10</v>
      </c>
      <c r="I36" s="29">
        <v>11</v>
      </c>
      <c r="J36" s="29">
        <v>10</v>
      </c>
      <c r="K36" s="29">
        <v>0</v>
      </c>
      <c r="N36" s="29" t="str">
        <f t="shared" si="0"/>
        <v>INSERT INTO RouteStops (RouteId,Variation,Sequence,NaptanId,BoardingStage,BoardingstageSequence,AlightingStage,AlightingStageSequence,IsBoundary) VALUES (17,2,9,365,11,10,11,10,0)</v>
      </c>
    </row>
    <row r="37" spans="1:14" s="29" customFormat="1" x14ac:dyDescent="0.25">
      <c r="A37" s="29">
        <v>10</v>
      </c>
      <c r="B37" s="29">
        <v>2</v>
      </c>
      <c r="C37" s="29">
        <v>45020535</v>
      </c>
      <c r="D37" s="29">
        <f>INDEX(Naptans!$A:$C,MATCH(C37,Naptans!$A:$A,0),2)</f>
        <v>366</v>
      </c>
      <c r="E37" s="29" t="str">
        <f>INDEX(Naptans!$A:$C,MATCH(C37,Naptans!$A:$A,0),3)</f>
        <v>Bradford Road Nab Lane</v>
      </c>
      <c r="F37" s="29">
        <v>12</v>
      </c>
      <c r="G37" s="29">
        <v>12</v>
      </c>
      <c r="H37" s="29">
        <v>9</v>
      </c>
      <c r="I37" s="29">
        <v>12</v>
      </c>
      <c r="J37" s="29">
        <v>9</v>
      </c>
      <c r="K37" s="29">
        <v>0</v>
      </c>
      <c r="N37" s="29" t="str">
        <f t="shared" si="0"/>
        <v>INSERT INTO RouteStops (RouteId,Variation,Sequence,NaptanId,BoardingStage,BoardingstageSequence,AlightingStage,AlightingStageSequence,IsBoundary) VALUES (17,2,10,366,12,9,12,9,0)</v>
      </c>
    </row>
    <row r="38" spans="1:14" s="29" customFormat="1" x14ac:dyDescent="0.25">
      <c r="A38" s="29">
        <v>11</v>
      </c>
      <c r="B38" s="29">
        <v>2</v>
      </c>
      <c r="C38" s="29">
        <v>45020537</v>
      </c>
      <c r="D38" s="29">
        <f>INDEX(Naptans!$A:$C,MATCH(C38,Naptans!$A:$A,0),2)</f>
        <v>367</v>
      </c>
      <c r="E38" s="29" t="str">
        <f>INDEX(Naptans!$A:$C,MATCH(C38,Naptans!$A:$A,0),3)</f>
        <v>Bradford Road Yorkshire Clinic</v>
      </c>
      <c r="F38" s="29">
        <v>12</v>
      </c>
      <c r="G38" s="29">
        <v>12</v>
      </c>
      <c r="H38" s="29">
        <v>9</v>
      </c>
      <c r="I38" s="29">
        <v>12</v>
      </c>
      <c r="J38" s="29">
        <v>9</v>
      </c>
      <c r="K38" s="29">
        <v>0</v>
      </c>
      <c r="N38" s="29" t="str">
        <f t="shared" si="0"/>
        <v>INSERT INTO RouteStops (RouteId,Variation,Sequence,NaptanId,BoardingStage,BoardingstageSequence,AlightingStage,AlightingStageSequence,IsBoundary) VALUES (17,2,11,367,12,9,12,9,0)</v>
      </c>
    </row>
    <row r="39" spans="1:14" x14ac:dyDescent="0.25">
      <c r="A39" s="29">
        <v>12</v>
      </c>
      <c r="B39" s="9">
        <v>2</v>
      </c>
      <c r="C39" s="9">
        <v>45019957</v>
      </c>
      <c r="D39" s="9">
        <f>INDEX(Naptans!$A:$C,MATCH(C39,Naptans!$A:$A,0),2)</f>
        <v>373</v>
      </c>
      <c r="E39" s="9" t="str">
        <f>INDEX(Naptans!$A:$C,MATCH(C39,Naptans!$A:$A,0),3)</f>
        <v>Main Street</v>
      </c>
      <c r="F39" s="9">
        <v>16</v>
      </c>
      <c r="G39" s="29">
        <v>16</v>
      </c>
      <c r="H39" s="9">
        <v>7</v>
      </c>
      <c r="I39" s="29">
        <v>16</v>
      </c>
      <c r="J39" s="9">
        <v>7</v>
      </c>
      <c r="K39" s="29">
        <v>0</v>
      </c>
      <c r="N39" s="9" t="str">
        <f t="shared" si="0"/>
        <v>INSERT INTO RouteStops (RouteId,Variation,Sequence,NaptanId,BoardingStage,BoardingstageSequence,AlightingStage,AlightingStageSequence,IsBoundary) VALUES (17,2,12,373,16,7,16,7,0)</v>
      </c>
    </row>
    <row r="40" spans="1:14" x14ac:dyDescent="0.25">
      <c r="A40" s="29">
        <v>13</v>
      </c>
      <c r="B40" s="9">
        <v>2</v>
      </c>
      <c r="C40" s="9">
        <v>45019954</v>
      </c>
      <c r="D40" s="9">
        <f>INDEX(Naptans!$A:$C,MATCH(C40,Naptans!$A:$A,0),2)</f>
        <v>333</v>
      </c>
      <c r="E40" s="9" t="str">
        <f>INDEX(Naptans!$A:$C,MATCH(C40,Naptans!$A:$A,0),3)</f>
        <v>B Midland Hotel</v>
      </c>
      <c r="F40" s="9">
        <v>16</v>
      </c>
      <c r="G40" s="9">
        <v>16</v>
      </c>
      <c r="H40" s="9">
        <v>7</v>
      </c>
      <c r="I40" s="9">
        <v>16</v>
      </c>
      <c r="J40" s="9">
        <v>7</v>
      </c>
      <c r="K40" s="9">
        <v>0</v>
      </c>
      <c r="N40" s="9" t="str">
        <f t="shared" si="0"/>
        <v>INSERT INTO RouteStops (RouteId,Variation,Sequence,NaptanId,BoardingStage,BoardingstageSequence,AlightingStage,AlightingStageSequence,IsBoundary) VALUES (17,2,13,333,16,7,16,7,0)</v>
      </c>
    </row>
    <row r="41" spans="1:14" x14ac:dyDescent="0.25">
      <c r="A41" s="29">
        <v>14</v>
      </c>
      <c r="B41" s="9">
        <v>2</v>
      </c>
      <c r="C41" s="9">
        <v>45020295</v>
      </c>
      <c r="D41" s="9">
        <f>INDEX(Naptans!$A:$C,MATCH(C41,Naptans!$A:$A,0),2)</f>
        <v>334</v>
      </c>
      <c r="E41" s="9" t="str">
        <f>INDEX(Naptans!$A:$C,MATCH(C41,Naptans!$A:$A,0),3)</f>
        <v>Keighley Road Old Main Street</v>
      </c>
      <c r="F41" s="9">
        <v>16</v>
      </c>
      <c r="G41" s="9">
        <v>16</v>
      </c>
      <c r="H41" s="9">
        <v>7</v>
      </c>
      <c r="I41" s="9">
        <v>16</v>
      </c>
      <c r="J41">
        <v>7</v>
      </c>
      <c r="K41" s="9">
        <v>0</v>
      </c>
      <c r="N41" s="9" t="str">
        <f t="shared" si="0"/>
        <v>INSERT INTO RouteStops (RouteId,Variation,Sequence,NaptanId,BoardingStage,BoardingstageSequence,AlightingStage,AlightingStageSequence,IsBoundary) VALUES (17,2,14,334,16,7,16,7,0)</v>
      </c>
    </row>
    <row r="42" spans="1:14" x14ac:dyDescent="0.25">
      <c r="A42" s="29">
        <v>15</v>
      </c>
      <c r="B42" s="9">
        <v>2</v>
      </c>
      <c r="C42" s="9">
        <v>45020297</v>
      </c>
      <c r="D42" s="9">
        <f>INDEX(Naptans!$A:$C,MATCH(C42,Naptans!$A:$A,0),2)</f>
        <v>335</v>
      </c>
      <c r="E42" s="9" t="str">
        <f>INDEX(Naptans!$A:$C,MATCH(C42,Naptans!$A:$A,0),3)</f>
        <v>Keighley Road Harold Street</v>
      </c>
      <c r="F42" s="9">
        <v>17</v>
      </c>
      <c r="G42" s="9">
        <v>17</v>
      </c>
      <c r="H42" s="9">
        <v>6</v>
      </c>
      <c r="I42" s="9">
        <v>17</v>
      </c>
      <c r="J42">
        <v>6</v>
      </c>
      <c r="K42" s="9">
        <v>0</v>
      </c>
      <c r="N42" s="9" t="str">
        <f t="shared" si="0"/>
        <v>INSERT INTO RouteStops (RouteId,Variation,Sequence,NaptanId,BoardingStage,BoardingstageSequence,AlightingStage,AlightingStageSequence,IsBoundary) VALUES (17,2,15,335,17,6,17,6,0)</v>
      </c>
    </row>
    <row r="43" spans="1:14" x14ac:dyDescent="0.25">
      <c r="A43" s="29">
        <v>16</v>
      </c>
      <c r="B43" s="9">
        <v>2</v>
      </c>
      <c r="C43" s="9">
        <v>45020300</v>
      </c>
      <c r="D43" s="9">
        <f>INDEX(Naptans!$A:$C,MATCH(C43,Naptans!$A:$A,0),2)</f>
        <v>336</v>
      </c>
      <c r="E43" s="9" t="str">
        <f>INDEX(Naptans!$A:$C,MATCH(C43,Naptans!$A:$A,0),3)</f>
        <v>Keighley Road Longwood View</v>
      </c>
      <c r="F43" s="9"/>
      <c r="G43" s="9">
        <v>17</v>
      </c>
      <c r="H43" s="9">
        <v>6</v>
      </c>
      <c r="I43" s="9">
        <v>18</v>
      </c>
      <c r="J43">
        <v>5</v>
      </c>
      <c r="K43" s="9">
        <v>0</v>
      </c>
      <c r="N43" s="9" t="str">
        <f t="shared" si="0"/>
        <v>INSERT INTO RouteStops (RouteId,Variation,Sequence,NaptanId,BoardingStage,BoardingstageSequence,AlightingStage,AlightingStageSequence,IsBoundary) VALUES (17,2,16,336,17,6,18,5,0)</v>
      </c>
    </row>
    <row r="44" spans="1:14" x14ac:dyDescent="0.25">
      <c r="A44" s="29">
        <v>17</v>
      </c>
      <c r="B44" s="9">
        <v>2</v>
      </c>
      <c r="C44" s="9">
        <v>45020002</v>
      </c>
      <c r="D44" s="9">
        <f>INDEX(Naptans!$A:$C,MATCH(C44,Naptans!$A:$A,0),2)</f>
        <v>337</v>
      </c>
      <c r="E44" s="9" t="str">
        <f>INDEX(Naptans!$A:$C,MATCH(C44,Naptans!$A:$A,0),3)</f>
        <v>Keighley Road Queens Road</v>
      </c>
      <c r="F44" s="9">
        <v>18</v>
      </c>
      <c r="G44" s="9">
        <v>18</v>
      </c>
      <c r="H44" s="9">
        <v>5</v>
      </c>
      <c r="I44" s="9">
        <v>18</v>
      </c>
      <c r="J44">
        <v>5</v>
      </c>
      <c r="K44" s="9">
        <v>0</v>
      </c>
      <c r="N44" s="9" t="str">
        <f t="shared" si="0"/>
        <v>INSERT INTO RouteStops (RouteId,Variation,Sequence,NaptanId,BoardingStage,BoardingstageSequence,AlightingStage,AlightingStageSequence,IsBoundary) VALUES (17,2,17,337,18,5,18,5,0)</v>
      </c>
    </row>
    <row r="45" spans="1:14" x14ac:dyDescent="0.25">
      <c r="A45" s="29">
        <v>18</v>
      </c>
      <c r="B45" s="9">
        <v>2</v>
      </c>
      <c r="C45" s="9">
        <v>45020003</v>
      </c>
      <c r="D45" s="9">
        <f>INDEX(Naptans!$A:$C,MATCH(C45,Naptans!$A:$A,0),2)</f>
        <v>338</v>
      </c>
      <c r="E45" s="9" t="str">
        <f>INDEX(Naptans!$A:$C,MATCH(C45,Naptans!$A:$A,0),3)</f>
        <v>Keighley Road Croft Road</v>
      </c>
      <c r="F45" s="9">
        <v>19</v>
      </c>
      <c r="G45" s="9">
        <v>19</v>
      </c>
      <c r="H45" s="9">
        <v>4</v>
      </c>
      <c r="I45" s="9">
        <v>19</v>
      </c>
      <c r="J45">
        <v>4</v>
      </c>
      <c r="K45" s="9">
        <v>0</v>
      </c>
      <c r="N45" s="9" t="str">
        <f t="shared" si="0"/>
        <v>INSERT INTO RouteStops (RouteId,Variation,Sequence,NaptanId,BoardingStage,BoardingstageSequence,AlightingStage,AlightingStageSequence,IsBoundary) VALUES (17,2,18,338,19,4,19,4,0)</v>
      </c>
    </row>
    <row r="46" spans="1:14" x14ac:dyDescent="0.25">
      <c r="A46" s="29">
        <v>19</v>
      </c>
      <c r="B46" s="9">
        <v>2</v>
      </c>
      <c r="C46" s="9">
        <v>45022560</v>
      </c>
      <c r="D46" s="9">
        <f>INDEX(Naptans!$A:$C,MATCH(C46,Naptans!$A:$A,0),2)</f>
        <v>339</v>
      </c>
      <c r="E46" s="9" t="str">
        <f>INDEX(Naptans!$A:$C,MATCH(C46,Naptans!$A:$A,0),3)</f>
        <v>Valley Road</v>
      </c>
      <c r="F46" s="9"/>
      <c r="G46" s="9">
        <v>19</v>
      </c>
      <c r="H46" s="9">
        <v>4</v>
      </c>
      <c r="I46" s="9">
        <v>25</v>
      </c>
      <c r="J46">
        <v>3</v>
      </c>
      <c r="K46" s="9">
        <v>0</v>
      </c>
      <c r="N46" s="9" t="str">
        <f t="shared" si="0"/>
        <v>INSERT INTO RouteStops (RouteId,Variation,Sequence,NaptanId,BoardingStage,BoardingstageSequence,AlightingStage,AlightingStageSequence,IsBoundary) VALUES (17,2,19,339,19,4,25,3,0)</v>
      </c>
    </row>
    <row r="47" spans="1:14" x14ac:dyDescent="0.25">
      <c r="A47" s="29">
        <v>20</v>
      </c>
      <c r="B47" s="9">
        <v>2</v>
      </c>
      <c r="C47" s="9">
        <v>45022561</v>
      </c>
      <c r="D47" s="9">
        <f>INDEX(Naptans!$A:$C,MATCH(C47,Naptans!$A:$A,0),2)</f>
        <v>340</v>
      </c>
      <c r="E47" s="9" t="str">
        <f>INDEX(Naptans!$A:$C,MATCH(C47,Naptans!$A:$A,0),3)</f>
        <v>Thwaites Lane</v>
      </c>
      <c r="F47" s="9"/>
      <c r="G47" s="9">
        <v>19</v>
      </c>
      <c r="H47" s="9">
        <v>4</v>
      </c>
      <c r="I47" s="9">
        <v>25</v>
      </c>
      <c r="J47">
        <v>3</v>
      </c>
      <c r="K47" s="9">
        <v>0</v>
      </c>
      <c r="N47" s="9" t="str">
        <f t="shared" si="0"/>
        <v>INSERT INTO RouteStops (RouteId,Variation,Sequence,NaptanId,BoardingStage,BoardingstageSequence,AlightingStage,AlightingStageSequence,IsBoundary) VALUES (17,2,20,340,19,4,25,3,0)</v>
      </c>
    </row>
    <row r="48" spans="1:14" x14ac:dyDescent="0.25">
      <c r="A48" s="29">
        <v>21</v>
      </c>
      <c r="B48" s="9">
        <v>2</v>
      </c>
      <c r="C48" s="9">
        <v>45022563</v>
      </c>
      <c r="D48" s="9">
        <f>INDEX(Naptans!$A:$C,MATCH(C48,Naptans!$A:$A,0),2)</f>
        <v>341</v>
      </c>
      <c r="E48" s="9" t="str">
        <f>INDEX(Naptans!$A:$C,MATCH(C48,Naptans!$A:$A,0),3)</f>
        <v>Fruit Street</v>
      </c>
      <c r="F48" s="9">
        <v>25</v>
      </c>
      <c r="G48" s="9">
        <v>25</v>
      </c>
      <c r="H48" s="9">
        <v>3</v>
      </c>
      <c r="I48" s="9">
        <v>25</v>
      </c>
      <c r="J48">
        <v>3</v>
      </c>
      <c r="K48" s="9">
        <v>0</v>
      </c>
      <c r="N48" s="9" t="str">
        <f t="shared" si="0"/>
        <v>INSERT INTO RouteStops (RouteId,Variation,Sequence,NaptanId,BoardingStage,BoardingstageSequence,AlightingStage,AlightingStageSequence,IsBoundary) VALUES (17,2,21,341,25,3,25,3,0)</v>
      </c>
    </row>
    <row r="49" spans="1:14" x14ac:dyDescent="0.25">
      <c r="A49" s="29">
        <v>22</v>
      </c>
      <c r="B49" s="9">
        <v>2</v>
      </c>
      <c r="C49" s="9">
        <v>45022565</v>
      </c>
      <c r="D49" s="9">
        <f>INDEX(Naptans!$A:$C,MATCH(C49,Naptans!$A:$A,0),2)</f>
        <v>342</v>
      </c>
      <c r="E49" s="9" t="str">
        <f>INDEX(Naptans!$A:$C,MATCH(C49,Naptans!$A:$A,0),3)</f>
        <v>Dalton Mills</v>
      </c>
      <c r="F49" s="9"/>
      <c r="G49" s="9">
        <v>25</v>
      </c>
      <c r="H49" s="9">
        <v>3</v>
      </c>
      <c r="I49" s="9">
        <v>28</v>
      </c>
      <c r="J49">
        <v>2</v>
      </c>
      <c r="K49" s="9">
        <v>0</v>
      </c>
      <c r="N49" s="9" t="str">
        <f t="shared" si="0"/>
        <v>INSERT INTO RouteStops (RouteId,Variation,Sequence,NaptanId,BoardingStage,BoardingstageSequence,AlightingStage,AlightingStageSequence,IsBoundary) VALUES (17,2,22,342,25,3,28,2,0)</v>
      </c>
    </row>
    <row r="50" spans="1:14" x14ac:dyDescent="0.25">
      <c r="A50" s="29">
        <v>23</v>
      </c>
      <c r="B50" s="9">
        <v>2</v>
      </c>
      <c r="C50" s="9">
        <v>45025593</v>
      </c>
      <c r="D50" s="9">
        <f>INDEX(Naptans!$A:$C,MATCH(C50,Naptans!$A:$A,0),2)</f>
        <v>343</v>
      </c>
      <c r="E50" s="9" t="str">
        <f>INDEX(Naptans!$A:$C,MATCH(C50,Naptans!$A:$A,0),3)</f>
        <v>Frederick Street</v>
      </c>
      <c r="F50" s="9"/>
      <c r="G50" s="9">
        <v>25</v>
      </c>
      <c r="H50" s="9">
        <v>3</v>
      </c>
      <c r="I50" s="9">
        <v>28</v>
      </c>
      <c r="J50">
        <v>2</v>
      </c>
      <c r="K50" s="9">
        <v>0</v>
      </c>
      <c r="N50" s="9" t="str">
        <f t="shared" si="0"/>
        <v>INSERT INTO RouteStops (RouteId,Variation,Sequence,NaptanId,BoardingStage,BoardingstageSequence,AlightingStage,AlightingStageSequence,IsBoundary) VALUES (17,2,23,343,25,3,28,2,0)</v>
      </c>
    </row>
    <row r="51" spans="1:14" x14ac:dyDescent="0.25">
      <c r="A51" s="29">
        <v>24</v>
      </c>
      <c r="B51" s="9">
        <v>2</v>
      </c>
      <c r="C51" s="9">
        <v>45023140</v>
      </c>
      <c r="D51" s="9">
        <f>INDEX(Naptans!$A:$C,MATCH(C51,Naptans!$A:$A,0),2)</f>
        <v>134</v>
      </c>
      <c r="E51" s="9" t="str">
        <f>INDEX(Naptans!$A:$C,MATCH(C51,Naptans!$A:$A,0),3)</f>
        <v xml:space="preserve"> Kly Rail Stn</v>
      </c>
      <c r="F51" s="9">
        <v>28</v>
      </c>
      <c r="G51" s="9">
        <v>28</v>
      </c>
      <c r="H51" s="9">
        <v>2</v>
      </c>
      <c r="I51" s="9">
        <v>28</v>
      </c>
      <c r="J51">
        <v>2</v>
      </c>
      <c r="K51" s="9">
        <v>0</v>
      </c>
      <c r="N51" s="9" t="str">
        <f t="shared" si="0"/>
        <v>INSERT INTO RouteStops (RouteId,Variation,Sequence,NaptanId,BoardingStage,BoardingstageSequence,AlightingStage,AlightingStageSequence,IsBoundary) VALUES (17,2,24,134,28,2,28,2,0)</v>
      </c>
    </row>
    <row r="52" spans="1:14" x14ac:dyDescent="0.25">
      <c r="A52" s="29">
        <v>25</v>
      </c>
      <c r="B52" s="9">
        <v>2</v>
      </c>
      <c r="C52" s="9">
        <v>45026807</v>
      </c>
      <c r="D52" s="9">
        <f>INDEX(Naptans!$A:$C,MATCH(C52,Naptans!$A:$A,0),2)</f>
        <v>51</v>
      </c>
      <c r="E52" s="9" t="str">
        <f>INDEX(Naptans!$A:$C,MATCH(C52,Naptans!$A:$A,0),3)</f>
        <v>Keighley Bus Stn</v>
      </c>
      <c r="F52" s="9">
        <v>27</v>
      </c>
      <c r="G52" s="9">
        <v>27</v>
      </c>
      <c r="H52" s="9">
        <v>1</v>
      </c>
      <c r="I52" s="9">
        <v>27</v>
      </c>
      <c r="J52">
        <v>1</v>
      </c>
      <c r="K52" s="9">
        <v>0</v>
      </c>
      <c r="N52" s="9" t="str">
        <f t="shared" si="0"/>
        <v>INSERT INTO RouteStops (RouteId,Variation,Sequence,NaptanId,BoardingStage,BoardingstageSequence,AlightingStage,AlightingStageSequence,IsBoundary) VALUES (17,2,25,51,27,1,27,1,0)</v>
      </c>
    </row>
  </sheetData>
  <conditionalFormatting sqref="C2">
    <cfRule type="duplicateValues" dxfId="1" priority="2"/>
  </conditionalFormatting>
  <conditionalFormatting sqref="C2">
    <cfRule type="duplicateValues" dxfId="0" priority="1"/>
  </conditionalFormatting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0"/>
  <sheetViews>
    <sheetView topLeftCell="A37" workbookViewId="0">
      <selection activeCell="E51" sqref="E51"/>
    </sheetView>
  </sheetViews>
  <sheetFormatPr defaultColWidth="9.140625" defaultRowHeight="15" x14ac:dyDescent="0.25"/>
  <cols>
    <col min="1" max="1" width="11" style="9" customWidth="1"/>
    <col min="2" max="2" width="12" style="9" bestFit="1" customWidth="1"/>
    <col min="3" max="5" width="9.140625" style="9"/>
    <col min="6" max="6" width="9.140625" style="29"/>
    <col min="7" max="16384" width="9.140625" style="9"/>
  </cols>
  <sheetData>
    <row r="2" spans="1:18" x14ac:dyDescent="0.25">
      <c r="A2" s="9" t="s">
        <v>311</v>
      </c>
      <c r="B2" s="9">
        <v>1500249600000</v>
      </c>
      <c r="D2" s="24" t="s">
        <v>310</v>
      </c>
      <c r="E2" s="9">
        <v>27</v>
      </c>
      <c r="F2" s="29">
        <v>28</v>
      </c>
      <c r="G2" s="9">
        <v>26</v>
      </c>
      <c r="H2" s="9">
        <v>25</v>
      </c>
      <c r="I2" s="9">
        <v>19</v>
      </c>
      <c r="J2" s="9">
        <v>18</v>
      </c>
      <c r="K2" s="9">
        <v>17</v>
      </c>
      <c r="L2" s="9">
        <v>16</v>
      </c>
      <c r="M2" s="9">
        <v>13</v>
      </c>
      <c r="N2" s="9">
        <v>12</v>
      </c>
      <c r="O2" s="9">
        <v>11</v>
      </c>
      <c r="P2" s="9">
        <v>10</v>
      </c>
      <c r="Q2" s="9">
        <v>9</v>
      </c>
      <c r="R2" s="9">
        <v>-1</v>
      </c>
    </row>
    <row r="3" spans="1:18" x14ac:dyDescent="0.25">
      <c r="A3" s="9" t="s">
        <v>309</v>
      </c>
      <c r="B3" s="9">
        <v>17</v>
      </c>
      <c r="D3" s="9">
        <v>27</v>
      </c>
      <c r="E3" s="9">
        <v>110</v>
      </c>
    </row>
    <row r="4" spans="1:18" x14ac:dyDescent="0.25">
      <c r="A4" s="9" t="s">
        <v>365</v>
      </c>
      <c r="B4" s="9">
        <v>1</v>
      </c>
      <c r="D4" s="9">
        <v>28</v>
      </c>
      <c r="E4" s="9">
        <v>110</v>
      </c>
      <c r="F4" s="29">
        <v>110</v>
      </c>
      <c r="G4" s="9">
        <v>110</v>
      </c>
    </row>
    <row r="5" spans="1:18" x14ac:dyDescent="0.25">
      <c r="A5" s="9" t="s">
        <v>364</v>
      </c>
      <c r="B5" s="9">
        <v>2</v>
      </c>
      <c r="D5" s="29">
        <v>26</v>
      </c>
      <c r="E5" s="29">
        <v>110</v>
      </c>
      <c r="F5" s="29">
        <v>110</v>
      </c>
      <c r="G5" s="29">
        <v>110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x14ac:dyDescent="0.25">
      <c r="A6" s="9" t="s">
        <v>363</v>
      </c>
      <c r="B6" s="9">
        <v>3</v>
      </c>
      <c r="D6" s="29">
        <v>25</v>
      </c>
      <c r="E6" s="29">
        <v>160</v>
      </c>
      <c r="F6" s="29">
        <v>160</v>
      </c>
      <c r="G6" s="29">
        <v>110</v>
      </c>
      <c r="H6" s="29">
        <v>110</v>
      </c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x14ac:dyDescent="0.25">
      <c r="D7" s="29">
        <v>19</v>
      </c>
      <c r="E7" s="29">
        <v>250</v>
      </c>
      <c r="F7" s="29">
        <v>250</v>
      </c>
      <c r="G7" s="29">
        <v>250</v>
      </c>
      <c r="H7" s="29">
        <v>200</v>
      </c>
      <c r="I7" s="29">
        <v>110</v>
      </c>
      <c r="J7" s="29"/>
      <c r="K7" s="29"/>
      <c r="L7" s="29"/>
      <c r="M7" s="29"/>
      <c r="N7" s="29"/>
      <c r="O7" s="29"/>
      <c r="P7" s="29"/>
      <c r="Q7" s="29"/>
      <c r="R7" s="29"/>
    </row>
    <row r="8" spans="1:18" x14ac:dyDescent="0.25">
      <c r="A8" s="9" t="s">
        <v>382</v>
      </c>
      <c r="B8" s="9">
        <v>0.9</v>
      </c>
      <c r="D8" s="29">
        <v>18</v>
      </c>
      <c r="E8" s="29">
        <v>270</v>
      </c>
      <c r="F8" s="29">
        <v>270</v>
      </c>
      <c r="G8" s="29">
        <v>250</v>
      </c>
      <c r="H8" s="29">
        <v>250</v>
      </c>
      <c r="I8" s="29">
        <v>110</v>
      </c>
      <c r="J8" s="29">
        <v>110</v>
      </c>
      <c r="K8" s="29"/>
      <c r="L8" s="29"/>
      <c r="M8" s="29"/>
      <c r="N8" s="29"/>
      <c r="O8" s="29"/>
      <c r="P8" s="29"/>
      <c r="Q8" s="29"/>
      <c r="R8" s="29"/>
    </row>
    <row r="9" spans="1:18" x14ac:dyDescent="0.25">
      <c r="D9" s="29">
        <v>17</v>
      </c>
      <c r="E9" s="29">
        <v>270</v>
      </c>
      <c r="F9" s="29">
        <v>270</v>
      </c>
      <c r="G9" s="29">
        <v>270</v>
      </c>
      <c r="H9" s="29">
        <v>250</v>
      </c>
      <c r="I9" s="29">
        <v>160</v>
      </c>
      <c r="J9" s="29">
        <v>110</v>
      </c>
      <c r="K9" s="29">
        <v>110</v>
      </c>
      <c r="L9" s="29"/>
      <c r="M9" s="29"/>
      <c r="N9" s="29"/>
      <c r="O9" s="29"/>
      <c r="P9" s="29"/>
      <c r="Q9" s="29"/>
      <c r="R9" s="29"/>
    </row>
    <row r="10" spans="1:18" s="29" customFormat="1" x14ac:dyDescent="0.25">
      <c r="D10" s="29">
        <v>16</v>
      </c>
      <c r="E10" s="29">
        <v>270</v>
      </c>
      <c r="F10" s="29">
        <v>270</v>
      </c>
      <c r="G10" s="29">
        <v>270</v>
      </c>
      <c r="H10" s="29">
        <v>270</v>
      </c>
      <c r="I10" s="29">
        <v>200</v>
      </c>
      <c r="J10" s="29">
        <v>160</v>
      </c>
      <c r="K10" s="29">
        <v>110</v>
      </c>
      <c r="L10" s="29">
        <v>110</v>
      </c>
    </row>
    <row r="11" spans="1:18" s="29" customFormat="1" x14ac:dyDescent="0.25">
      <c r="D11" s="29">
        <v>13</v>
      </c>
      <c r="E11" s="29">
        <v>270</v>
      </c>
      <c r="F11" s="29">
        <v>270</v>
      </c>
      <c r="G11" s="29">
        <v>270</v>
      </c>
      <c r="H11" s="29">
        <v>270</v>
      </c>
      <c r="I11" s="29">
        <v>250</v>
      </c>
      <c r="J11" s="29">
        <v>250</v>
      </c>
      <c r="K11" s="29">
        <v>200</v>
      </c>
      <c r="L11" s="29">
        <v>200</v>
      </c>
      <c r="M11" s="29">
        <v>110</v>
      </c>
    </row>
    <row r="12" spans="1:18" s="29" customFormat="1" x14ac:dyDescent="0.25">
      <c r="D12" s="29">
        <v>12</v>
      </c>
      <c r="E12" s="29">
        <v>270</v>
      </c>
      <c r="F12" s="29">
        <v>270</v>
      </c>
      <c r="G12" s="29">
        <v>270</v>
      </c>
      <c r="H12" s="29">
        <v>270</v>
      </c>
      <c r="I12" s="29">
        <v>250</v>
      </c>
      <c r="J12" s="29">
        <v>250</v>
      </c>
      <c r="K12" s="29">
        <v>250</v>
      </c>
      <c r="L12" s="29">
        <v>200</v>
      </c>
      <c r="M12" s="29">
        <v>110</v>
      </c>
      <c r="N12" s="29">
        <v>110</v>
      </c>
    </row>
    <row r="13" spans="1:18" s="29" customFormat="1" x14ac:dyDescent="0.25">
      <c r="D13" s="29">
        <v>11</v>
      </c>
      <c r="E13" s="29">
        <v>270</v>
      </c>
      <c r="F13" s="29">
        <v>270</v>
      </c>
      <c r="G13" s="29">
        <v>270</v>
      </c>
      <c r="H13" s="29">
        <v>270</v>
      </c>
      <c r="I13" s="29">
        <v>270</v>
      </c>
      <c r="J13" s="29">
        <v>270</v>
      </c>
      <c r="K13" s="29">
        <v>250</v>
      </c>
      <c r="L13" s="29">
        <v>250</v>
      </c>
      <c r="M13" s="29">
        <v>160</v>
      </c>
      <c r="N13" s="29">
        <v>110</v>
      </c>
      <c r="O13" s="29">
        <v>110</v>
      </c>
    </row>
    <row r="14" spans="1:18" s="29" customFormat="1" x14ac:dyDescent="0.25">
      <c r="D14" s="29">
        <v>10</v>
      </c>
      <c r="E14" s="29">
        <v>270</v>
      </c>
      <c r="F14" s="29">
        <v>270</v>
      </c>
      <c r="G14" s="29">
        <v>270</v>
      </c>
      <c r="H14" s="29">
        <v>270</v>
      </c>
      <c r="I14" s="29">
        <v>270</v>
      </c>
      <c r="J14" s="29">
        <v>270</v>
      </c>
      <c r="K14" s="29">
        <v>270</v>
      </c>
      <c r="L14" s="29">
        <v>250</v>
      </c>
      <c r="M14" s="29">
        <v>200</v>
      </c>
      <c r="N14" s="29">
        <v>160</v>
      </c>
      <c r="O14" s="29">
        <v>110</v>
      </c>
      <c r="P14" s="29">
        <v>110</v>
      </c>
    </row>
    <row r="15" spans="1:18" x14ac:dyDescent="0.25">
      <c r="D15" s="29">
        <v>9</v>
      </c>
      <c r="E15" s="29">
        <v>270</v>
      </c>
      <c r="F15" s="29">
        <v>270</v>
      </c>
      <c r="G15" s="29">
        <v>270</v>
      </c>
      <c r="H15" s="29">
        <v>270</v>
      </c>
      <c r="I15" s="29">
        <v>270</v>
      </c>
      <c r="J15" s="29">
        <v>270</v>
      </c>
      <c r="K15" s="29">
        <v>270</v>
      </c>
      <c r="L15" s="29">
        <v>270</v>
      </c>
      <c r="M15" s="29">
        <v>200</v>
      </c>
      <c r="N15" s="29">
        <v>200</v>
      </c>
      <c r="O15" s="29">
        <v>160</v>
      </c>
      <c r="P15" s="29">
        <v>110</v>
      </c>
      <c r="Q15" s="29">
        <v>110</v>
      </c>
      <c r="R15" s="29"/>
    </row>
    <row r="16" spans="1:18" s="29" customFormat="1" x14ac:dyDescent="0.25">
      <c r="D16" s="29">
        <v>-1</v>
      </c>
      <c r="E16" s="29">
        <v>300</v>
      </c>
      <c r="F16" s="29">
        <v>300</v>
      </c>
      <c r="G16" s="29">
        <v>300</v>
      </c>
      <c r="H16" s="29">
        <v>300</v>
      </c>
      <c r="I16" s="29">
        <v>300</v>
      </c>
      <c r="J16" s="29">
        <v>300</v>
      </c>
      <c r="K16" s="29">
        <v>300</v>
      </c>
      <c r="L16" s="29">
        <v>300</v>
      </c>
      <c r="M16" s="29">
        <v>300</v>
      </c>
      <c r="N16" s="29">
        <v>300</v>
      </c>
      <c r="O16" s="29">
        <v>300</v>
      </c>
      <c r="P16" s="29">
        <v>300</v>
      </c>
      <c r="Q16" s="29">
        <v>300</v>
      </c>
      <c r="R16" s="29">
        <v>300</v>
      </c>
    </row>
    <row r="18" spans="4:18" x14ac:dyDescent="0.25">
      <c r="D18" s="24" t="s">
        <v>312</v>
      </c>
    </row>
    <row r="19" spans="4:18" x14ac:dyDescent="0.25">
      <c r="D19" s="9">
        <v>27</v>
      </c>
      <c r="E19" s="9">
        <v>200</v>
      </c>
    </row>
    <row r="20" spans="4:18" x14ac:dyDescent="0.25">
      <c r="D20" s="9">
        <v>28</v>
      </c>
      <c r="E20" s="9">
        <v>200</v>
      </c>
      <c r="F20" s="29">
        <v>200</v>
      </c>
      <c r="G20" s="9">
        <v>200</v>
      </c>
    </row>
    <row r="21" spans="4:18" x14ac:dyDescent="0.25">
      <c r="D21" s="29">
        <v>26</v>
      </c>
      <c r="E21" s="29">
        <v>200</v>
      </c>
      <c r="F21" s="29">
        <v>200</v>
      </c>
      <c r="G21" s="29">
        <v>200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4:18" x14ac:dyDescent="0.25">
      <c r="D22" s="29">
        <v>25</v>
      </c>
      <c r="E22" s="29">
        <v>250</v>
      </c>
      <c r="F22" s="29">
        <v>250</v>
      </c>
      <c r="G22" s="29">
        <v>200</v>
      </c>
      <c r="H22" s="29">
        <v>200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4:18" x14ac:dyDescent="0.25">
      <c r="D23" s="29">
        <v>19</v>
      </c>
      <c r="E23" s="29">
        <v>400</v>
      </c>
      <c r="F23" s="29">
        <v>400</v>
      </c>
      <c r="G23" s="29">
        <v>400</v>
      </c>
      <c r="H23" s="29">
        <v>350</v>
      </c>
      <c r="I23" s="29">
        <v>200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4:18" x14ac:dyDescent="0.25">
      <c r="D24" s="29">
        <v>18</v>
      </c>
      <c r="E24" s="29">
        <v>470</v>
      </c>
      <c r="F24" s="29">
        <v>470</v>
      </c>
      <c r="G24" s="29">
        <v>400</v>
      </c>
      <c r="H24" s="29">
        <v>400</v>
      </c>
      <c r="I24" s="29">
        <v>200</v>
      </c>
      <c r="J24" s="29">
        <v>200</v>
      </c>
      <c r="K24" s="29"/>
      <c r="L24" s="29"/>
      <c r="M24" s="29"/>
      <c r="N24" s="29"/>
      <c r="O24" s="29"/>
      <c r="P24" s="29"/>
      <c r="Q24" s="29"/>
      <c r="R24" s="29"/>
    </row>
    <row r="25" spans="4:18" x14ac:dyDescent="0.25">
      <c r="D25" s="29">
        <v>17</v>
      </c>
      <c r="E25" s="29">
        <v>470</v>
      </c>
      <c r="F25" s="29">
        <v>470</v>
      </c>
      <c r="G25" s="29">
        <v>470</v>
      </c>
      <c r="H25" s="29">
        <v>400</v>
      </c>
      <c r="I25" s="29">
        <v>250</v>
      </c>
      <c r="J25" s="29">
        <v>200</v>
      </c>
      <c r="K25" s="29">
        <v>200</v>
      </c>
      <c r="L25" s="29"/>
      <c r="M25" s="29"/>
      <c r="N25" s="29"/>
      <c r="O25" s="29"/>
      <c r="P25" s="29"/>
      <c r="Q25" s="29"/>
      <c r="R25" s="29"/>
    </row>
    <row r="26" spans="4:18" s="29" customFormat="1" x14ac:dyDescent="0.25">
      <c r="D26" s="29">
        <v>16</v>
      </c>
      <c r="E26" s="29">
        <v>470</v>
      </c>
      <c r="F26" s="29">
        <v>470</v>
      </c>
      <c r="G26" s="29">
        <v>470</v>
      </c>
      <c r="H26" s="29">
        <v>470</v>
      </c>
      <c r="I26" s="29">
        <v>350</v>
      </c>
      <c r="J26" s="29">
        <v>250</v>
      </c>
      <c r="K26" s="29">
        <v>200</v>
      </c>
      <c r="L26" s="29">
        <v>200</v>
      </c>
    </row>
    <row r="27" spans="4:18" s="29" customFormat="1" x14ac:dyDescent="0.25">
      <c r="D27" s="29">
        <v>13</v>
      </c>
      <c r="E27" s="29">
        <v>470</v>
      </c>
      <c r="F27" s="29">
        <v>470</v>
      </c>
      <c r="G27" s="29">
        <v>470</v>
      </c>
      <c r="H27" s="29">
        <v>470</v>
      </c>
      <c r="I27" s="29">
        <v>400</v>
      </c>
      <c r="J27" s="29">
        <v>400</v>
      </c>
      <c r="K27" s="29">
        <v>350</v>
      </c>
      <c r="L27" s="29">
        <v>350</v>
      </c>
      <c r="M27" s="29">
        <v>200</v>
      </c>
    </row>
    <row r="28" spans="4:18" x14ac:dyDescent="0.25">
      <c r="D28" s="29">
        <v>12</v>
      </c>
      <c r="E28" s="29">
        <v>470</v>
      </c>
      <c r="F28" s="29">
        <v>470</v>
      </c>
      <c r="G28" s="29">
        <v>470</v>
      </c>
      <c r="H28" s="29">
        <v>470</v>
      </c>
      <c r="I28" s="29">
        <v>400</v>
      </c>
      <c r="J28" s="29">
        <v>400</v>
      </c>
      <c r="K28" s="29">
        <v>400</v>
      </c>
      <c r="L28" s="29">
        <v>350</v>
      </c>
      <c r="M28" s="29">
        <v>200</v>
      </c>
      <c r="N28" s="29">
        <v>200</v>
      </c>
      <c r="O28" s="29"/>
      <c r="P28" s="29"/>
      <c r="Q28" s="29"/>
      <c r="R28" s="29"/>
    </row>
    <row r="29" spans="4:18" s="29" customFormat="1" x14ac:dyDescent="0.25">
      <c r="D29" s="29">
        <v>11</v>
      </c>
      <c r="E29" s="29">
        <v>470</v>
      </c>
      <c r="F29" s="29">
        <v>470</v>
      </c>
      <c r="G29" s="29">
        <v>470</v>
      </c>
      <c r="H29" s="29">
        <v>470</v>
      </c>
      <c r="I29" s="29">
        <v>470</v>
      </c>
      <c r="J29" s="29">
        <v>470</v>
      </c>
      <c r="K29" s="29">
        <v>400</v>
      </c>
      <c r="L29" s="29">
        <v>380</v>
      </c>
      <c r="M29" s="29">
        <v>250</v>
      </c>
      <c r="N29" s="29">
        <v>200</v>
      </c>
      <c r="O29" s="29">
        <v>200</v>
      </c>
    </row>
    <row r="30" spans="4:18" s="29" customFormat="1" x14ac:dyDescent="0.25">
      <c r="D30" s="29">
        <v>10</v>
      </c>
      <c r="E30" s="29">
        <v>470</v>
      </c>
      <c r="F30" s="29">
        <v>470</v>
      </c>
      <c r="G30" s="29">
        <v>470</v>
      </c>
      <c r="H30" s="29">
        <v>470</v>
      </c>
      <c r="I30" s="29">
        <v>470</v>
      </c>
      <c r="J30" s="29">
        <v>470</v>
      </c>
      <c r="K30" s="29">
        <v>470</v>
      </c>
      <c r="L30" s="29">
        <v>380</v>
      </c>
      <c r="M30" s="29">
        <v>350</v>
      </c>
      <c r="N30" s="29">
        <v>250</v>
      </c>
      <c r="O30" s="29">
        <v>200</v>
      </c>
      <c r="P30" s="29">
        <v>200</v>
      </c>
    </row>
    <row r="31" spans="4:18" s="29" customFormat="1" x14ac:dyDescent="0.25">
      <c r="D31" s="29">
        <v>9</v>
      </c>
      <c r="E31" s="29">
        <v>470</v>
      </c>
      <c r="F31" s="29">
        <v>470</v>
      </c>
      <c r="G31" s="29">
        <v>470</v>
      </c>
      <c r="H31" s="29">
        <v>470</v>
      </c>
      <c r="I31" s="29">
        <v>470</v>
      </c>
      <c r="J31" s="29">
        <v>470</v>
      </c>
      <c r="K31" s="29">
        <v>470</v>
      </c>
      <c r="L31" s="29">
        <v>470</v>
      </c>
      <c r="M31" s="29">
        <v>350</v>
      </c>
      <c r="N31" s="29">
        <v>350</v>
      </c>
      <c r="O31" s="29">
        <v>250</v>
      </c>
      <c r="P31" s="29">
        <v>200</v>
      </c>
      <c r="Q31" s="29">
        <v>200</v>
      </c>
    </row>
    <row r="32" spans="4:18" s="29" customFormat="1" x14ac:dyDescent="0.25">
      <c r="D32" s="29">
        <v>-1</v>
      </c>
      <c r="E32" s="29">
        <v>480</v>
      </c>
      <c r="F32" s="29">
        <v>480</v>
      </c>
      <c r="G32" s="29">
        <v>480</v>
      </c>
      <c r="H32" s="29">
        <v>480</v>
      </c>
      <c r="I32" s="29">
        <v>480</v>
      </c>
      <c r="J32" s="29">
        <v>480</v>
      </c>
      <c r="K32" s="29">
        <v>480</v>
      </c>
      <c r="L32" s="29">
        <v>480</v>
      </c>
      <c r="M32" s="29">
        <v>480</v>
      </c>
      <c r="N32" s="29">
        <v>480</v>
      </c>
      <c r="O32" s="29">
        <v>480</v>
      </c>
      <c r="P32" s="29">
        <v>480</v>
      </c>
      <c r="Q32" s="29">
        <v>480</v>
      </c>
      <c r="R32" s="29">
        <v>480</v>
      </c>
    </row>
    <row r="34" spans="4:17" x14ac:dyDescent="0.25">
      <c r="D34" s="24" t="s">
        <v>313</v>
      </c>
    </row>
    <row r="35" spans="4:17" x14ac:dyDescent="0.25">
      <c r="D35" s="9">
        <v>27</v>
      </c>
      <c r="E35" s="11" t="s">
        <v>316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4:17" s="29" customFormat="1" x14ac:dyDescent="0.25">
      <c r="D36" s="29">
        <v>28</v>
      </c>
      <c r="E36" s="11" t="s">
        <v>316</v>
      </c>
      <c r="F36" s="11" t="s">
        <v>316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4:17" x14ac:dyDescent="0.25">
      <c r="D37" s="9">
        <v>26</v>
      </c>
      <c r="E37" s="11" t="s">
        <v>316</v>
      </c>
      <c r="F37" s="11" t="s">
        <v>316</v>
      </c>
      <c r="G37" s="11" t="s">
        <v>316</v>
      </c>
      <c r="H37" s="11"/>
      <c r="I37" s="11"/>
      <c r="J37" s="11"/>
      <c r="K37" s="11"/>
      <c r="L37" s="11"/>
      <c r="M37" s="11"/>
      <c r="N37" s="11"/>
      <c r="O37" s="11"/>
      <c r="P37" s="11"/>
    </row>
    <row r="38" spans="4:17" x14ac:dyDescent="0.25">
      <c r="D38" s="9">
        <v>25</v>
      </c>
      <c r="E38" s="11" t="s">
        <v>316</v>
      </c>
      <c r="F38" s="11" t="s">
        <v>316</v>
      </c>
      <c r="G38" s="11" t="s">
        <v>316</v>
      </c>
      <c r="H38" s="11" t="s">
        <v>316</v>
      </c>
      <c r="I38" s="11"/>
      <c r="J38" s="11"/>
      <c r="K38" s="11"/>
      <c r="L38" s="11"/>
      <c r="M38" s="11"/>
      <c r="N38" s="11"/>
      <c r="O38" s="11"/>
      <c r="P38" s="11"/>
    </row>
    <row r="39" spans="4:17" x14ac:dyDescent="0.25">
      <c r="D39" s="9">
        <v>19</v>
      </c>
      <c r="E39" s="11" t="s">
        <v>316</v>
      </c>
      <c r="F39" s="11" t="s">
        <v>316</v>
      </c>
      <c r="G39" s="11" t="s">
        <v>316</v>
      </c>
      <c r="H39" s="11" t="s">
        <v>316</v>
      </c>
      <c r="I39" s="11" t="s">
        <v>316</v>
      </c>
      <c r="J39" s="11"/>
      <c r="K39" s="11"/>
      <c r="L39" s="11"/>
      <c r="M39" s="11"/>
      <c r="N39" s="11"/>
      <c r="O39" s="11"/>
      <c r="P39" s="11"/>
    </row>
    <row r="40" spans="4:17" x14ac:dyDescent="0.25">
      <c r="D40" s="9">
        <v>18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4:17" x14ac:dyDescent="0.25">
      <c r="D41" s="9">
        <v>17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4:17" x14ac:dyDescent="0.25">
      <c r="D42" s="9">
        <v>16</v>
      </c>
      <c r="E42" s="11"/>
      <c r="F42" s="11"/>
      <c r="G42" s="11"/>
      <c r="H42" s="11"/>
      <c r="I42" s="11"/>
      <c r="J42" s="11"/>
      <c r="K42" s="11"/>
      <c r="L42" s="11" t="s">
        <v>360</v>
      </c>
      <c r="M42" s="11"/>
      <c r="N42" s="11"/>
      <c r="O42" s="11"/>
      <c r="P42" s="11"/>
    </row>
    <row r="43" spans="4:17" s="29" customFormat="1" x14ac:dyDescent="0.25">
      <c r="D43" s="29">
        <v>13</v>
      </c>
      <c r="E43" s="11"/>
      <c r="F43" s="11"/>
      <c r="G43" s="11"/>
      <c r="H43" s="11"/>
      <c r="I43" s="11"/>
      <c r="J43" s="11"/>
      <c r="K43" s="11"/>
      <c r="L43" s="11" t="s">
        <v>360</v>
      </c>
      <c r="M43" s="11" t="s">
        <v>360</v>
      </c>
      <c r="N43" s="11"/>
      <c r="O43" s="11"/>
      <c r="P43" s="11"/>
    </row>
    <row r="44" spans="4:17" s="29" customFormat="1" x14ac:dyDescent="0.25">
      <c r="D44" s="29">
        <v>12</v>
      </c>
      <c r="E44" s="11"/>
      <c r="F44" s="11"/>
      <c r="G44" s="11"/>
      <c r="H44" s="11"/>
      <c r="I44" s="11"/>
      <c r="J44" s="11"/>
      <c r="K44" s="11"/>
      <c r="L44" s="11" t="s">
        <v>360</v>
      </c>
      <c r="M44" s="11" t="s">
        <v>360</v>
      </c>
      <c r="N44" s="11" t="s">
        <v>360</v>
      </c>
      <c r="O44" s="11"/>
      <c r="P44" s="11"/>
    </row>
    <row r="45" spans="4:17" s="29" customFormat="1" x14ac:dyDescent="0.25">
      <c r="D45" s="29">
        <v>11</v>
      </c>
      <c r="E45" s="11"/>
      <c r="F45" s="11"/>
      <c r="G45" s="11"/>
      <c r="H45" s="11"/>
      <c r="I45" s="11"/>
      <c r="J45" s="11"/>
      <c r="K45" s="11"/>
      <c r="L45" s="11" t="s">
        <v>360</v>
      </c>
      <c r="M45" s="11" t="s">
        <v>360</v>
      </c>
      <c r="N45" s="11" t="s">
        <v>360</v>
      </c>
      <c r="O45" s="11" t="s">
        <v>360</v>
      </c>
      <c r="P45" s="11"/>
    </row>
    <row r="46" spans="4:17" s="29" customFormat="1" x14ac:dyDescent="0.25">
      <c r="D46" s="29">
        <v>10</v>
      </c>
      <c r="E46" s="11"/>
      <c r="F46" s="11"/>
      <c r="G46" s="11"/>
      <c r="H46" s="11"/>
      <c r="I46" s="11"/>
      <c r="J46" s="11"/>
      <c r="K46" s="11"/>
      <c r="L46" s="11" t="s">
        <v>360</v>
      </c>
      <c r="M46" s="11" t="s">
        <v>360</v>
      </c>
      <c r="N46" s="11" t="s">
        <v>360</v>
      </c>
      <c r="O46" s="11" t="s">
        <v>360</v>
      </c>
      <c r="P46" s="11" t="s">
        <v>360</v>
      </c>
    </row>
    <row r="47" spans="4:17" s="29" customFormat="1" x14ac:dyDescent="0.25">
      <c r="D47" s="29">
        <v>9</v>
      </c>
      <c r="E47" s="11"/>
      <c r="F47" s="11"/>
      <c r="G47" s="11"/>
      <c r="H47" s="11"/>
      <c r="I47" s="11"/>
      <c r="J47" s="11"/>
      <c r="K47" s="11"/>
      <c r="L47" s="11" t="s">
        <v>360</v>
      </c>
      <c r="M47" s="11" t="s">
        <v>360</v>
      </c>
      <c r="N47" s="11" t="s">
        <v>360</v>
      </c>
      <c r="O47" s="11" t="s">
        <v>360</v>
      </c>
      <c r="P47" s="11" t="s">
        <v>360</v>
      </c>
      <c r="Q47" s="11" t="s">
        <v>360</v>
      </c>
    </row>
    <row r="48" spans="4:17" x14ac:dyDescent="0.25">
      <c r="D48" s="9">
        <v>-1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50" spans="4:25" x14ac:dyDescent="0.25">
      <c r="D50" s="24" t="s">
        <v>314</v>
      </c>
    </row>
    <row r="51" spans="4:25" x14ac:dyDescent="0.25">
      <c r="D51" s="9">
        <v>27</v>
      </c>
      <c r="E51" s="9" t="str">
        <f>IF(E3,"INSERT INTO Fares (Created,RouteId,Stage1,Stage2,Single,[Return]) VALUES ("&amp;$B$2&amp;","&amp;$B$3&amp;","&amp;E$2&amp;","&amp;$D3&amp;","&amp;((E3/100)*$B$8)&amp;","&amp;((E19/100)*$B$8)&amp;");INSERT INTO Fares (Created,RouteId,Stage2,Stage1,Single,[Return]) VALUES ("&amp;$B$2&amp;","&amp;$B$3&amp;","&amp;E$2&amp;","&amp;$D3&amp;","&amp;((E3/100)*$B$8)&amp;","&amp;((E19/100)*$B$8)&amp;")","")</f>
        <v>INSERT INTO Fares (Created,RouteId,Stage1,Stage2,Single,[Return]) VALUES (1500249600000,17,27,27,0.99,1.8);INSERT INTO Fares (Created,RouteId,Stage2,Stage1,Single,[Return]) VALUES (1500249600000,17,27,27,0.99,1.8)</v>
      </c>
      <c r="F51" s="29" t="str">
        <f t="shared" ref="F51:R51" si="0">IF(F3,"INSERT INTO Fares (Created,RouteId,Stage1,Stage2,Single,[Return]) VALUES ("&amp;$B$2&amp;","&amp;$B$3&amp;","&amp;F$2&amp;","&amp;$D3&amp;","&amp;((F3/100)*$B$8)&amp;","&amp;((F19/100)*$B$8)&amp;");INSERT INTO Fares (Created,RouteId,Stage2,Stage1,Single,[Return]) VALUES ("&amp;$B$2&amp;","&amp;$B$3&amp;","&amp;F$2&amp;","&amp;$D3&amp;","&amp;((F3/100)*$B$8)&amp;","&amp;((F19/100)*$B$8)&amp;")","")</f>
        <v/>
      </c>
      <c r="G51" s="29" t="str">
        <f t="shared" si="0"/>
        <v/>
      </c>
      <c r="H51" s="29" t="str">
        <f t="shared" si="0"/>
        <v/>
      </c>
      <c r="I51" s="29" t="str">
        <f t="shared" si="0"/>
        <v/>
      </c>
      <c r="J51" s="29" t="str">
        <f t="shared" si="0"/>
        <v/>
      </c>
      <c r="K51" s="29" t="str">
        <f t="shared" si="0"/>
        <v/>
      </c>
      <c r="L51" s="29" t="str">
        <f t="shared" si="0"/>
        <v/>
      </c>
      <c r="M51" s="29" t="str">
        <f t="shared" si="0"/>
        <v/>
      </c>
      <c r="N51" s="29" t="str">
        <f t="shared" si="0"/>
        <v/>
      </c>
      <c r="O51" s="29" t="str">
        <f t="shared" si="0"/>
        <v/>
      </c>
      <c r="P51" s="29" t="str">
        <f t="shared" si="0"/>
        <v/>
      </c>
      <c r="Q51" s="29" t="str">
        <f t="shared" si="0"/>
        <v/>
      </c>
      <c r="R51" s="29" t="str">
        <f t="shared" si="0"/>
        <v/>
      </c>
      <c r="S51" s="29" t="str">
        <f t="shared" ref="S51:Y51" si="1">IF(S3,"INSERT INTO Fares (Created,RouteId,Stage1,Stage2,Single,[Return]) VALUES ("&amp;$B$2&amp;","&amp;$B$3&amp;","&amp;S$2&amp;","&amp;$D3&amp;","&amp;S3&amp;","&amp;S19&amp;");INSERT INTO Fares (Created,RouteId,Stage2,Stage1,Single,[Return]) VALUES ("&amp;$B$2&amp;","&amp;$B$3&amp;","&amp;S$2&amp;","&amp;$D3&amp;","&amp;S3&amp;","&amp;S19&amp;")","")</f>
        <v/>
      </c>
      <c r="T51" s="29" t="str">
        <f t="shared" si="1"/>
        <v/>
      </c>
      <c r="U51" s="29" t="str">
        <f t="shared" si="1"/>
        <v/>
      </c>
      <c r="V51" s="29" t="str">
        <f t="shared" si="1"/>
        <v/>
      </c>
      <c r="W51" s="29" t="str">
        <f t="shared" si="1"/>
        <v/>
      </c>
      <c r="X51" s="29" t="str">
        <f t="shared" si="1"/>
        <v/>
      </c>
      <c r="Y51" s="29" t="str">
        <f t="shared" si="1"/>
        <v/>
      </c>
    </row>
    <row r="52" spans="4:25" s="29" customFormat="1" x14ac:dyDescent="0.25">
      <c r="D52" s="29">
        <v>28</v>
      </c>
      <c r="E52" s="29" t="str">
        <f t="shared" ref="E52:R64" si="2">IF(E4,"INSERT INTO Fares (Created,RouteId,Stage1,Stage2,Single,[Return]) VALUES ("&amp;$B$2&amp;","&amp;$B$3&amp;","&amp;E$2&amp;","&amp;$D4&amp;","&amp;((E4/100)*$B$8)&amp;","&amp;((E20/100)*$B$8)&amp;");INSERT INTO Fares (Created,RouteId,Stage2,Stage1,Single,[Return]) VALUES ("&amp;$B$2&amp;","&amp;$B$3&amp;","&amp;E$2&amp;","&amp;$D4&amp;","&amp;((E4/100)*$B$8)&amp;","&amp;((E20/100)*$B$8)&amp;")","")</f>
        <v>INSERT INTO Fares (Created,RouteId,Stage1,Stage2,Single,[Return]) VALUES (1500249600000,17,27,28,0.99,1.8);INSERT INTO Fares (Created,RouteId,Stage2,Stage1,Single,[Return]) VALUES (1500249600000,17,27,28,0.99,1.8)</v>
      </c>
      <c r="F52" s="29" t="str">
        <f t="shared" si="2"/>
        <v>INSERT INTO Fares (Created,RouteId,Stage1,Stage2,Single,[Return]) VALUES (1500249600000,17,28,28,0.99,1.8);INSERT INTO Fares (Created,RouteId,Stage2,Stage1,Single,[Return]) VALUES (1500249600000,17,28,28,0.99,1.8)</v>
      </c>
      <c r="G52" s="29" t="str">
        <f t="shared" si="2"/>
        <v>INSERT INTO Fares (Created,RouteId,Stage1,Stage2,Single,[Return]) VALUES (1500249600000,17,26,28,0.99,1.8);INSERT INTO Fares (Created,RouteId,Stage2,Stage1,Single,[Return]) VALUES (1500249600000,17,26,28,0.99,1.8)</v>
      </c>
      <c r="H52" s="29" t="str">
        <f t="shared" si="2"/>
        <v/>
      </c>
      <c r="I52" s="29" t="str">
        <f t="shared" si="2"/>
        <v/>
      </c>
      <c r="J52" s="29" t="str">
        <f t="shared" si="2"/>
        <v/>
      </c>
      <c r="K52" s="29" t="str">
        <f t="shared" si="2"/>
        <v/>
      </c>
      <c r="L52" s="29" t="str">
        <f t="shared" si="2"/>
        <v/>
      </c>
      <c r="M52" s="29" t="str">
        <f t="shared" si="2"/>
        <v/>
      </c>
      <c r="N52" s="29" t="str">
        <f t="shared" si="2"/>
        <v/>
      </c>
      <c r="O52" s="29" t="str">
        <f t="shared" si="2"/>
        <v/>
      </c>
      <c r="P52" s="29" t="str">
        <f t="shared" si="2"/>
        <v/>
      </c>
      <c r="Q52" s="29" t="str">
        <f t="shared" si="2"/>
        <v/>
      </c>
      <c r="R52" s="29" t="str">
        <f t="shared" si="2"/>
        <v/>
      </c>
    </row>
    <row r="53" spans="4:25" x14ac:dyDescent="0.25">
      <c r="D53" s="9">
        <v>26</v>
      </c>
      <c r="E53" s="29" t="str">
        <f t="shared" si="2"/>
        <v>INSERT INTO Fares (Created,RouteId,Stage1,Stage2,Single,[Return]) VALUES (1500249600000,17,27,26,0.99,1.8);INSERT INTO Fares (Created,RouteId,Stage2,Stage1,Single,[Return]) VALUES (1500249600000,17,27,26,0.99,1.8)</v>
      </c>
      <c r="F53" s="29" t="str">
        <f t="shared" si="2"/>
        <v>INSERT INTO Fares (Created,RouteId,Stage1,Stage2,Single,[Return]) VALUES (1500249600000,17,28,26,0.99,1.8);INSERT INTO Fares (Created,RouteId,Stage2,Stage1,Single,[Return]) VALUES (1500249600000,17,28,26,0.99,1.8)</v>
      </c>
      <c r="G53" s="29" t="str">
        <f t="shared" si="2"/>
        <v>INSERT INTO Fares (Created,RouteId,Stage1,Stage2,Single,[Return]) VALUES (1500249600000,17,26,26,0.99,1.8);INSERT INTO Fares (Created,RouteId,Stage2,Stage1,Single,[Return]) VALUES (1500249600000,17,26,26,0.99,1.8)</v>
      </c>
      <c r="H53" s="29" t="str">
        <f t="shared" si="2"/>
        <v/>
      </c>
      <c r="I53" s="29" t="str">
        <f t="shared" si="2"/>
        <v/>
      </c>
      <c r="J53" s="29" t="str">
        <f t="shared" si="2"/>
        <v/>
      </c>
      <c r="K53" s="29" t="str">
        <f t="shared" si="2"/>
        <v/>
      </c>
      <c r="L53" s="29" t="str">
        <f t="shared" si="2"/>
        <v/>
      </c>
      <c r="M53" s="29" t="str">
        <f t="shared" si="2"/>
        <v/>
      </c>
      <c r="N53" s="29" t="str">
        <f t="shared" si="2"/>
        <v/>
      </c>
      <c r="O53" s="29" t="str">
        <f t="shared" si="2"/>
        <v/>
      </c>
      <c r="P53" s="29" t="str">
        <f t="shared" si="2"/>
        <v/>
      </c>
      <c r="Q53" s="29" t="str">
        <f t="shared" si="2"/>
        <v/>
      </c>
      <c r="R53" s="29" t="str">
        <f t="shared" si="2"/>
        <v/>
      </c>
      <c r="S53" s="29" t="str">
        <f t="shared" ref="S53:Y63" si="3">IF(S4,"INSERT INTO Fares (Created,RouteId,Stage1,Stage2,Single,[Return]) VALUES ("&amp;$B$2&amp;","&amp;$B$3&amp;","&amp;S$2&amp;","&amp;$D4&amp;","&amp;S4&amp;","&amp;S20&amp;");INSERT INTO Fares (Created,RouteId,Stage2,Stage1,Single,[Return]) VALUES ("&amp;$B$2&amp;","&amp;$B$3&amp;","&amp;S$2&amp;","&amp;$D4&amp;","&amp;S4&amp;","&amp;S20&amp;")","")</f>
        <v/>
      </c>
      <c r="T53" s="29" t="str">
        <f t="shared" si="3"/>
        <v/>
      </c>
      <c r="U53" s="29" t="str">
        <f t="shared" si="3"/>
        <v/>
      </c>
      <c r="V53" s="29" t="str">
        <f t="shared" si="3"/>
        <v/>
      </c>
      <c r="W53" s="29" t="str">
        <f t="shared" si="3"/>
        <v/>
      </c>
      <c r="X53" s="29" t="str">
        <f t="shared" si="3"/>
        <v/>
      </c>
      <c r="Y53" s="29" t="str">
        <f t="shared" si="3"/>
        <v/>
      </c>
    </row>
    <row r="54" spans="4:25" x14ac:dyDescent="0.25">
      <c r="D54" s="9">
        <v>25</v>
      </c>
      <c r="E54" s="29" t="str">
        <f t="shared" si="2"/>
        <v>INSERT INTO Fares (Created,RouteId,Stage1,Stage2,Single,[Return]) VALUES (1500249600000,17,27,25,1.44,2.25);INSERT INTO Fares (Created,RouteId,Stage2,Stage1,Single,[Return]) VALUES (1500249600000,17,27,25,1.44,2.25)</v>
      </c>
      <c r="F54" s="29" t="str">
        <f t="shared" si="2"/>
        <v>INSERT INTO Fares (Created,RouteId,Stage1,Stage2,Single,[Return]) VALUES (1500249600000,17,28,25,1.44,2.25);INSERT INTO Fares (Created,RouteId,Stage2,Stage1,Single,[Return]) VALUES (1500249600000,17,28,25,1.44,2.25)</v>
      </c>
      <c r="G54" s="29" t="str">
        <f t="shared" si="2"/>
        <v>INSERT INTO Fares (Created,RouteId,Stage1,Stage2,Single,[Return]) VALUES (1500249600000,17,26,25,0.99,1.8);INSERT INTO Fares (Created,RouteId,Stage2,Stage1,Single,[Return]) VALUES (1500249600000,17,26,25,0.99,1.8)</v>
      </c>
      <c r="H54" s="29" t="str">
        <f t="shared" si="2"/>
        <v>INSERT INTO Fares (Created,RouteId,Stage1,Stage2,Single,[Return]) VALUES (1500249600000,17,25,25,0.99,1.8);INSERT INTO Fares (Created,RouteId,Stage2,Stage1,Single,[Return]) VALUES (1500249600000,17,25,25,0.99,1.8)</v>
      </c>
      <c r="I54" s="29" t="str">
        <f t="shared" si="2"/>
        <v/>
      </c>
      <c r="J54" s="29" t="str">
        <f t="shared" si="2"/>
        <v/>
      </c>
      <c r="K54" s="29" t="str">
        <f t="shared" si="2"/>
        <v/>
      </c>
      <c r="L54" s="29" t="str">
        <f t="shared" si="2"/>
        <v/>
      </c>
      <c r="M54" s="29" t="str">
        <f t="shared" si="2"/>
        <v/>
      </c>
      <c r="N54" s="29" t="str">
        <f t="shared" si="2"/>
        <v/>
      </c>
      <c r="O54" s="29" t="str">
        <f t="shared" si="2"/>
        <v/>
      </c>
      <c r="P54" s="29" t="str">
        <f t="shared" si="2"/>
        <v/>
      </c>
      <c r="Q54" s="29" t="str">
        <f t="shared" si="2"/>
        <v/>
      </c>
      <c r="R54" s="29" t="str">
        <f t="shared" si="2"/>
        <v/>
      </c>
      <c r="S54" s="29" t="str">
        <f t="shared" si="3"/>
        <v/>
      </c>
      <c r="T54" s="29" t="str">
        <f t="shared" si="3"/>
        <v/>
      </c>
      <c r="U54" s="29" t="str">
        <f t="shared" si="3"/>
        <v/>
      </c>
      <c r="V54" s="29" t="str">
        <f t="shared" si="3"/>
        <v/>
      </c>
      <c r="W54" s="29" t="str">
        <f t="shared" si="3"/>
        <v/>
      </c>
      <c r="X54" s="29" t="str">
        <f t="shared" si="3"/>
        <v/>
      </c>
      <c r="Y54" s="29" t="str">
        <f t="shared" si="3"/>
        <v/>
      </c>
    </row>
    <row r="55" spans="4:25" x14ac:dyDescent="0.25">
      <c r="D55" s="9">
        <v>19</v>
      </c>
      <c r="E55" s="29" t="str">
        <f t="shared" si="2"/>
        <v>INSERT INTO Fares (Created,RouteId,Stage1,Stage2,Single,[Return]) VALUES (1500249600000,17,27,19,2.25,3.6);INSERT INTO Fares (Created,RouteId,Stage2,Stage1,Single,[Return]) VALUES (1500249600000,17,27,19,2.25,3.6)</v>
      </c>
      <c r="F55" s="29" t="str">
        <f t="shared" si="2"/>
        <v>INSERT INTO Fares (Created,RouteId,Stage1,Stage2,Single,[Return]) VALUES (1500249600000,17,28,19,2.25,3.6);INSERT INTO Fares (Created,RouteId,Stage2,Stage1,Single,[Return]) VALUES (1500249600000,17,28,19,2.25,3.6)</v>
      </c>
      <c r="G55" s="29" t="str">
        <f t="shared" si="2"/>
        <v>INSERT INTO Fares (Created,RouteId,Stage1,Stage2,Single,[Return]) VALUES (1500249600000,17,26,19,2.25,3.6);INSERT INTO Fares (Created,RouteId,Stage2,Stage1,Single,[Return]) VALUES (1500249600000,17,26,19,2.25,3.6)</v>
      </c>
      <c r="H55" s="29" t="str">
        <f t="shared" si="2"/>
        <v>INSERT INTO Fares (Created,RouteId,Stage1,Stage2,Single,[Return]) VALUES (1500249600000,17,25,19,1.8,3.15);INSERT INTO Fares (Created,RouteId,Stage2,Stage1,Single,[Return]) VALUES (1500249600000,17,25,19,1.8,3.15)</v>
      </c>
      <c r="I55" s="29" t="str">
        <f t="shared" si="2"/>
        <v>INSERT INTO Fares (Created,RouteId,Stage1,Stage2,Single,[Return]) VALUES (1500249600000,17,19,19,0.99,1.8);INSERT INTO Fares (Created,RouteId,Stage2,Stage1,Single,[Return]) VALUES (1500249600000,17,19,19,0.99,1.8)</v>
      </c>
      <c r="J55" s="29" t="str">
        <f t="shared" si="2"/>
        <v/>
      </c>
      <c r="K55" s="29" t="str">
        <f t="shared" si="2"/>
        <v/>
      </c>
      <c r="L55" s="29" t="str">
        <f t="shared" si="2"/>
        <v/>
      </c>
      <c r="M55" s="29" t="str">
        <f t="shared" si="2"/>
        <v/>
      </c>
      <c r="N55" s="29" t="str">
        <f t="shared" si="2"/>
        <v/>
      </c>
      <c r="O55" s="29" t="str">
        <f t="shared" si="2"/>
        <v/>
      </c>
      <c r="P55" s="29" t="str">
        <f t="shared" si="2"/>
        <v/>
      </c>
      <c r="Q55" s="29" t="str">
        <f t="shared" si="2"/>
        <v/>
      </c>
      <c r="R55" s="29" t="str">
        <f t="shared" si="2"/>
        <v/>
      </c>
      <c r="S55" s="29" t="str">
        <f t="shared" si="3"/>
        <v/>
      </c>
      <c r="T55" s="29" t="str">
        <f t="shared" si="3"/>
        <v/>
      </c>
      <c r="U55" s="29" t="str">
        <f t="shared" si="3"/>
        <v/>
      </c>
      <c r="V55" s="29" t="str">
        <f t="shared" si="3"/>
        <v/>
      </c>
      <c r="W55" s="29" t="str">
        <f t="shared" si="3"/>
        <v/>
      </c>
      <c r="X55" s="29" t="str">
        <f t="shared" si="3"/>
        <v/>
      </c>
      <c r="Y55" s="29" t="str">
        <f t="shared" si="3"/>
        <v/>
      </c>
    </row>
    <row r="56" spans="4:25" x14ac:dyDescent="0.25">
      <c r="D56" s="9">
        <v>18</v>
      </c>
      <c r="E56" s="29" t="str">
        <f t="shared" si="2"/>
        <v>INSERT INTO Fares (Created,RouteId,Stage1,Stage2,Single,[Return]) VALUES (1500249600000,17,27,18,2.43,4.23);INSERT INTO Fares (Created,RouteId,Stage2,Stage1,Single,[Return]) VALUES (1500249600000,17,27,18,2.43,4.23)</v>
      </c>
      <c r="F56" s="29" t="str">
        <f t="shared" si="2"/>
        <v>INSERT INTO Fares (Created,RouteId,Stage1,Stage2,Single,[Return]) VALUES (1500249600000,17,28,18,2.43,4.23);INSERT INTO Fares (Created,RouteId,Stage2,Stage1,Single,[Return]) VALUES (1500249600000,17,28,18,2.43,4.23)</v>
      </c>
      <c r="G56" s="29" t="str">
        <f t="shared" si="2"/>
        <v>INSERT INTO Fares (Created,RouteId,Stage1,Stage2,Single,[Return]) VALUES (1500249600000,17,26,18,2.25,3.6);INSERT INTO Fares (Created,RouteId,Stage2,Stage1,Single,[Return]) VALUES (1500249600000,17,26,18,2.25,3.6)</v>
      </c>
      <c r="H56" s="29" t="str">
        <f t="shared" si="2"/>
        <v>INSERT INTO Fares (Created,RouteId,Stage1,Stage2,Single,[Return]) VALUES (1500249600000,17,25,18,2.25,3.6);INSERT INTO Fares (Created,RouteId,Stage2,Stage1,Single,[Return]) VALUES (1500249600000,17,25,18,2.25,3.6)</v>
      </c>
      <c r="I56" s="29" t="str">
        <f t="shared" si="2"/>
        <v>INSERT INTO Fares (Created,RouteId,Stage1,Stage2,Single,[Return]) VALUES (1500249600000,17,19,18,0.99,1.8);INSERT INTO Fares (Created,RouteId,Stage2,Stage1,Single,[Return]) VALUES (1500249600000,17,19,18,0.99,1.8)</v>
      </c>
      <c r="J56" s="29" t="str">
        <f t="shared" si="2"/>
        <v>INSERT INTO Fares (Created,RouteId,Stage1,Stage2,Single,[Return]) VALUES (1500249600000,17,18,18,0.99,1.8);INSERT INTO Fares (Created,RouteId,Stage2,Stage1,Single,[Return]) VALUES (1500249600000,17,18,18,0.99,1.8)</v>
      </c>
      <c r="K56" s="29" t="str">
        <f t="shared" si="2"/>
        <v/>
      </c>
      <c r="L56" s="29" t="str">
        <f t="shared" si="2"/>
        <v/>
      </c>
      <c r="M56" s="29" t="str">
        <f t="shared" si="2"/>
        <v/>
      </c>
      <c r="N56" s="29" t="str">
        <f t="shared" si="2"/>
        <v/>
      </c>
      <c r="O56" s="29" t="str">
        <f t="shared" si="2"/>
        <v/>
      </c>
      <c r="P56" s="29" t="str">
        <f t="shared" si="2"/>
        <v/>
      </c>
      <c r="Q56" s="29" t="str">
        <f t="shared" si="2"/>
        <v/>
      </c>
      <c r="R56" s="29" t="str">
        <f t="shared" si="2"/>
        <v/>
      </c>
      <c r="S56" s="29" t="str">
        <f t="shared" si="3"/>
        <v/>
      </c>
      <c r="T56" s="29" t="str">
        <f t="shared" si="3"/>
        <v/>
      </c>
      <c r="U56" s="29" t="str">
        <f t="shared" si="3"/>
        <v/>
      </c>
      <c r="V56" s="29" t="str">
        <f t="shared" si="3"/>
        <v/>
      </c>
      <c r="W56" s="29" t="str">
        <f t="shared" si="3"/>
        <v/>
      </c>
      <c r="X56" s="29" t="str">
        <f t="shared" si="3"/>
        <v/>
      </c>
      <c r="Y56" s="29" t="str">
        <f t="shared" si="3"/>
        <v/>
      </c>
    </row>
    <row r="57" spans="4:25" x14ac:dyDescent="0.25">
      <c r="D57" s="9">
        <v>17</v>
      </c>
      <c r="E57" s="29" t="str">
        <f t="shared" si="2"/>
        <v>INSERT INTO Fares (Created,RouteId,Stage1,Stage2,Single,[Return]) VALUES (1500249600000,17,27,17,2.43,4.23);INSERT INTO Fares (Created,RouteId,Stage2,Stage1,Single,[Return]) VALUES (1500249600000,17,27,17,2.43,4.23)</v>
      </c>
      <c r="F57" s="29" t="str">
        <f t="shared" si="2"/>
        <v>INSERT INTO Fares (Created,RouteId,Stage1,Stage2,Single,[Return]) VALUES (1500249600000,17,28,17,2.43,4.23);INSERT INTO Fares (Created,RouteId,Stage2,Stage1,Single,[Return]) VALUES (1500249600000,17,28,17,2.43,4.23)</v>
      </c>
      <c r="G57" s="29" t="str">
        <f t="shared" si="2"/>
        <v>INSERT INTO Fares (Created,RouteId,Stage1,Stage2,Single,[Return]) VALUES (1500249600000,17,26,17,2.43,4.23);INSERT INTO Fares (Created,RouteId,Stage2,Stage1,Single,[Return]) VALUES (1500249600000,17,26,17,2.43,4.23)</v>
      </c>
      <c r="H57" s="29" t="str">
        <f t="shared" si="2"/>
        <v>INSERT INTO Fares (Created,RouteId,Stage1,Stage2,Single,[Return]) VALUES (1500249600000,17,25,17,2.25,3.6);INSERT INTO Fares (Created,RouteId,Stage2,Stage1,Single,[Return]) VALUES (1500249600000,17,25,17,2.25,3.6)</v>
      </c>
      <c r="I57" s="29" t="str">
        <f t="shared" si="2"/>
        <v>INSERT INTO Fares (Created,RouteId,Stage1,Stage2,Single,[Return]) VALUES (1500249600000,17,19,17,1.44,2.25);INSERT INTO Fares (Created,RouteId,Stage2,Stage1,Single,[Return]) VALUES (1500249600000,17,19,17,1.44,2.25)</v>
      </c>
      <c r="J57" s="29" t="str">
        <f t="shared" si="2"/>
        <v>INSERT INTO Fares (Created,RouteId,Stage1,Stage2,Single,[Return]) VALUES (1500249600000,17,18,17,0.99,1.8);INSERT INTO Fares (Created,RouteId,Stage2,Stage1,Single,[Return]) VALUES (1500249600000,17,18,17,0.99,1.8)</v>
      </c>
      <c r="K57" s="29" t="str">
        <f t="shared" si="2"/>
        <v>INSERT INTO Fares (Created,RouteId,Stage1,Stage2,Single,[Return]) VALUES (1500249600000,17,17,17,0.99,1.8);INSERT INTO Fares (Created,RouteId,Stage2,Stage1,Single,[Return]) VALUES (1500249600000,17,17,17,0.99,1.8)</v>
      </c>
      <c r="L57" s="29" t="str">
        <f t="shared" si="2"/>
        <v/>
      </c>
      <c r="M57" s="29" t="str">
        <f t="shared" si="2"/>
        <v/>
      </c>
      <c r="N57" s="29" t="str">
        <f t="shared" si="2"/>
        <v/>
      </c>
      <c r="O57" s="29" t="str">
        <f t="shared" si="2"/>
        <v/>
      </c>
      <c r="P57" s="29" t="str">
        <f t="shared" si="2"/>
        <v/>
      </c>
      <c r="Q57" s="29" t="str">
        <f t="shared" si="2"/>
        <v/>
      </c>
      <c r="R57" s="29" t="str">
        <f t="shared" si="2"/>
        <v/>
      </c>
      <c r="S57" s="29" t="str">
        <f t="shared" si="3"/>
        <v/>
      </c>
      <c r="T57" s="29" t="str">
        <f t="shared" si="3"/>
        <v/>
      </c>
      <c r="U57" s="29" t="str">
        <f t="shared" si="3"/>
        <v/>
      </c>
      <c r="V57" s="29" t="str">
        <f t="shared" si="3"/>
        <v/>
      </c>
      <c r="W57" s="29" t="str">
        <f t="shared" si="3"/>
        <v/>
      </c>
      <c r="X57" s="29" t="str">
        <f t="shared" si="3"/>
        <v/>
      </c>
      <c r="Y57" s="29" t="str">
        <f t="shared" si="3"/>
        <v/>
      </c>
    </row>
    <row r="58" spans="4:25" x14ac:dyDescent="0.25">
      <c r="D58" s="9">
        <v>16</v>
      </c>
      <c r="E58" s="29" t="str">
        <f t="shared" si="2"/>
        <v>INSERT INTO Fares (Created,RouteId,Stage1,Stage2,Single,[Return]) VALUES (1500249600000,17,27,16,2.43,4.23);INSERT INTO Fares (Created,RouteId,Stage2,Stage1,Single,[Return]) VALUES (1500249600000,17,27,16,2.43,4.23)</v>
      </c>
      <c r="F58" s="29" t="str">
        <f t="shared" si="2"/>
        <v>INSERT INTO Fares (Created,RouteId,Stage1,Stage2,Single,[Return]) VALUES (1500249600000,17,28,16,2.43,4.23);INSERT INTO Fares (Created,RouteId,Stage2,Stage1,Single,[Return]) VALUES (1500249600000,17,28,16,2.43,4.23)</v>
      </c>
      <c r="G58" s="29" t="str">
        <f t="shared" si="2"/>
        <v>INSERT INTO Fares (Created,RouteId,Stage1,Stage2,Single,[Return]) VALUES (1500249600000,17,26,16,2.43,4.23);INSERT INTO Fares (Created,RouteId,Stage2,Stage1,Single,[Return]) VALUES (1500249600000,17,26,16,2.43,4.23)</v>
      </c>
      <c r="H58" s="29" t="str">
        <f t="shared" si="2"/>
        <v>INSERT INTO Fares (Created,RouteId,Stage1,Stage2,Single,[Return]) VALUES (1500249600000,17,25,16,2.43,4.23);INSERT INTO Fares (Created,RouteId,Stage2,Stage1,Single,[Return]) VALUES (1500249600000,17,25,16,2.43,4.23)</v>
      </c>
      <c r="I58" s="29" t="str">
        <f t="shared" si="2"/>
        <v>INSERT INTO Fares (Created,RouteId,Stage1,Stage2,Single,[Return]) VALUES (1500249600000,17,19,16,1.8,3.15);INSERT INTO Fares (Created,RouteId,Stage2,Stage1,Single,[Return]) VALUES (1500249600000,17,19,16,1.8,3.15)</v>
      </c>
      <c r="J58" s="29" t="str">
        <f t="shared" si="2"/>
        <v>INSERT INTO Fares (Created,RouteId,Stage1,Stage2,Single,[Return]) VALUES (1500249600000,17,18,16,1.44,2.25);INSERT INTO Fares (Created,RouteId,Stage2,Stage1,Single,[Return]) VALUES (1500249600000,17,18,16,1.44,2.25)</v>
      </c>
      <c r="K58" s="29" t="str">
        <f t="shared" si="2"/>
        <v>INSERT INTO Fares (Created,RouteId,Stage1,Stage2,Single,[Return]) VALUES (1500249600000,17,17,16,0.99,1.8);INSERT INTO Fares (Created,RouteId,Stage2,Stage1,Single,[Return]) VALUES (1500249600000,17,17,16,0.99,1.8)</v>
      </c>
      <c r="L58" s="29" t="str">
        <f t="shared" si="2"/>
        <v>INSERT INTO Fares (Created,RouteId,Stage1,Stage2,Single,[Return]) VALUES (1500249600000,17,16,16,0.99,1.8);INSERT INTO Fares (Created,RouteId,Stage2,Stage1,Single,[Return]) VALUES (1500249600000,17,16,16,0.99,1.8)</v>
      </c>
      <c r="M58" s="29" t="str">
        <f t="shared" si="2"/>
        <v/>
      </c>
      <c r="N58" s="29" t="str">
        <f t="shared" si="2"/>
        <v/>
      </c>
      <c r="O58" s="29" t="str">
        <f t="shared" si="2"/>
        <v/>
      </c>
      <c r="P58" s="29" t="str">
        <f t="shared" si="2"/>
        <v/>
      </c>
      <c r="Q58" s="29" t="str">
        <f t="shared" si="2"/>
        <v/>
      </c>
      <c r="R58" s="29" t="str">
        <f t="shared" si="2"/>
        <v/>
      </c>
      <c r="S58" s="29" t="str">
        <f t="shared" si="3"/>
        <v/>
      </c>
      <c r="T58" s="29" t="str">
        <f t="shared" si="3"/>
        <v/>
      </c>
      <c r="U58" s="29" t="str">
        <f t="shared" si="3"/>
        <v/>
      </c>
      <c r="V58" s="29" t="str">
        <f t="shared" si="3"/>
        <v/>
      </c>
      <c r="W58" s="29" t="str">
        <f t="shared" si="3"/>
        <v/>
      </c>
      <c r="X58" s="29" t="str">
        <f t="shared" si="3"/>
        <v/>
      </c>
      <c r="Y58" s="29" t="str">
        <f t="shared" si="3"/>
        <v/>
      </c>
    </row>
    <row r="59" spans="4:25" s="29" customFormat="1" x14ac:dyDescent="0.25">
      <c r="D59" s="29">
        <v>13</v>
      </c>
      <c r="E59" s="29" t="str">
        <f t="shared" si="2"/>
        <v>INSERT INTO Fares (Created,RouteId,Stage1,Stage2,Single,[Return]) VALUES (1500249600000,17,27,13,2.43,4.23);INSERT INTO Fares (Created,RouteId,Stage2,Stage1,Single,[Return]) VALUES (1500249600000,17,27,13,2.43,4.23)</v>
      </c>
      <c r="F59" s="29" t="str">
        <f t="shared" si="2"/>
        <v>INSERT INTO Fares (Created,RouteId,Stage1,Stage2,Single,[Return]) VALUES (1500249600000,17,28,13,2.43,4.23);INSERT INTO Fares (Created,RouteId,Stage2,Stage1,Single,[Return]) VALUES (1500249600000,17,28,13,2.43,4.23)</v>
      </c>
      <c r="G59" s="29" t="str">
        <f t="shared" si="2"/>
        <v>INSERT INTO Fares (Created,RouteId,Stage1,Stage2,Single,[Return]) VALUES (1500249600000,17,26,13,2.43,4.23);INSERT INTO Fares (Created,RouteId,Stage2,Stage1,Single,[Return]) VALUES (1500249600000,17,26,13,2.43,4.23)</v>
      </c>
      <c r="H59" s="29" t="str">
        <f t="shared" si="2"/>
        <v>INSERT INTO Fares (Created,RouteId,Stage1,Stage2,Single,[Return]) VALUES (1500249600000,17,25,13,2.43,4.23);INSERT INTO Fares (Created,RouteId,Stage2,Stage1,Single,[Return]) VALUES (1500249600000,17,25,13,2.43,4.23)</v>
      </c>
      <c r="I59" s="29" t="str">
        <f t="shared" si="2"/>
        <v>INSERT INTO Fares (Created,RouteId,Stage1,Stage2,Single,[Return]) VALUES (1500249600000,17,19,13,2.25,3.6);INSERT INTO Fares (Created,RouteId,Stage2,Stage1,Single,[Return]) VALUES (1500249600000,17,19,13,2.25,3.6)</v>
      </c>
      <c r="J59" s="29" t="str">
        <f t="shared" si="2"/>
        <v>INSERT INTO Fares (Created,RouteId,Stage1,Stage2,Single,[Return]) VALUES (1500249600000,17,18,13,2.25,3.6);INSERT INTO Fares (Created,RouteId,Stage2,Stage1,Single,[Return]) VALUES (1500249600000,17,18,13,2.25,3.6)</v>
      </c>
      <c r="K59" s="29" t="str">
        <f t="shared" si="2"/>
        <v>INSERT INTO Fares (Created,RouteId,Stage1,Stage2,Single,[Return]) VALUES (1500249600000,17,17,13,1.8,3.15);INSERT INTO Fares (Created,RouteId,Stage2,Stage1,Single,[Return]) VALUES (1500249600000,17,17,13,1.8,3.15)</v>
      </c>
      <c r="L59" s="29" t="str">
        <f t="shared" si="2"/>
        <v>INSERT INTO Fares (Created,RouteId,Stage1,Stage2,Single,[Return]) VALUES (1500249600000,17,16,13,1.8,3.15);INSERT INTO Fares (Created,RouteId,Stage2,Stage1,Single,[Return]) VALUES (1500249600000,17,16,13,1.8,3.15)</v>
      </c>
      <c r="M59" s="29" t="str">
        <f t="shared" si="2"/>
        <v>INSERT INTO Fares (Created,RouteId,Stage1,Stage2,Single,[Return]) VALUES (1500249600000,17,13,13,0.99,1.8);INSERT INTO Fares (Created,RouteId,Stage2,Stage1,Single,[Return]) VALUES (1500249600000,17,13,13,0.99,1.8)</v>
      </c>
      <c r="N59" s="29" t="str">
        <f t="shared" si="2"/>
        <v/>
      </c>
      <c r="O59" s="29" t="str">
        <f t="shared" si="2"/>
        <v/>
      </c>
      <c r="P59" s="29" t="str">
        <f t="shared" si="2"/>
        <v/>
      </c>
      <c r="Q59" s="29" t="str">
        <f t="shared" si="2"/>
        <v/>
      </c>
      <c r="R59" s="29" t="str">
        <f t="shared" si="2"/>
        <v/>
      </c>
      <c r="S59" s="29" t="str">
        <f t="shared" si="3"/>
        <v/>
      </c>
      <c r="T59" s="29" t="str">
        <f t="shared" si="3"/>
        <v/>
      </c>
      <c r="U59" s="29" t="str">
        <f t="shared" si="3"/>
        <v/>
      </c>
      <c r="V59" s="29" t="str">
        <f t="shared" si="3"/>
        <v/>
      </c>
      <c r="W59" s="29" t="str">
        <f t="shared" si="3"/>
        <v/>
      </c>
      <c r="X59" s="29" t="str">
        <f t="shared" si="3"/>
        <v/>
      </c>
      <c r="Y59" s="29" t="str">
        <f t="shared" si="3"/>
        <v/>
      </c>
    </row>
    <row r="60" spans="4:25" s="29" customFormat="1" x14ac:dyDescent="0.25">
      <c r="D60" s="29">
        <v>12</v>
      </c>
      <c r="E60" s="29" t="str">
        <f t="shared" si="2"/>
        <v>INSERT INTO Fares (Created,RouteId,Stage1,Stage2,Single,[Return]) VALUES (1500249600000,17,27,12,2.43,4.23);INSERT INTO Fares (Created,RouteId,Stage2,Stage1,Single,[Return]) VALUES (1500249600000,17,27,12,2.43,4.23)</v>
      </c>
      <c r="F60" s="29" t="str">
        <f t="shared" si="2"/>
        <v>INSERT INTO Fares (Created,RouteId,Stage1,Stage2,Single,[Return]) VALUES (1500249600000,17,28,12,2.43,4.23);INSERT INTO Fares (Created,RouteId,Stage2,Stage1,Single,[Return]) VALUES (1500249600000,17,28,12,2.43,4.23)</v>
      </c>
      <c r="G60" s="29" t="str">
        <f t="shared" si="2"/>
        <v>INSERT INTO Fares (Created,RouteId,Stage1,Stage2,Single,[Return]) VALUES (1500249600000,17,26,12,2.43,4.23);INSERT INTO Fares (Created,RouteId,Stage2,Stage1,Single,[Return]) VALUES (1500249600000,17,26,12,2.43,4.23)</v>
      </c>
      <c r="H60" s="29" t="str">
        <f t="shared" si="2"/>
        <v>INSERT INTO Fares (Created,RouteId,Stage1,Stage2,Single,[Return]) VALUES (1500249600000,17,25,12,2.43,4.23);INSERT INTO Fares (Created,RouteId,Stage2,Stage1,Single,[Return]) VALUES (1500249600000,17,25,12,2.43,4.23)</v>
      </c>
      <c r="I60" s="29" t="str">
        <f t="shared" si="2"/>
        <v>INSERT INTO Fares (Created,RouteId,Stage1,Stage2,Single,[Return]) VALUES (1500249600000,17,19,12,2.25,3.6);INSERT INTO Fares (Created,RouteId,Stage2,Stage1,Single,[Return]) VALUES (1500249600000,17,19,12,2.25,3.6)</v>
      </c>
      <c r="J60" s="29" t="str">
        <f t="shared" si="2"/>
        <v>INSERT INTO Fares (Created,RouteId,Stage1,Stage2,Single,[Return]) VALUES (1500249600000,17,18,12,2.25,3.6);INSERT INTO Fares (Created,RouteId,Stage2,Stage1,Single,[Return]) VALUES (1500249600000,17,18,12,2.25,3.6)</v>
      </c>
      <c r="K60" s="29" t="str">
        <f t="shared" si="2"/>
        <v>INSERT INTO Fares (Created,RouteId,Stage1,Stage2,Single,[Return]) VALUES (1500249600000,17,17,12,2.25,3.6);INSERT INTO Fares (Created,RouteId,Stage2,Stage1,Single,[Return]) VALUES (1500249600000,17,17,12,2.25,3.6)</v>
      </c>
      <c r="L60" s="29" t="str">
        <f t="shared" si="2"/>
        <v>INSERT INTO Fares (Created,RouteId,Stage1,Stage2,Single,[Return]) VALUES (1500249600000,17,16,12,1.8,3.15);INSERT INTO Fares (Created,RouteId,Stage2,Stage1,Single,[Return]) VALUES (1500249600000,17,16,12,1.8,3.15)</v>
      </c>
      <c r="M60" s="29" t="str">
        <f t="shared" si="2"/>
        <v>INSERT INTO Fares (Created,RouteId,Stage1,Stage2,Single,[Return]) VALUES (1500249600000,17,13,12,0.99,1.8);INSERT INTO Fares (Created,RouteId,Stage2,Stage1,Single,[Return]) VALUES (1500249600000,17,13,12,0.99,1.8)</v>
      </c>
      <c r="N60" s="29" t="str">
        <f t="shared" si="2"/>
        <v>INSERT INTO Fares (Created,RouteId,Stage1,Stage2,Single,[Return]) VALUES (1500249600000,17,12,12,0.99,1.8);INSERT INTO Fares (Created,RouteId,Stage2,Stage1,Single,[Return]) VALUES (1500249600000,17,12,12,0.99,1.8)</v>
      </c>
      <c r="O60" s="29" t="str">
        <f t="shared" si="2"/>
        <v/>
      </c>
      <c r="P60" s="29" t="str">
        <f t="shared" si="2"/>
        <v/>
      </c>
      <c r="Q60" s="29" t="str">
        <f t="shared" si="2"/>
        <v/>
      </c>
      <c r="R60" s="29" t="str">
        <f t="shared" si="2"/>
        <v/>
      </c>
      <c r="S60" s="29" t="str">
        <f t="shared" si="3"/>
        <v/>
      </c>
      <c r="T60" s="29" t="str">
        <f t="shared" si="3"/>
        <v/>
      </c>
      <c r="U60" s="29" t="str">
        <f t="shared" si="3"/>
        <v/>
      </c>
      <c r="V60" s="29" t="str">
        <f t="shared" si="3"/>
        <v/>
      </c>
      <c r="W60" s="29" t="str">
        <f t="shared" si="3"/>
        <v/>
      </c>
      <c r="X60" s="29" t="str">
        <f t="shared" si="3"/>
        <v/>
      </c>
      <c r="Y60" s="29" t="str">
        <f t="shared" si="3"/>
        <v/>
      </c>
    </row>
    <row r="61" spans="4:25" s="29" customFormat="1" x14ac:dyDescent="0.25">
      <c r="D61" s="29">
        <v>11</v>
      </c>
      <c r="E61" s="29" t="str">
        <f t="shared" si="2"/>
        <v>INSERT INTO Fares (Created,RouteId,Stage1,Stage2,Single,[Return]) VALUES (1500249600000,17,27,11,2.43,4.23);INSERT INTO Fares (Created,RouteId,Stage2,Stage1,Single,[Return]) VALUES (1500249600000,17,27,11,2.43,4.23)</v>
      </c>
      <c r="F61" s="29" t="str">
        <f t="shared" si="2"/>
        <v>INSERT INTO Fares (Created,RouteId,Stage1,Stage2,Single,[Return]) VALUES (1500249600000,17,28,11,2.43,4.23);INSERT INTO Fares (Created,RouteId,Stage2,Stage1,Single,[Return]) VALUES (1500249600000,17,28,11,2.43,4.23)</v>
      </c>
      <c r="G61" s="29" t="str">
        <f t="shared" si="2"/>
        <v>INSERT INTO Fares (Created,RouteId,Stage1,Stage2,Single,[Return]) VALUES (1500249600000,17,26,11,2.43,4.23);INSERT INTO Fares (Created,RouteId,Stage2,Stage1,Single,[Return]) VALUES (1500249600000,17,26,11,2.43,4.23)</v>
      </c>
      <c r="H61" s="29" t="str">
        <f t="shared" si="2"/>
        <v>INSERT INTO Fares (Created,RouteId,Stage1,Stage2,Single,[Return]) VALUES (1500249600000,17,25,11,2.43,4.23);INSERT INTO Fares (Created,RouteId,Stage2,Stage1,Single,[Return]) VALUES (1500249600000,17,25,11,2.43,4.23)</v>
      </c>
      <c r="I61" s="29" t="str">
        <f t="shared" si="2"/>
        <v>INSERT INTO Fares (Created,RouteId,Stage1,Stage2,Single,[Return]) VALUES (1500249600000,17,19,11,2.43,4.23);INSERT INTO Fares (Created,RouteId,Stage2,Stage1,Single,[Return]) VALUES (1500249600000,17,19,11,2.43,4.23)</v>
      </c>
      <c r="J61" s="29" t="str">
        <f t="shared" si="2"/>
        <v>INSERT INTO Fares (Created,RouteId,Stage1,Stage2,Single,[Return]) VALUES (1500249600000,17,18,11,2.43,4.23);INSERT INTO Fares (Created,RouteId,Stage2,Stage1,Single,[Return]) VALUES (1500249600000,17,18,11,2.43,4.23)</v>
      </c>
      <c r="K61" s="29" t="str">
        <f t="shared" si="2"/>
        <v>INSERT INTO Fares (Created,RouteId,Stage1,Stage2,Single,[Return]) VALUES (1500249600000,17,17,11,2.25,3.6);INSERT INTO Fares (Created,RouteId,Stage2,Stage1,Single,[Return]) VALUES (1500249600000,17,17,11,2.25,3.6)</v>
      </c>
      <c r="L61" s="29" t="str">
        <f t="shared" si="2"/>
        <v>INSERT INTO Fares (Created,RouteId,Stage1,Stage2,Single,[Return]) VALUES (1500249600000,17,16,11,2.25,3.42);INSERT INTO Fares (Created,RouteId,Stage2,Stage1,Single,[Return]) VALUES (1500249600000,17,16,11,2.25,3.42)</v>
      </c>
      <c r="M61" s="29" t="str">
        <f t="shared" si="2"/>
        <v>INSERT INTO Fares (Created,RouteId,Stage1,Stage2,Single,[Return]) VALUES (1500249600000,17,13,11,1.44,2.25);INSERT INTO Fares (Created,RouteId,Stage2,Stage1,Single,[Return]) VALUES (1500249600000,17,13,11,1.44,2.25)</v>
      </c>
      <c r="N61" s="29" t="str">
        <f t="shared" si="2"/>
        <v>INSERT INTO Fares (Created,RouteId,Stage1,Stage2,Single,[Return]) VALUES (1500249600000,17,12,11,0.99,1.8);INSERT INTO Fares (Created,RouteId,Stage2,Stage1,Single,[Return]) VALUES (1500249600000,17,12,11,0.99,1.8)</v>
      </c>
      <c r="O61" s="29" t="str">
        <f t="shared" si="2"/>
        <v>INSERT INTO Fares (Created,RouteId,Stage1,Stage2,Single,[Return]) VALUES (1500249600000,17,11,11,0.99,1.8);INSERT INTO Fares (Created,RouteId,Stage2,Stage1,Single,[Return]) VALUES (1500249600000,17,11,11,0.99,1.8)</v>
      </c>
      <c r="P61" s="29" t="str">
        <f t="shared" si="2"/>
        <v/>
      </c>
      <c r="Q61" s="29" t="str">
        <f t="shared" si="2"/>
        <v/>
      </c>
      <c r="R61" s="29" t="str">
        <f t="shared" si="2"/>
        <v/>
      </c>
      <c r="S61" s="29" t="str">
        <f t="shared" si="3"/>
        <v/>
      </c>
      <c r="T61" s="29" t="str">
        <f t="shared" si="3"/>
        <v/>
      </c>
      <c r="U61" s="29" t="str">
        <f t="shared" si="3"/>
        <v/>
      </c>
      <c r="V61" s="29" t="str">
        <f t="shared" si="3"/>
        <v/>
      </c>
      <c r="W61" s="29" t="str">
        <f t="shared" si="3"/>
        <v/>
      </c>
      <c r="X61" s="29" t="str">
        <f t="shared" si="3"/>
        <v/>
      </c>
      <c r="Y61" s="29" t="str">
        <f t="shared" si="3"/>
        <v/>
      </c>
    </row>
    <row r="62" spans="4:25" s="29" customFormat="1" x14ac:dyDescent="0.25">
      <c r="D62" s="29">
        <v>10</v>
      </c>
      <c r="E62" s="29" t="str">
        <f t="shared" si="2"/>
        <v>INSERT INTO Fares (Created,RouteId,Stage1,Stage2,Single,[Return]) VALUES (1500249600000,17,27,10,2.43,4.23);INSERT INTO Fares (Created,RouteId,Stage2,Stage1,Single,[Return]) VALUES (1500249600000,17,27,10,2.43,4.23)</v>
      </c>
      <c r="F62" s="29" t="str">
        <f t="shared" si="2"/>
        <v>INSERT INTO Fares (Created,RouteId,Stage1,Stage2,Single,[Return]) VALUES (1500249600000,17,28,10,2.43,4.23);INSERT INTO Fares (Created,RouteId,Stage2,Stage1,Single,[Return]) VALUES (1500249600000,17,28,10,2.43,4.23)</v>
      </c>
      <c r="G62" s="29" t="str">
        <f t="shared" si="2"/>
        <v>INSERT INTO Fares (Created,RouteId,Stage1,Stage2,Single,[Return]) VALUES (1500249600000,17,26,10,2.43,4.23);INSERT INTO Fares (Created,RouteId,Stage2,Stage1,Single,[Return]) VALUES (1500249600000,17,26,10,2.43,4.23)</v>
      </c>
      <c r="H62" s="29" t="str">
        <f t="shared" si="2"/>
        <v>INSERT INTO Fares (Created,RouteId,Stage1,Stage2,Single,[Return]) VALUES (1500249600000,17,25,10,2.43,4.23);INSERT INTO Fares (Created,RouteId,Stage2,Stage1,Single,[Return]) VALUES (1500249600000,17,25,10,2.43,4.23)</v>
      </c>
      <c r="I62" s="29" t="str">
        <f t="shared" si="2"/>
        <v>INSERT INTO Fares (Created,RouteId,Stage1,Stage2,Single,[Return]) VALUES (1500249600000,17,19,10,2.43,4.23);INSERT INTO Fares (Created,RouteId,Stage2,Stage1,Single,[Return]) VALUES (1500249600000,17,19,10,2.43,4.23)</v>
      </c>
      <c r="J62" s="29" t="str">
        <f t="shared" si="2"/>
        <v>INSERT INTO Fares (Created,RouteId,Stage1,Stage2,Single,[Return]) VALUES (1500249600000,17,18,10,2.43,4.23);INSERT INTO Fares (Created,RouteId,Stage2,Stage1,Single,[Return]) VALUES (1500249600000,17,18,10,2.43,4.23)</v>
      </c>
      <c r="K62" s="29" t="str">
        <f t="shared" si="2"/>
        <v>INSERT INTO Fares (Created,RouteId,Stage1,Stage2,Single,[Return]) VALUES (1500249600000,17,17,10,2.43,4.23);INSERT INTO Fares (Created,RouteId,Stage2,Stage1,Single,[Return]) VALUES (1500249600000,17,17,10,2.43,4.23)</v>
      </c>
      <c r="L62" s="29" t="str">
        <f t="shared" si="2"/>
        <v>INSERT INTO Fares (Created,RouteId,Stage1,Stage2,Single,[Return]) VALUES (1500249600000,17,16,10,2.25,3.42);INSERT INTO Fares (Created,RouteId,Stage2,Stage1,Single,[Return]) VALUES (1500249600000,17,16,10,2.25,3.42)</v>
      </c>
      <c r="M62" s="29" t="str">
        <f t="shared" si="2"/>
        <v>INSERT INTO Fares (Created,RouteId,Stage1,Stage2,Single,[Return]) VALUES (1500249600000,17,13,10,1.8,3.15);INSERT INTO Fares (Created,RouteId,Stage2,Stage1,Single,[Return]) VALUES (1500249600000,17,13,10,1.8,3.15)</v>
      </c>
      <c r="N62" s="29" t="str">
        <f t="shared" si="2"/>
        <v>INSERT INTO Fares (Created,RouteId,Stage1,Stage2,Single,[Return]) VALUES (1500249600000,17,12,10,1.44,2.25);INSERT INTO Fares (Created,RouteId,Stage2,Stage1,Single,[Return]) VALUES (1500249600000,17,12,10,1.44,2.25)</v>
      </c>
      <c r="O62" s="29" t="str">
        <f t="shared" si="2"/>
        <v>INSERT INTO Fares (Created,RouteId,Stage1,Stage2,Single,[Return]) VALUES (1500249600000,17,11,10,0.99,1.8);INSERT INTO Fares (Created,RouteId,Stage2,Stage1,Single,[Return]) VALUES (1500249600000,17,11,10,0.99,1.8)</v>
      </c>
      <c r="P62" s="29" t="str">
        <f t="shared" si="2"/>
        <v>INSERT INTO Fares (Created,RouteId,Stage1,Stage2,Single,[Return]) VALUES (1500249600000,17,10,10,0.99,1.8);INSERT INTO Fares (Created,RouteId,Stage2,Stage1,Single,[Return]) VALUES (1500249600000,17,10,10,0.99,1.8)</v>
      </c>
      <c r="Q62" s="29" t="str">
        <f t="shared" si="2"/>
        <v/>
      </c>
      <c r="R62" s="29" t="str">
        <f t="shared" si="2"/>
        <v/>
      </c>
      <c r="S62" s="29" t="str">
        <f t="shared" si="3"/>
        <v/>
      </c>
      <c r="T62" s="29" t="str">
        <f t="shared" si="3"/>
        <v/>
      </c>
      <c r="U62" s="29" t="str">
        <f t="shared" si="3"/>
        <v/>
      </c>
      <c r="V62" s="29" t="str">
        <f t="shared" si="3"/>
        <v/>
      </c>
      <c r="W62" s="29" t="str">
        <f t="shared" si="3"/>
        <v/>
      </c>
      <c r="X62" s="29" t="str">
        <f t="shared" si="3"/>
        <v/>
      </c>
      <c r="Y62" s="29" t="str">
        <f t="shared" si="3"/>
        <v/>
      </c>
    </row>
    <row r="63" spans="4:25" s="29" customFormat="1" x14ac:dyDescent="0.25">
      <c r="D63" s="29">
        <v>9</v>
      </c>
      <c r="E63" s="29" t="str">
        <f t="shared" si="2"/>
        <v>INSERT INTO Fares (Created,RouteId,Stage1,Stage2,Single,[Return]) VALUES (1500249600000,17,27,9,2.43,4.23);INSERT INTO Fares (Created,RouteId,Stage2,Stage1,Single,[Return]) VALUES (1500249600000,17,27,9,2.43,4.23)</v>
      </c>
      <c r="F63" s="29" t="str">
        <f t="shared" si="2"/>
        <v>INSERT INTO Fares (Created,RouteId,Stage1,Stage2,Single,[Return]) VALUES (1500249600000,17,28,9,2.43,4.23);INSERT INTO Fares (Created,RouteId,Stage2,Stage1,Single,[Return]) VALUES (1500249600000,17,28,9,2.43,4.23)</v>
      </c>
      <c r="G63" s="29" t="str">
        <f t="shared" si="2"/>
        <v>INSERT INTO Fares (Created,RouteId,Stage1,Stage2,Single,[Return]) VALUES (1500249600000,17,26,9,2.43,4.23);INSERT INTO Fares (Created,RouteId,Stage2,Stage1,Single,[Return]) VALUES (1500249600000,17,26,9,2.43,4.23)</v>
      </c>
      <c r="H63" s="29" t="str">
        <f t="shared" si="2"/>
        <v>INSERT INTO Fares (Created,RouteId,Stage1,Stage2,Single,[Return]) VALUES (1500249600000,17,25,9,2.43,4.23);INSERT INTO Fares (Created,RouteId,Stage2,Stage1,Single,[Return]) VALUES (1500249600000,17,25,9,2.43,4.23)</v>
      </c>
      <c r="I63" s="29" t="str">
        <f t="shared" si="2"/>
        <v>INSERT INTO Fares (Created,RouteId,Stage1,Stage2,Single,[Return]) VALUES (1500249600000,17,19,9,2.43,4.23);INSERT INTO Fares (Created,RouteId,Stage2,Stage1,Single,[Return]) VALUES (1500249600000,17,19,9,2.43,4.23)</v>
      </c>
      <c r="J63" s="29" t="str">
        <f t="shared" si="2"/>
        <v>INSERT INTO Fares (Created,RouteId,Stage1,Stage2,Single,[Return]) VALUES (1500249600000,17,18,9,2.43,4.23);INSERT INTO Fares (Created,RouteId,Stage2,Stage1,Single,[Return]) VALUES (1500249600000,17,18,9,2.43,4.23)</v>
      </c>
      <c r="K63" s="29" t="str">
        <f t="shared" si="2"/>
        <v>INSERT INTO Fares (Created,RouteId,Stage1,Stage2,Single,[Return]) VALUES (1500249600000,17,17,9,2.43,4.23);INSERT INTO Fares (Created,RouteId,Stage2,Stage1,Single,[Return]) VALUES (1500249600000,17,17,9,2.43,4.23)</v>
      </c>
      <c r="L63" s="29" t="str">
        <f t="shared" si="2"/>
        <v>INSERT INTO Fares (Created,RouteId,Stage1,Stage2,Single,[Return]) VALUES (1500249600000,17,16,9,2.43,4.23);INSERT INTO Fares (Created,RouteId,Stage2,Stage1,Single,[Return]) VALUES (1500249600000,17,16,9,2.43,4.23)</v>
      </c>
      <c r="M63" s="29" t="str">
        <f t="shared" si="2"/>
        <v>INSERT INTO Fares (Created,RouteId,Stage1,Stage2,Single,[Return]) VALUES (1500249600000,17,13,9,1.8,3.15);INSERT INTO Fares (Created,RouteId,Stage2,Stage1,Single,[Return]) VALUES (1500249600000,17,13,9,1.8,3.15)</v>
      </c>
      <c r="N63" s="29" t="str">
        <f t="shared" si="2"/>
        <v>INSERT INTO Fares (Created,RouteId,Stage1,Stage2,Single,[Return]) VALUES (1500249600000,17,12,9,1.8,3.15);INSERT INTO Fares (Created,RouteId,Stage2,Stage1,Single,[Return]) VALUES (1500249600000,17,12,9,1.8,3.15)</v>
      </c>
      <c r="O63" s="29" t="str">
        <f t="shared" si="2"/>
        <v>INSERT INTO Fares (Created,RouteId,Stage1,Stage2,Single,[Return]) VALUES (1500249600000,17,11,9,1.44,2.25);INSERT INTO Fares (Created,RouteId,Stage2,Stage1,Single,[Return]) VALUES (1500249600000,17,11,9,1.44,2.25)</v>
      </c>
      <c r="P63" s="29" t="str">
        <f t="shared" si="2"/>
        <v>INSERT INTO Fares (Created,RouteId,Stage1,Stage2,Single,[Return]) VALUES (1500249600000,17,10,9,0.99,1.8);INSERT INTO Fares (Created,RouteId,Stage2,Stage1,Single,[Return]) VALUES (1500249600000,17,10,9,0.99,1.8)</v>
      </c>
      <c r="Q63" s="29" t="str">
        <f t="shared" si="2"/>
        <v>INSERT INTO Fares (Created,RouteId,Stage1,Stage2,Single,[Return]) VALUES (1500249600000,17,9,9,0.99,1.8);INSERT INTO Fares (Created,RouteId,Stage2,Stage1,Single,[Return]) VALUES (1500249600000,17,9,9,0.99,1.8)</v>
      </c>
      <c r="R63" s="29" t="str">
        <f t="shared" si="2"/>
        <v/>
      </c>
      <c r="S63" s="29" t="str">
        <f t="shared" si="3"/>
        <v/>
      </c>
      <c r="T63" s="29" t="str">
        <f t="shared" si="3"/>
        <v/>
      </c>
      <c r="U63" s="29" t="str">
        <f t="shared" si="3"/>
        <v/>
      </c>
      <c r="V63" s="29" t="str">
        <f t="shared" si="3"/>
        <v/>
      </c>
      <c r="W63" s="29" t="str">
        <f t="shared" si="3"/>
        <v/>
      </c>
      <c r="X63" s="29" t="str">
        <f t="shared" si="3"/>
        <v/>
      </c>
      <c r="Y63" s="29" t="str">
        <f t="shared" si="3"/>
        <v/>
      </c>
    </row>
    <row r="64" spans="4:25" x14ac:dyDescent="0.25">
      <c r="D64" s="9">
        <v>-1</v>
      </c>
      <c r="E64" s="29" t="str">
        <f t="shared" si="2"/>
        <v>INSERT INTO Fares (Created,RouteId,Stage1,Stage2,Single,[Return]) VALUES (1500249600000,17,27,-1,2.7,4.32);INSERT INTO Fares (Created,RouteId,Stage2,Stage1,Single,[Return]) VALUES (1500249600000,17,27,-1,2.7,4.32)</v>
      </c>
      <c r="F64" s="29" t="str">
        <f t="shared" si="2"/>
        <v>INSERT INTO Fares (Created,RouteId,Stage1,Stage2,Single,[Return]) VALUES (1500249600000,17,28,-1,2.7,4.32);INSERT INTO Fares (Created,RouteId,Stage2,Stage1,Single,[Return]) VALUES (1500249600000,17,28,-1,2.7,4.32)</v>
      </c>
      <c r="G64" s="29" t="str">
        <f t="shared" si="2"/>
        <v>INSERT INTO Fares (Created,RouteId,Stage1,Stage2,Single,[Return]) VALUES (1500249600000,17,26,-1,2.7,4.32);INSERT INTO Fares (Created,RouteId,Stage2,Stage1,Single,[Return]) VALUES (1500249600000,17,26,-1,2.7,4.32)</v>
      </c>
      <c r="H64" s="29" t="str">
        <f t="shared" si="2"/>
        <v>INSERT INTO Fares (Created,RouteId,Stage1,Stage2,Single,[Return]) VALUES (1500249600000,17,25,-1,2.7,4.32);INSERT INTO Fares (Created,RouteId,Stage2,Stage1,Single,[Return]) VALUES (1500249600000,17,25,-1,2.7,4.32)</v>
      </c>
      <c r="I64" s="29" t="str">
        <f t="shared" si="2"/>
        <v>INSERT INTO Fares (Created,RouteId,Stage1,Stage2,Single,[Return]) VALUES (1500249600000,17,19,-1,2.7,4.32);INSERT INTO Fares (Created,RouteId,Stage2,Stage1,Single,[Return]) VALUES (1500249600000,17,19,-1,2.7,4.32)</v>
      </c>
      <c r="J64" s="29" t="str">
        <f t="shared" si="2"/>
        <v>INSERT INTO Fares (Created,RouteId,Stage1,Stage2,Single,[Return]) VALUES (1500249600000,17,18,-1,2.7,4.32);INSERT INTO Fares (Created,RouteId,Stage2,Stage1,Single,[Return]) VALUES (1500249600000,17,18,-1,2.7,4.32)</v>
      </c>
      <c r="K64" s="29" t="str">
        <f t="shared" si="2"/>
        <v>INSERT INTO Fares (Created,RouteId,Stage1,Stage2,Single,[Return]) VALUES (1500249600000,17,17,-1,2.7,4.32);INSERT INTO Fares (Created,RouteId,Stage2,Stage1,Single,[Return]) VALUES (1500249600000,17,17,-1,2.7,4.32)</v>
      </c>
      <c r="L64" s="29" t="str">
        <f t="shared" si="2"/>
        <v>INSERT INTO Fares (Created,RouteId,Stage1,Stage2,Single,[Return]) VALUES (1500249600000,17,16,-1,2.7,4.32);INSERT INTO Fares (Created,RouteId,Stage2,Stage1,Single,[Return]) VALUES (1500249600000,17,16,-1,2.7,4.32)</v>
      </c>
      <c r="M64" s="29" t="str">
        <f t="shared" si="2"/>
        <v>INSERT INTO Fares (Created,RouteId,Stage1,Stage2,Single,[Return]) VALUES (1500249600000,17,13,-1,2.7,4.32);INSERT INTO Fares (Created,RouteId,Stage2,Stage1,Single,[Return]) VALUES (1500249600000,17,13,-1,2.7,4.32)</v>
      </c>
      <c r="N64" s="29" t="str">
        <f t="shared" si="2"/>
        <v>INSERT INTO Fares (Created,RouteId,Stage1,Stage2,Single,[Return]) VALUES (1500249600000,17,12,-1,2.7,4.32);INSERT INTO Fares (Created,RouteId,Stage2,Stage1,Single,[Return]) VALUES (1500249600000,17,12,-1,2.7,4.32)</v>
      </c>
      <c r="O64" s="29" t="str">
        <f t="shared" si="2"/>
        <v>INSERT INTO Fares (Created,RouteId,Stage1,Stage2,Single,[Return]) VALUES (1500249600000,17,11,-1,2.7,4.32);INSERT INTO Fares (Created,RouteId,Stage2,Stage1,Single,[Return]) VALUES (1500249600000,17,11,-1,2.7,4.32)</v>
      </c>
      <c r="P64" s="29" t="str">
        <f t="shared" si="2"/>
        <v>INSERT INTO Fares (Created,RouteId,Stage1,Stage2,Single,[Return]) VALUES (1500249600000,17,10,-1,2.7,4.32);INSERT INTO Fares (Created,RouteId,Stage2,Stage1,Single,[Return]) VALUES (1500249600000,17,10,-1,2.7,4.32)</v>
      </c>
      <c r="Q64" s="29" t="str">
        <f t="shared" si="2"/>
        <v>INSERT INTO Fares (Created,RouteId,Stage1,Stage2,Single,[Return]) VALUES (1500249600000,17,9,-1,2.7,4.32);INSERT INTO Fares (Created,RouteId,Stage2,Stage1,Single,[Return]) VALUES (1500249600000,17,9,-1,2.7,4.32)</v>
      </c>
      <c r="R64" s="29" t="str">
        <f t="shared" si="2"/>
        <v>INSERT INTO Fares (Created,RouteId,Stage1,Stage2,Single,[Return]) VALUES (1500249600000,17,-1,-1,2.7,4.32);INSERT INTO Fares (Created,RouteId,Stage2,Stage1,Single,[Return]) VALUES (1500249600000,17,-1,-1,2.7,4.32)</v>
      </c>
      <c r="S64" s="29" t="str">
        <f t="shared" ref="S64:Y64" si="4">IF(S15,"INSERT INTO Fares (Created,RouteId,Stage1,Stage2,Single,[Return]) VALUES ("&amp;$B$2&amp;","&amp;$B$3&amp;","&amp;S$2&amp;","&amp;$D15&amp;","&amp;S15&amp;","&amp;S28&amp;");INSERT INTO Fares (Created,RouteId,Stage2,Stage1,Single,[Return]) VALUES ("&amp;$B$2&amp;","&amp;$B$3&amp;","&amp;S$2&amp;","&amp;$D15&amp;","&amp;S15&amp;","&amp;S28&amp;")","")</f>
        <v/>
      </c>
      <c r="T64" s="29" t="str">
        <f t="shared" si="4"/>
        <v/>
      </c>
      <c r="U64" s="29" t="str">
        <f t="shared" si="4"/>
        <v/>
      </c>
      <c r="V64" s="29" t="str">
        <f t="shared" si="4"/>
        <v/>
      </c>
      <c r="W64" s="29" t="str">
        <f t="shared" si="4"/>
        <v/>
      </c>
      <c r="X64" s="29" t="str">
        <f t="shared" si="4"/>
        <v/>
      </c>
      <c r="Y64" s="29" t="str">
        <f t="shared" si="4"/>
        <v/>
      </c>
    </row>
    <row r="66" spans="4:22" x14ac:dyDescent="0.25">
      <c r="D66" s="24" t="s">
        <v>315</v>
      </c>
    </row>
    <row r="67" spans="4:22" x14ac:dyDescent="0.25">
      <c r="D67" s="9">
        <v>27</v>
      </c>
      <c r="E67" s="9" t="str">
        <f>IF($D3=-1,"",IF(ISBLANK(E3),"","INSERT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("&amp;$B$4&amp;","&amp;$B$3&amp;","&amp;E$2&amp;","&amp;$D3&amp;");"))&amp;IF(ISNUMBER(SEARCH("KZone",E35)),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"")&amp;IF(ISNUMBER(SEARCH("Bradford",E35)),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(1,17,27,27);INSERT INTO FareCapStages (FareCapId,RouteId,Stage2,Stage1) VALUES (1,17,27,27);INSERT INTO FareCapStages (FareCapId,RouteId,Stage1,Stage2) VALUES (2,17,27,27);INSERT INTO FareCapStages (FareCapId,RouteId,Stage2,Stage1) VALUES (2,17,27,27);</v>
      </c>
      <c r="F67" s="29" t="str">
        <f t="shared" ref="F67:R67" si="5">IF($D3=-1,"",IF(ISBLANK(F3),"","INSERT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("&amp;$B$4&amp;","&amp;$B$3&amp;","&amp;F$2&amp;","&amp;$D3&amp;");"))&amp;IF(ISNUMBER(SEARCH("KZone",F35)),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"")&amp;IF(ISNUMBER(SEARCH("Bradford",F35)),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67" s="29" t="str">
        <f t="shared" si="5"/>
        <v/>
      </c>
      <c r="H67" s="29" t="str">
        <f t="shared" si="5"/>
        <v/>
      </c>
      <c r="I67" s="29" t="str">
        <f t="shared" si="5"/>
        <v/>
      </c>
      <c r="J67" s="29" t="str">
        <f t="shared" si="5"/>
        <v/>
      </c>
      <c r="K67" s="29" t="str">
        <f t="shared" si="5"/>
        <v/>
      </c>
      <c r="L67" s="29" t="str">
        <f t="shared" si="5"/>
        <v/>
      </c>
      <c r="M67" s="29" t="str">
        <f t="shared" si="5"/>
        <v/>
      </c>
      <c r="N67" s="29" t="str">
        <f t="shared" si="5"/>
        <v/>
      </c>
      <c r="O67" s="29" t="str">
        <f t="shared" si="5"/>
        <v/>
      </c>
      <c r="P67" s="29" t="str">
        <f t="shared" si="5"/>
        <v/>
      </c>
      <c r="Q67" s="29" t="str">
        <f t="shared" si="5"/>
        <v/>
      </c>
      <c r="R67" s="29" t="str">
        <f t="shared" si="5"/>
        <v/>
      </c>
      <c r="T67" s="9" t="str">
        <f>IF(ISNUMBER(SEARCH("KZone",T35)), "INSERT INTO FareCapStages (FareCapId,Stage1,Stage2) VALUES ("&amp;$B$4&amp;","&amp;T$2&amp;","&amp;$D3&amp;")", "")</f>
        <v/>
      </c>
      <c r="U67" s="9" t="str">
        <f>IF(ISNUMBER(SEARCH("KZone",U35)), "INSERT INTO FareCapStages (FareCapId,Stage1,Stage2) VALUES ("&amp;$B$4&amp;","&amp;U$2&amp;","&amp;$D3&amp;")", "")</f>
        <v/>
      </c>
      <c r="V67" s="9" t="str">
        <f>IF(ISNUMBER(SEARCH("KZone",V35)), "INSERT INTO FareCapStages (FareCapId,Stage1,Stage2) VALUES ("&amp;$B$4&amp;","&amp;V$2&amp;","&amp;$D3&amp;")", "")</f>
        <v/>
      </c>
    </row>
    <row r="68" spans="4:22" s="29" customFormat="1" x14ac:dyDescent="0.25">
      <c r="D68" s="29">
        <v>28</v>
      </c>
      <c r="E68" s="29" t="str">
        <f t="shared" ref="E68:R80" si="6">IF($D4=-1,"",IF(ISBLANK(E4),"","INSERT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("&amp;$B$4&amp;","&amp;$B$3&amp;","&amp;E$2&amp;","&amp;$D4&amp;");"))&amp;IF(ISNUMBER(SEARCH("KZone",E36)),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"")&amp;IF(ISNUMBER(SEARCH("Bradford",E36)),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(1,17,27,28);INSERT INTO FareCapStages (FareCapId,RouteId,Stage2,Stage1) VALUES (1,17,27,28);INSERT INTO FareCapStages (FareCapId,RouteId,Stage1,Stage2) VALUES (2,17,27,28);INSERT INTO FareCapStages (FareCapId,RouteId,Stage2,Stage1) VALUES (2,17,27,28);</v>
      </c>
      <c r="F68" s="29" t="str">
        <f t="shared" si="6"/>
        <v>INSERT INTO FareCapStages (FareCapId,RouteId,Stage1,Stage2) VALUES (1,17,28,28);INSERT INTO FareCapStages (FareCapId,RouteId,Stage2,Stage1) VALUES (1,17,28,28);INSERT INTO FareCapStages (FareCapId,RouteId,Stage1,Stage2) VALUES (2,17,28,28);INSERT INTO FareCapStages (FareCapId,RouteId,Stage2,Stage1) VALUES (2,17,28,28);</v>
      </c>
      <c r="G68" s="29" t="str">
        <f t="shared" si="6"/>
        <v>INSERT INTO FareCapStages (FareCapId,RouteId,Stage1,Stage2) VALUES (1,17,26,28);INSERT INTO FareCapStages (FareCapId,RouteId,Stage2,Stage1) VALUES (1,17,26,28);</v>
      </c>
      <c r="H68" s="29" t="str">
        <f t="shared" si="6"/>
        <v/>
      </c>
      <c r="I68" s="29" t="str">
        <f t="shared" si="6"/>
        <v/>
      </c>
      <c r="J68" s="29" t="str">
        <f t="shared" si="6"/>
        <v/>
      </c>
      <c r="K68" s="29" t="str">
        <f t="shared" si="6"/>
        <v/>
      </c>
      <c r="L68" s="29" t="str">
        <f t="shared" si="6"/>
        <v/>
      </c>
      <c r="M68" s="29" t="str">
        <f t="shared" si="6"/>
        <v/>
      </c>
      <c r="N68" s="29" t="str">
        <f t="shared" si="6"/>
        <v/>
      </c>
      <c r="O68" s="29" t="str">
        <f t="shared" si="6"/>
        <v/>
      </c>
      <c r="P68" s="29" t="str">
        <f t="shared" si="6"/>
        <v/>
      </c>
      <c r="Q68" s="29" t="str">
        <f t="shared" si="6"/>
        <v/>
      </c>
      <c r="R68" s="29" t="str">
        <f t="shared" si="6"/>
        <v/>
      </c>
    </row>
    <row r="69" spans="4:22" x14ac:dyDescent="0.25">
      <c r="D69" s="9">
        <v>26</v>
      </c>
      <c r="E69" s="29" t="str">
        <f t="shared" si="6"/>
        <v>INSERT INTO FareCapStages (FareCapId,RouteId,Stage1,Stage2) VALUES (1,17,27,26);INSERT INTO FareCapStages (FareCapId,RouteId,Stage2,Stage1) VALUES (1,17,27,26);INSERT INTO FareCapStages (FareCapId,RouteId,Stage1,Stage2) VALUES (2,17,27,26);INSERT INTO FareCapStages (FareCapId,RouteId,Stage2,Stage1) VALUES (2,17,27,26);</v>
      </c>
      <c r="F69" s="29" t="str">
        <f t="shared" si="6"/>
        <v>INSERT INTO FareCapStages (FareCapId,RouteId,Stage1,Stage2) VALUES (1,17,28,26);INSERT INTO FareCapStages (FareCapId,RouteId,Stage2,Stage1) VALUES (1,17,28,26);INSERT INTO FareCapStages (FareCapId,RouteId,Stage1,Stage2) VALUES (2,17,28,26);INSERT INTO FareCapStages (FareCapId,RouteId,Stage2,Stage1) VALUES (2,17,28,26);</v>
      </c>
      <c r="G69" s="29" t="str">
        <f t="shared" si="6"/>
        <v>INSERT INTO FareCapStages (FareCapId,RouteId,Stage1,Stage2) VALUES (1,17,26,26);INSERT INTO FareCapStages (FareCapId,RouteId,Stage2,Stage1) VALUES (1,17,26,26);INSERT INTO FareCapStages (FareCapId,RouteId,Stage1,Stage2) VALUES (2,17,26,26);INSERT INTO FareCapStages (FareCapId,RouteId,Stage2,Stage1) VALUES (2,17,26,26);</v>
      </c>
      <c r="H69" s="29" t="str">
        <f t="shared" si="6"/>
        <v/>
      </c>
      <c r="I69" s="29" t="str">
        <f t="shared" si="6"/>
        <v/>
      </c>
      <c r="J69" s="29" t="str">
        <f t="shared" si="6"/>
        <v/>
      </c>
      <c r="K69" s="29" t="str">
        <f t="shared" si="6"/>
        <v/>
      </c>
      <c r="L69" s="29" t="str">
        <f t="shared" si="6"/>
        <v/>
      </c>
      <c r="M69" s="29" t="str">
        <f t="shared" si="6"/>
        <v/>
      </c>
      <c r="N69" s="29" t="str">
        <f t="shared" si="6"/>
        <v/>
      </c>
      <c r="O69" s="29" t="str">
        <f t="shared" si="6"/>
        <v/>
      </c>
      <c r="P69" s="29" t="str">
        <f t="shared" si="6"/>
        <v/>
      </c>
      <c r="Q69" s="29" t="str">
        <f t="shared" si="6"/>
        <v/>
      </c>
      <c r="R69" s="29" t="str">
        <f t="shared" si="6"/>
        <v/>
      </c>
      <c r="T69" s="9" t="str">
        <f t="shared" ref="T69:V70" si="7">IF(ISNUMBER(SEARCH("KZone",T37)), "INSERT INTO FareCapStages (FareCapId,Stage1,Stage2) VALUES ("&amp;$B$4&amp;","&amp;T$2&amp;","&amp;$D4&amp;")", "")</f>
        <v/>
      </c>
      <c r="U69" s="9" t="str">
        <f t="shared" si="7"/>
        <v/>
      </c>
      <c r="V69" s="9" t="str">
        <f t="shared" si="7"/>
        <v/>
      </c>
    </row>
    <row r="70" spans="4:22" x14ac:dyDescent="0.25">
      <c r="D70" s="9">
        <v>25</v>
      </c>
      <c r="E70" s="29" t="str">
        <f t="shared" si="6"/>
        <v>INSERT INTO FareCapStages (FareCapId,RouteId,Stage1,Stage2) VALUES (1,17,27,25);INSERT INTO FareCapStages (FareCapId,RouteId,Stage2,Stage1) VALUES (1,17,27,25);INSERT INTO FareCapStages (FareCapId,RouteId,Stage1,Stage2) VALUES (2,17,27,25);INSERT INTO FareCapStages (FareCapId,RouteId,Stage2,Stage1) VALUES (2,17,27,25);</v>
      </c>
      <c r="F70" s="29" t="str">
        <f t="shared" si="6"/>
        <v>INSERT INTO FareCapStages (FareCapId,RouteId,Stage1,Stage2) VALUES (1,17,28,25);INSERT INTO FareCapStages (FareCapId,RouteId,Stage2,Stage1) VALUES (1,17,28,25);INSERT INTO FareCapStages (FareCapId,RouteId,Stage1,Stage2) VALUES (2,17,28,25);INSERT INTO FareCapStages (FareCapId,RouteId,Stage2,Stage1) VALUES (2,17,28,25);</v>
      </c>
      <c r="G70" s="29" t="str">
        <f t="shared" si="6"/>
        <v>INSERT INTO FareCapStages (FareCapId,RouteId,Stage1,Stage2) VALUES (1,17,26,25);INSERT INTO FareCapStages (FareCapId,RouteId,Stage2,Stage1) VALUES (1,17,26,25);INSERT INTO FareCapStages (FareCapId,RouteId,Stage1,Stage2) VALUES (2,17,26,25);INSERT INTO FareCapStages (FareCapId,RouteId,Stage2,Stage1) VALUES (2,17,26,25);</v>
      </c>
      <c r="H70" s="29" t="str">
        <f t="shared" si="6"/>
        <v>INSERT INTO FareCapStages (FareCapId,RouteId,Stage1,Stage2) VALUES (1,17,25,25);INSERT INTO FareCapStages (FareCapId,RouteId,Stage2,Stage1) VALUES (1,17,25,25);INSERT INTO FareCapStages (FareCapId,RouteId,Stage1,Stage2) VALUES (2,17,25,25);INSERT INTO FareCapStages (FareCapId,RouteId,Stage2,Stage1) VALUES (2,17,25,25);</v>
      </c>
      <c r="I70" s="29" t="str">
        <f t="shared" si="6"/>
        <v/>
      </c>
      <c r="J70" s="29" t="str">
        <f t="shared" si="6"/>
        <v/>
      </c>
      <c r="K70" s="29" t="str">
        <f t="shared" si="6"/>
        <v/>
      </c>
      <c r="L70" s="29" t="str">
        <f t="shared" si="6"/>
        <v/>
      </c>
      <c r="M70" s="29" t="str">
        <f t="shared" si="6"/>
        <v/>
      </c>
      <c r="N70" s="29" t="str">
        <f t="shared" si="6"/>
        <v/>
      </c>
      <c r="O70" s="29" t="str">
        <f t="shared" si="6"/>
        <v/>
      </c>
      <c r="P70" s="29" t="str">
        <f t="shared" si="6"/>
        <v/>
      </c>
      <c r="Q70" s="29" t="str">
        <f t="shared" si="6"/>
        <v/>
      </c>
      <c r="R70" s="29" t="str">
        <f t="shared" si="6"/>
        <v/>
      </c>
      <c r="T70" s="9" t="str">
        <f t="shared" si="7"/>
        <v/>
      </c>
      <c r="U70" s="9" t="str">
        <f t="shared" si="7"/>
        <v/>
      </c>
      <c r="V70" s="9" t="str">
        <f t="shared" si="7"/>
        <v/>
      </c>
    </row>
    <row r="71" spans="4:22" x14ac:dyDescent="0.25">
      <c r="D71" s="9">
        <v>19</v>
      </c>
      <c r="E71" s="29" t="str">
        <f t="shared" si="6"/>
        <v>INSERT INTO FareCapStages (FareCapId,RouteId,Stage1,Stage2) VALUES (1,17,27,19);INSERT INTO FareCapStages (FareCapId,RouteId,Stage2,Stage1) VALUES (1,17,27,19);INSERT INTO FareCapStages (FareCapId,RouteId,Stage1,Stage2) VALUES (2,17,27,19);INSERT INTO FareCapStages (FareCapId,RouteId,Stage2,Stage1) VALUES (2,17,27,19);</v>
      </c>
      <c r="F71" s="29" t="str">
        <f t="shared" si="6"/>
        <v>INSERT INTO FareCapStages (FareCapId,RouteId,Stage1,Stage2) VALUES (1,17,28,19);INSERT INTO FareCapStages (FareCapId,RouteId,Stage2,Stage1) VALUES (1,17,28,19);INSERT INTO FareCapStages (FareCapId,RouteId,Stage1,Stage2) VALUES (2,17,28,19);INSERT INTO FareCapStages (FareCapId,RouteId,Stage2,Stage1) VALUES (2,17,28,19);</v>
      </c>
      <c r="G71" s="29" t="str">
        <f t="shared" si="6"/>
        <v>INSERT INTO FareCapStages (FareCapId,RouteId,Stage1,Stage2) VALUES (1,17,26,19);INSERT INTO FareCapStages (FareCapId,RouteId,Stage2,Stage1) VALUES (1,17,26,19);INSERT INTO FareCapStages (FareCapId,RouteId,Stage1,Stage2) VALUES (2,17,26,19);INSERT INTO FareCapStages (FareCapId,RouteId,Stage2,Stage1) VALUES (2,17,26,19);</v>
      </c>
      <c r="H71" s="29" t="str">
        <f t="shared" si="6"/>
        <v>INSERT INTO FareCapStages (FareCapId,RouteId,Stage1,Stage2) VALUES (1,17,25,19);INSERT INTO FareCapStages (FareCapId,RouteId,Stage2,Stage1) VALUES (1,17,25,19);INSERT INTO FareCapStages (FareCapId,RouteId,Stage1,Stage2) VALUES (2,17,25,19);INSERT INTO FareCapStages (FareCapId,RouteId,Stage2,Stage1) VALUES (2,17,25,19);</v>
      </c>
      <c r="I71" s="29" t="str">
        <f t="shared" si="6"/>
        <v>INSERT INTO FareCapStages (FareCapId,RouteId,Stage1,Stage2) VALUES (1,17,19,19);INSERT INTO FareCapStages (FareCapId,RouteId,Stage2,Stage1) VALUES (1,17,19,19);INSERT INTO FareCapStages (FareCapId,RouteId,Stage1,Stage2) VALUES (2,17,19,19);INSERT INTO FareCapStages (FareCapId,RouteId,Stage2,Stage1) VALUES (2,17,19,19);</v>
      </c>
      <c r="J71" s="29" t="str">
        <f t="shared" si="6"/>
        <v/>
      </c>
      <c r="K71" s="29" t="str">
        <f t="shared" si="6"/>
        <v/>
      </c>
      <c r="L71" s="29" t="str">
        <f t="shared" si="6"/>
        <v/>
      </c>
      <c r="M71" s="29" t="str">
        <f t="shared" si="6"/>
        <v/>
      </c>
      <c r="N71" s="29" t="str">
        <f t="shared" si="6"/>
        <v/>
      </c>
      <c r="O71" s="29" t="str">
        <f t="shared" si="6"/>
        <v/>
      </c>
      <c r="P71" s="29" t="str">
        <f t="shared" si="6"/>
        <v/>
      </c>
      <c r="Q71" s="29" t="str">
        <f t="shared" si="6"/>
        <v/>
      </c>
      <c r="R71" s="29" t="str">
        <f t="shared" si="6"/>
        <v/>
      </c>
      <c r="T71" s="9" t="str">
        <f>IF(ISNUMBER(SEARCH("KZone",T39)), "INSERT INTO FareCapStages (FareCapId,Stage1,Stage2) VALUES ("&amp;$B$4&amp;","&amp;T$2&amp;","&amp;#REF!&amp;")", "")</f>
        <v/>
      </c>
      <c r="U71" s="9" t="str">
        <f>IF(ISNUMBER(SEARCH("KZone",U39)), "INSERT INTO FareCapStages (FareCapId,Stage1,Stage2) VALUES ("&amp;$B$4&amp;","&amp;U$2&amp;","&amp;#REF!&amp;")", "")</f>
        <v/>
      </c>
      <c r="V71" s="9" t="str">
        <f>IF(ISNUMBER(SEARCH("KZone",V39)), "INSERT INTO FareCapStages (FareCapId,Stage1,Stage2) VALUES ("&amp;$B$4&amp;","&amp;V$2&amp;","&amp;#REF!&amp;")", "")</f>
        <v/>
      </c>
    </row>
    <row r="72" spans="4:22" x14ac:dyDescent="0.25">
      <c r="D72" s="9">
        <v>18</v>
      </c>
      <c r="E72" s="29" t="str">
        <f t="shared" si="6"/>
        <v>INSERT INTO FareCapStages (FareCapId,RouteId,Stage1,Stage2) VALUES (1,17,27,18);INSERT INTO FareCapStages (FareCapId,RouteId,Stage2,Stage1) VALUES (1,17,27,18);</v>
      </c>
      <c r="F72" s="29" t="str">
        <f t="shared" si="6"/>
        <v>INSERT INTO FareCapStages (FareCapId,RouteId,Stage1,Stage2) VALUES (1,17,28,18);INSERT INTO FareCapStages (FareCapId,RouteId,Stage2,Stage1) VALUES (1,17,28,18);</v>
      </c>
      <c r="G72" s="29" t="str">
        <f t="shared" si="6"/>
        <v>INSERT INTO FareCapStages (FareCapId,RouteId,Stage1,Stage2) VALUES (1,17,26,18);INSERT INTO FareCapStages (FareCapId,RouteId,Stage2,Stage1) VALUES (1,17,26,18);</v>
      </c>
      <c r="H72" s="29" t="str">
        <f t="shared" si="6"/>
        <v>INSERT INTO FareCapStages (FareCapId,RouteId,Stage1,Stage2) VALUES (1,17,25,18);INSERT INTO FareCapStages (FareCapId,RouteId,Stage2,Stage1) VALUES (1,17,25,18);</v>
      </c>
      <c r="I72" s="29" t="str">
        <f t="shared" si="6"/>
        <v>INSERT INTO FareCapStages (FareCapId,RouteId,Stage1,Stage2) VALUES (1,17,19,18);INSERT INTO FareCapStages (FareCapId,RouteId,Stage2,Stage1) VALUES (1,17,19,18);</v>
      </c>
      <c r="J72" s="29" t="str">
        <f t="shared" si="6"/>
        <v>INSERT INTO FareCapStages (FareCapId,RouteId,Stage1,Stage2) VALUES (1,17,18,18);INSERT INTO FareCapStages (FareCapId,RouteId,Stage2,Stage1) VALUES (1,17,18,18);</v>
      </c>
      <c r="K72" s="29" t="str">
        <f t="shared" si="6"/>
        <v/>
      </c>
      <c r="L72" s="29" t="str">
        <f t="shared" si="6"/>
        <v/>
      </c>
      <c r="M72" s="29" t="str">
        <f t="shared" si="6"/>
        <v/>
      </c>
      <c r="N72" s="29" t="str">
        <f t="shared" si="6"/>
        <v/>
      </c>
      <c r="O72" s="29" t="str">
        <f t="shared" si="6"/>
        <v/>
      </c>
      <c r="P72" s="29" t="str">
        <f t="shared" si="6"/>
        <v/>
      </c>
      <c r="Q72" s="29" t="str">
        <f t="shared" si="6"/>
        <v/>
      </c>
      <c r="R72" s="29" t="str">
        <f t="shared" si="6"/>
        <v/>
      </c>
      <c r="T72" s="9" t="str">
        <f>IF(ISNUMBER(SEARCH("KZone",T40)), "INSERT INTO FareCapStages (FareCapId,Stage1,Stage2) VALUES ("&amp;$B$4&amp;","&amp;T$2&amp;","&amp;#REF!&amp;")", "")</f>
        <v/>
      </c>
      <c r="U72" s="9" t="str">
        <f>IF(ISNUMBER(SEARCH("KZone",U40)), "INSERT INTO FareCapStages (FareCapId,Stage1,Stage2) VALUES ("&amp;$B$4&amp;","&amp;U$2&amp;","&amp;#REF!&amp;")", "")</f>
        <v/>
      </c>
      <c r="V72" s="9" t="str">
        <f>IF(ISNUMBER(SEARCH("KZone",V40)), "INSERT INTO FareCapStages (FareCapId,Stage1,Stage2) VALUES ("&amp;$B$4&amp;","&amp;V$2&amp;","&amp;#REF!&amp;")", "")</f>
        <v/>
      </c>
    </row>
    <row r="73" spans="4:22" x14ac:dyDescent="0.25">
      <c r="D73" s="9">
        <v>17</v>
      </c>
      <c r="E73" s="29" t="str">
        <f t="shared" si="6"/>
        <v>INSERT INTO FareCapStages (FareCapId,RouteId,Stage1,Stage2) VALUES (1,17,27,17);INSERT INTO FareCapStages (FareCapId,RouteId,Stage2,Stage1) VALUES (1,17,27,17);</v>
      </c>
      <c r="F73" s="29" t="str">
        <f t="shared" si="6"/>
        <v>INSERT INTO FareCapStages (FareCapId,RouteId,Stage1,Stage2) VALUES (1,17,28,17);INSERT INTO FareCapStages (FareCapId,RouteId,Stage2,Stage1) VALUES (1,17,28,17);</v>
      </c>
      <c r="G73" s="29" t="str">
        <f t="shared" si="6"/>
        <v>INSERT INTO FareCapStages (FareCapId,RouteId,Stage1,Stage2) VALUES (1,17,26,17);INSERT INTO FareCapStages (FareCapId,RouteId,Stage2,Stage1) VALUES (1,17,26,17);</v>
      </c>
      <c r="H73" s="29" t="str">
        <f t="shared" si="6"/>
        <v>INSERT INTO FareCapStages (FareCapId,RouteId,Stage1,Stage2) VALUES (1,17,25,17);INSERT INTO FareCapStages (FareCapId,RouteId,Stage2,Stage1) VALUES (1,17,25,17);</v>
      </c>
      <c r="I73" s="29" t="str">
        <f t="shared" si="6"/>
        <v>INSERT INTO FareCapStages (FareCapId,RouteId,Stage1,Stage2) VALUES (1,17,19,17);INSERT INTO FareCapStages (FareCapId,RouteId,Stage2,Stage1) VALUES (1,17,19,17);</v>
      </c>
      <c r="J73" s="29" t="str">
        <f t="shared" si="6"/>
        <v>INSERT INTO FareCapStages (FareCapId,RouteId,Stage1,Stage2) VALUES (1,17,18,17);INSERT INTO FareCapStages (FareCapId,RouteId,Stage2,Stage1) VALUES (1,17,18,17);</v>
      </c>
      <c r="K73" s="29" t="str">
        <f t="shared" si="6"/>
        <v>INSERT INTO FareCapStages (FareCapId,RouteId,Stage1,Stage2) VALUES (1,17,17,17);INSERT INTO FareCapStages (FareCapId,RouteId,Stage2,Stage1) VALUES (1,17,17,17);</v>
      </c>
      <c r="L73" s="29" t="str">
        <f t="shared" si="6"/>
        <v/>
      </c>
      <c r="M73" s="29" t="str">
        <f t="shared" si="6"/>
        <v/>
      </c>
      <c r="N73" s="29" t="str">
        <f t="shared" si="6"/>
        <v/>
      </c>
      <c r="O73" s="29" t="str">
        <f t="shared" si="6"/>
        <v/>
      </c>
      <c r="P73" s="29" t="str">
        <f t="shared" si="6"/>
        <v/>
      </c>
      <c r="Q73" s="29" t="str">
        <f t="shared" si="6"/>
        <v/>
      </c>
      <c r="R73" s="29" t="str">
        <f t="shared" si="6"/>
        <v/>
      </c>
      <c r="T73" s="9" t="str">
        <f>IF(ISNUMBER(SEARCH("KZone",T41)), "INSERT INTO FareCapStages (FareCapId,Stage1,Stage2) VALUES ("&amp;$B$4&amp;","&amp;T$2&amp;","&amp;#REF!&amp;")", "")</f>
        <v/>
      </c>
      <c r="U73" s="9" t="str">
        <f>IF(ISNUMBER(SEARCH("KZone",U41)), "INSERT INTO FareCapStages (FareCapId,Stage1,Stage2) VALUES ("&amp;$B$4&amp;","&amp;U$2&amp;","&amp;#REF!&amp;")", "")</f>
        <v/>
      </c>
      <c r="V73" s="9" t="str">
        <f>IF(ISNUMBER(SEARCH("KZone",V41)), "INSERT INTO FareCapStages (FareCapId,Stage1,Stage2) VALUES ("&amp;$B$4&amp;","&amp;V$2&amp;","&amp;#REF!&amp;")", "")</f>
        <v/>
      </c>
    </row>
    <row r="74" spans="4:22" x14ac:dyDescent="0.25">
      <c r="D74" s="9">
        <v>16</v>
      </c>
      <c r="E74" s="29" t="str">
        <f t="shared" si="6"/>
        <v>INSERT INTO FareCapStages (FareCapId,RouteId,Stage1,Stage2) VALUES (1,17,27,16);INSERT INTO FareCapStages (FareCapId,RouteId,Stage2,Stage1) VALUES (1,17,27,16);</v>
      </c>
      <c r="F74" s="29" t="str">
        <f t="shared" si="6"/>
        <v>INSERT INTO FareCapStages (FareCapId,RouteId,Stage1,Stage2) VALUES (1,17,28,16);INSERT INTO FareCapStages (FareCapId,RouteId,Stage2,Stage1) VALUES (1,17,28,16);</v>
      </c>
      <c r="G74" s="29" t="str">
        <f t="shared" si="6"/>
        <v>INSERT INTO FareCapStages (FareCapId,RouteId,Stage1,Stage2) VALUES (1,17,26,16);INSERT INTO FareCapStages (FareCapId,RouteId,Stage2,Stage1) VALUES (1,17,26,16);</v>
      </c>
      <c r="H74" s="29" t="str">
        <f t="shared" si="6"/>
        <v>INSERT INTO FareCapStages (FareCapId,RouteId,Stage1,Stage2) VALUES (1,17,25,16);INSERT INTO FareCapStages (FareCapId,RouteId,Stage2,Stage1) VALUES (1,17,25,16);</v>
      </c>
      <c r="I74" s="29" t="str">
        <f t="shared" si="6"/>
        <v>INSERT INTO FareCapStages (FareCapId,RouteId,Stage1,Stage2) VALUES (1,17,19,16);INSERT INTO FareCapStages (FareCapId,RouteId,Stage2,Stage1) VALUES (1,17,19,16);</v>
      </c>
      <c r="J74" s="29" t="str">
        <f t="shared" si="6"/>
        <v>INSERT INTO FareCapStages (FareCapId,RouteId,Stage1,Stage2) VALUES (1,17,18,16);INSERT INTO FareCapStages (FareCapId,RouteId,Stage2,Stage1) VALUES (1,17,18,16);</v>
      </c>
      <c r="K74" s="29" t="str">
        <f t="shared" si="6"/>
        <v>INSERT INTO FareCapStages (FareCapId,RouteId,Stage1,Stage2) VALUES (1,17,17,16);INSERT INTO FareCapStages (FareCapId,RouteId,Stage2,Stage1) VALUES (1,17,17,16);</v>
      </c>
      <c r="L74" s="29" t="str">
        <f t="shared" si="6"/>
        <v>INSERT INTO FareCapStages (FareCapId,RouteId,Stage1,Stage2) VALUES (1,17,16,16);INSERT INTO FareCapStages (FareCapId,RouteId,Stage2,Stage1) VALUES (1,17,16,16);INSERT INTO FareCapStages (FareCapId,RouteId,Stage1,Stage2) VALUES (3,17,16,16);INSERT INTO FareCapStages (FareCapId,RouteId,Stage2,Stage1) VALUES (3,17,16,16)</v>
      </c>
      <c r="M74" s="29" t="str">
        <f t="shared" si="6"/>
        <v/>
      </c>
      <c r="N74" s="29" t="str">
        <f t="shared" si="6"/>
        <v/>
      </c>
      <c r="O74" s="29" t="str">
        <f t="shared" si="6"/>
        <v/>
      </c>
      <c r="P74" s="29" t="str">
        <f t="shared" si="6"/>
        <v/>
      </c>
      <c r="Q74" s="29" t="str">
        <f t="shared" si="6"/>
        <v/>
      </c>
      <c r="R74" s="29" t="str">
        <f t="shared" si="6"/>
        <v/>
      </c>
      <c r="S74" s="29" t="str">
        <f t="shared" ref="S74:T80" si="8">IF($D9=-1,"",IF(ISBLANK(S9),"","INSERT INTO FareCapStages (FareCapId,RouteId,Stage1,Stage2) VALUES ("&amp;$B$4&amp;","&amp;$B$3&amp;","&amp;S$2&amp;","&amp;$D9&amp;");INSERT INTO FareCapStages (FareCapId,RouteId,Stage2,Stage1) VALUES ("&amp;$B$4&amp;","&amp;$B$3&amp;","&amp;S$2&amp;","&amp;$D9&amp;");"))&amp;IF(ISNUMBER(SEARCH("KZone",S42)), "INSERT INTO FareCapStages (FareCapId,RouteId,Stage1,Stage2) VALUES ("&amp;$B$5&amp;","&amp;$B$3&amp;","&amp;S$2&amp;","&amp;$D9&amp;");INSERT INTO FareCapStages (FareCapId,RouteId,Stage2,Stage1) VALUES ("&amp;$B$5&amp;","&amp;$B$3&amp;","&amp;S$2&amp;","&amp;$D9&amp;");", "")&amp;IF(ISNUMBER(SEARCH("Bradford",S42)), "INSERT INTO FareCapStages (FareCapId,RouteId,Stage1,Stage2) VALUES ("&amp;$B$6&amp;","&amp;$B$3&amp;","&amp;S$2&amp;","&amp;$D9&amp;");INSERT INTO FareCapStages (FareCapId,RouteId,Stage2,Stage1) VALUES ("&amp;$B$6&amp;","&amp;$B$3&amp;","&amp;S$2&amp;","&amp;$D9&amp;")", "")</f>
        <v/>
      </c>
      <c r="T74" s="29" t="str">
        <f t="shared" si="8"/>
        <v/>
      </c>
      <c r="U74" s="9" t="str">
        <f>IF(ISNUMBER(SEARCH("KZone",U42)), "INSERT INTO FareCapStages (FareCapId,Stage1,Stage2) VALUES ("&amp;$B$4&amp;","&amp;U$2&amp;","&amp;#REF!&amp;")", "")</f>
        <v/>
      </c>
      <c r="V74" s="9" t="str">
        <f>IF(ISNUMBER(SEARCH("KZone",V42)), "INSERT INTO FareCapStages (FareCapId,Stage1,Stage2) VALUES ("&amp;$B$4&amp;","&amp;V$2&amp;","&amp;#REF!&amp;")", "")</f>
        <v/>
      </c>
    </row>
    <row r="75" spans="4:22" s="29" customFormat="1" x14ac:dyDescent="0.25">
      <c r="D75" s="29">
        <v>13</v>
      </c>
      <c r="E75" s="29" t="str">
        <f t="shared" si="6"/>
        <v>INSERT INTO FareCapStages (FareCapId,RouteId,Stage1,Stage2) VALUES (1,17,27,13);INSERT INTO FareCapStages (FareCapId,RouteId,Stage2,Stage1) VALUES (1,17,27,13);</v>
      </c>
      <c r="F75" s="29" t="str">
        <f t="shared" si="6"/>
        <v>INSERT INTO FareCapStages (FareCapId,RouteId,Stage1,Stage2) VALUES (1,17,28,13);INSERT INTO FareCapStages (FareCapId,RouteId,Stage2,Stage1) VALUES (1,17,28,13);</v>
      </c>
      <c r="G75" s="29" t="str">
        <f t="shared" si="6"/>
        <v>INSERT INTO FareCapStages (FareCapId,RouteId,Stage1,Stage2) VALUES (1,17,26,13);INSERT INTO FareCapStages (FareCapId,RouteId,Stage2,Stage1) VALUES (1,17,26,13);</v>
      </c>
      <c r="H75" s="29" t="str">
        <f t="shared" si="6"/>
        <v>INSERT INTO FareCapStages (FareCapId,RouteId,Stage1,Stage2) VALUES (1,17,25,13);INSERT INTO FareCapStages (FareCapId,RouteId,Stage2,Stage1) VALUES (1,17,25,13);</v>
      </c>
      <c r="I75" s="29" t="str">
        <f t="shared" si="6"/>
        <v>INSERT INTO FareCapStages (FareCapId,RouteId,Stage1,Stage2) VALUES (1,17,19,13);INSERT INTO FareCapStages (FareCapId,RouteId,Stage2,Stage1) VALUES (1,17,19,13);</v>
      </c>
      <c r="J75" s="29" t="str">
        <f t="shared" si="6"/>
        <v>INSERT INTO FareCapStages (FareCapId,RouteId,Stage1,Stage2) VALUES (1,17,18,13);INSERT INTO FareCapStages (FareCapId,RouteId,Stage2,Stage1) VALUES (1,17,18,13);</v>
      </c>
      <c r="K75" s="29" t="str">
        <f t="shared" si="6"/>
        <v>INSERT INTO FareCapStages (FareCapId,RouteId,Stage1,Stage2) VALUES (1,17,17,13);INSERT INTO FareCapStages (FareCapId,RouteId,Stage2,Stage1) VALUES (1,17,17,13);</v>
      </c>
      <c r="L75" s="29" t="str">
        <f t="shared" si="6"/>
        <v>INSERT INTO FareCapStages (FareCapId,RouteId,Stage1,Stage2) VALUES (1,17,16,13);INSERT INTO FareCapStages (FareCapId,RouteId,Stage2,Stage1) VALUES (1,17,16,13);INSERT INTO FareCapStages (FareCapId,RouteId,Stage1,Stage2) VALUES (3,17,16,13);INSERT INTO FareCapStages (FareCapId,RouteId,Stage2,Stage1) VALUES (3,17,16,13)</v>
      </c>
      <c r="M75" s="29" t="str">
        <f t="shared" si="6"/>
        <v>INSERT INTO FareCapStages (FareCapId,RouteId,Stage1,Stage2) VALUES (1,17,13,13);INSERT INTO FareCapStages (FareCapId,RouteId,Stage2,Stage1) VALUES (1,17,13,13);INSERT INTO FareCapStages (FareCapId,RouteId,Stage1,Stage2) VALUES (3,17,13,13);INSERT INTO FareCapStages (FareCapId,RouteId,Stage2,Stage1) VALUES (3,17,13,13)</v>
      </c>
      <c r="N75" s="29" t="str">
        <f t="shared" si="6"/>
        <v/>
      </c>
      <c r="O75" s="29" t="str">
        <f t="shared" si="6"/>
        <v/>
      </c>
      <c r="P75" s="29" t="str">
        <f t="shared" si="6"/>
        <v/>
      </c>
      <c r="Q75" s="29" t="str">
        <f t="shared" si="6"/>
        <v/>
      </c>
      <c r="R75" s="29" t="str">
        <f t="shared" si="6"/>
        <v/>
      </c>
      <c r="S75" s="29" t="str">
        <f t="shared" si="8"/>
        <v/>
      </c>
      <c r="T75" s="29" t="str">
        <f t="shared" si="8"/>
        <v/>
      </c>
    </row>
    <row r="76" spans="4:22" s="29" customFormat="1" x14ac:dyDescent="0.25">
      <c r="D76" s="29">
        <v>12</v>
      </c>
      <c r="E76" s="29" t="str">
        <f t="shared" si="6"/>
        <v>INSERT INTO FareCapStages (FareCapId,RouteId,Stage1,Stage2) VALUES (1,17,27,12);INSERT INTO FareCapStages (FareCapId,RouteId,Stage2,Stage1) VALUES (1,17,27,12);</v>
      </c>
      <c r="F76" s="29" t="str">
        <f t="shared" si="6"/>
        <v>INSERT INTO FareCapStages (FareCapId,RouteId,Stage1,Stage2) VALUES (1,17,28,12);INSERT INTO FareCapStages (FareCapId,RouteId,Stage2,Stage1) VALUES (1,17,28,12);</v>
      </c>
      <c r="G76" s="29" t="str">
        <f t="shared" si="6"/>
        <v>INSERT INTO FareCapStages (FareCapId,RouteId,Stage1,Stage2) VALUES (1,17,26,12);INSERT INTO FareCapStages (FareCapId,RouteId,Stage2,Stage1) VALUES (1,17,26,12);</v>
      </c>
      <c r="H76" s="29" t="str">
        <f t="shared" si="6"/>
        <v>INSERT INTO FareCapStages (FareCapId,RouteId,Stage1,Stage2) VALUES (1,17,25,12);INSERT INTO FareCapStages (FareCapId,RouteId,Stage2,Stage1) VALUES (1,17,25,12);</v>
      </c>
      <c r="I76" s="29" t="str">
        <f t="shared" si="6"/>
        <v>INSERT INTO FareCapStages (FareCapId,RouteId,Stage1,Stage2) VALUES (1,17,19,12);INSERT INTO FareCapStages (FareCapId,RouteId,Stage2,Stage1) VALUES (1,17,19,12);</v>
      </c>
      <c r="J76" s="29" t="str">
        <f t="shared" si="6"/>
        <v>INSERT INTO FareCapStages (FareCapId,RouteId,Stage1,Stage2) VALUES (1,17,18,12);INSERT INTO FareCapStages (FareCapId,RouteId,Stage2,Stage1) VALUES (1,17,18,12);</v>
      </c>
      <c r="K76" s="29" t="str">
        <f t="shared" si="6"/>
        <v>INSERT INTO FareCapStages (FareCapId,RouteId,Stage1,Stage2) VALUES (1,17,17,12);INSERT INTO FareCapStages (FareCapId,RouteId,Stage2,Stage1) VALUES (1,17,17,12);</v>
      </c>
      <c r="L76" s="29" t="str">
        <f t="shared" si="6"/>
        <v>INSERT INTO FareCapStages (FareCapId,RouteId,Stage1,Stage2) VALUES (1,17,16,12);INSERT INTO FareCapStages (FareCapId,RouteId,Stage2,Stage1) VALUES (1,17,16,12);INSERT INTO FareCapStages (FareCapId,RouteId,Stage1,Stage2) VALUES (3,17,16,12);INSERT INTO FareCapStages (FareCapId,RouteId,Stage2,Stage1) VALUES (3,17,16,12)</v>
      </c>
      <c r="M76" s="29" t="str">
        <f t="shared" si="6"/>
        <v>INSERT INTO FareCapStages (FareCapId,RouteId,Stage1,Stage2) VALUES (1,17,13,12);INSERT INTO FareCapStages (FareCapId,RouteId,Stage2,Stage1) VALUES (1,17,13,12);INSERT INTO FareCapStages (FareCapId,RouteId,Stage1,Stage2) VALUES (3,17,13,12);INSERT INTO FareCapStages (FareCapId,RouteId,Stage2,Stage1) VALUES (3,17,13,12)</v>
      </c>
      <c r="N76" s="29" t="str">
        <f t="shared" si="6"/>
        <v>INSERT INTO FareCapStages (FareCapId,RouteId,Stage1,Stage2) VALUES (1,17,12,12);INSERT INTO FareCapStages (FareCapId,RouteId,Stage2,Stage1) VALUES (1,17,12,12);INSERT INTO FareCapStages (FareCapId,RouteId,Stage1,Stage2) VALUES (3,17,12,12);INSERT INTO FareCapStages (FareCapId,RouteId,Stage2,Stage1) VALUES (3,17,12,12)</v>
      </c>
      <c r="O76" s="29" t="str">
        <f t="shared" si="6"/>
        <v/>
      </c>
      <c r="P76" s="29" t="str">
        <f t="shared" si="6"/>
        <v/>
      </c>
      <c r="Q76" s="29" t="str">
        <f t="shared" si="6"/>
        <v/>
      </c>
      <c r="R76" s="29" t="str">
        <f t="shared" si="6"/>
        <v/>
      </c>
      <c r="S76" s="29" t="str">
        <f t="shared" si="8"/>
        <v/>
      </c>
      <c r="T76" s="29" t="str">
        <f t="shared" si="8"/>
        <v/>
      </c>
    </row>
    <row r="77" spans="4:22" s="29" customFormat="1" x14ac:dyDescent="0.25">
      <c r="D77" s="29">
        <v>11</v>
      </c>
      <c r="E77" s="29" t="str">
        <f t="shared" si="6"/>
        <v>INSERT INTO FareCapStages (FareCapId,RouteId,Stage1,Stage2) VALUES (1,17,27,11);INSERT INTO FareCapStages (FareCapId,RouteId,Stage2,Stage1) VALUES (1,17,27,11);</v>
      </c>
      <c r="F77" s="29" t="str">
        <f t="shared" si="6"/>
        <v>INSERT INTO FareCapStages (FareCapId,RouteId,Stage1,Stage2) VALUES (1,17,28,11);INSERT INTO FareCapStages (FareCapId,RouteId,Stage2,Stage1) VALUES (1,17,28,11);</v>
      </c>
      <c r="G77" s="29" t="str">
        <f t="shared" si="6"/>
        <v>INSERT INTO FareCapStages (FareCapId,RouteId,Stage1,Stage2) VALUES (1,17,26,11);INSERT INTO FareCapStages (FareCapId,RouteId,Stage2,Stage1) VALUES (1,17,26,11);</v>
      </c>
      <c r="H77" s="29" t="str">
        <f t="shared" si="6"/>
        <v>INSERT INTO FareCapStages (FareCapId,RouteId,Stage1,Stage2) VALUES (1,17,25,11);INSERT INTO FareCapStages (FareCapId,RouteId,Stage2,Stage1) VALUES (1,17,25,11);</v>
      </c>
      <c r="I77" s="29" t="str">
        <f t="shared" si="6"/>
        <v>INSERT INTO FareCapStages (FareCapId,RouteId,Stage1,Stage2) VALUES (1,17,19,11);INSERT INTO FareCapStages (FareCapId,RouteId,Stage2,Stage1) VALUES (1,17,19,11);</v>
      </c>
      <c r="J77" s="29" t="str">
        <f t="shared" si="6"/>
        <v>INSERT INTO FareCapStages (FareCapId,RouteId,Stage1,Stage2) VALUES (1,17,18,11);INSERT INTO FareCapStages (FareCapId,RouteId,Stage2,Stage1) VALUES (1,17,18,11);</v>
      </c>
      <c r="K77" s="29" t="str">
        <f t="shared" si="6"/>
        <v>INSERT INTO FareCapStages (FareCapId,RouteId,Stage1,Stage2) VALUES (1,17,17,11);INSERT INTO FareCapStages (FareCapId,RouteId,Stage2,Stage1) VALUES (1,17,17,11);</v>
      </c>
      <c r="L77" s="29" t="str">
        <f t="shared" si="6"/>
        <v>INSERT INTO FareCapStages (FareCapId,RouteId,Stage1,Stage2) VALUES (1,17,16,11);INSERT INTO FareCapStages (FareCapId,RouteId,Stage2,Stage1) VALUES (1,17,16,11);INSERT INTO FareCapStages (FareCapId,RouteId,Stage1,Stage2) VALUES (3,17,16,11);INSERT INTO FareCapStages (FareCapId,RouteId,Stage2,Stage1) VALUES (3,17,16,11)</v>
      </c>
      <c r="M77" s="29" t="str">
        <f t="shared" si="6"/>
        <v>INSERT INTO FareCapStages (FareCapId,RouteId,Stage1,Stage2) VALUES (1,17,13,11);INSERT INTO FareCapStages (FareCapId,RouteId,Stage2,Stage1) VALUES (1,17,13,11);INSERT INTO FareCapStages (FareCapId,RouteId,Stage1,Stage2) VALUES (3,17,13,11);INSERT INTO FareCapStages (FareCapId,RouteId,Stage2,Stage1) VALUES (3,17,13,11)</v>
      </c>
      <c r="N77" s="29" t="str">
        <f t="shared" si="6"/>
        <v>INSERT INTO FareCapStages (FareCapId,RouteId,Stage1,Stage2) VALUES (1,17,12,11);INSERT INTO FareCapStages (FareCapId,RouteId,Stage2,Stage1) VALUES (1,17,12,11);INSERT INTO FareCapStages (FareCapId,RouteId,Stage1,Stage2) VALUES (3,17,12,11);INSERT INTO FareCapStages (FareCapId,RouteId,Stage2,Stage1) VALUES (3,17,12,11)</v>
      </c>
      <c r="O77" s="29" t="str">
        <f t="shared" si="6"/>
        <v>INSERT INTO FareCapStages (FareCapId,RouteId,Stage1,Stage2) VALUES (1,17,11,11);INSERT INTO FareCapStages (FareCapId,RouteId,Stage2,Stage1) VALUES (1,17,11,11);INSERT INTO FareCapStages (FareCapId,RouteId,Stage1,Stage2) VALUES (3,17,11,11);INSERT INTO FareCapStages (FareCapId,RouteId,Stage2,Stage1) VALUES (3,17,11,11)</v>
      </c>
      <c r="P77" s="29" t="str">
        <f t="shared" si="6"/>
        <v/>
      </c>
      <c r="Q77" s="29" t="str">
        <f t="shared" si="6"/>
        <v/>
      </c>
      <c r="R77" s="29" t="str">
        <f t="shared" si="6"/>
        <v/>
      </c>
      <c r="S77" s="29" t="str">
        <f t="shared" si="8"/>
        <v/>
      </c>
      <c r="T77" s="29" t="str">
        <f t="shared" si="8"/>
        <v/>
      </c>
    </row>
    <row r="78" spans="4:22" s="29" customFormat="1" x14ac:dyDescent="0.25">
      <c r="D78" s="29">
        <v>10</v>
      </c>
      <c r="E78" s="29" t="str">
        <f t="shared" si="6"/>
        <v>INSERT INTO FareCapStages (FareCapId,RouteId,Stage1,Stage2) VALUES (1,17,27,10);INSERT INTO FareCapStages (FareCapId,RouteId,Stage2,Stage1) VALUES (1,17,27,10);</v>
      </c>
      <c r="F78" s="29" t="str">
        <f t="shared" si="6"/>
        <v>INSERT INTO FareCapStages (FareCapId,RouteId,Stage1,Stage2) VALUES (1,17,28,10);INSERT INTO FareCapStages (FareCapId,RouteId,Stage2,Stage1) VALUES (1,17,28,10);</v>
      </c>
      <c r="G78" s="29" t="str">
        <f t="shared" si="6"/>
        <v>INSERT INTO FareCapStages (FareCapId,RouteId,Stage1,Stage2) VALUES (1,17,26,10);INSERT INTO FareCapStages (FareCapId,RouteId,Stage2,Stage1) VALUES (1,17,26,10);</v>
      </c>
      <c r="H78" s="29" t="str">
        <f t="shared" si="6"/>
        <v>INSERT INTO FareCapStages (FareCapId,RouteId,Stage1,Stage2) VALUES (1,17,25,10);INSERT INTO FareCapStages (FareCapId,RouteId,Stage2,Stage1) VALUES (1,17,25,10);</v>
      </c>
      <c r="I78" s="29" t="str">
        <f t="shared" si="6"/>
        <v>INSERT INTO FareCapStages (FareCapId,RouteId,Stage1,Stage2) VALUES (1,17,19,10);INSERT INTO FareCapStages (FareCapId,RouteId,Stage2,Stage1) VALUES (1,17,19,10);</v>
      </c>
      <c r="J78" s="29" t="str">
        <f t="shared" si="6"/>
        <v>INSERT INTO FareCapStages (FareCapId,RouteId,Stage1,Stage2) VALUES (1,17,18,10);INSERT INTO FareCapStages (FareCapId,RouteId,Stage2,Stage1) VALUES (1,17,18,10);</v>
      </c>
      <c r="K78" s="29" t="str">
        <f t="shared" si="6"/>
        <v>INSERT INTO FareCapStages (FareCapId,RouteId,Stage1,Stage2) VALUES (1,17,17,10);INSERT INTO FareCapStages (FareCapId,RouteId,Stage2,Stage1) VALUES (1,17,17,10);</v>
      </c>
      <c r="L78" s="29" t="str">
        <f t="shared" si="6"/>
        <v>INSERT INTO FareCapStages (FareCapId,RouteId,Stage1,Stage2) VALUES (1,17,16,10);INSERT INTO FareCapStages (FareCapId,RouteId,Stage2,Stage1) VALUES (1,17,16,10);INSERT INTO FareCapStages (FareCapId,RouteId,Stage1,Stage2) VALUES (3,17,16,10);INSERT INTO FareCapStages (FareCapId,RouteId,Stage2,Stage1) VALUES (3,17,16,10)</v>
      </c>
      <c r="M78" s="29" t="str">
        <f t="shared" si="6"/>
        <v>INSERT INTO FareCapStages (FareCapId,RouteId,Stage1,Stage2) VALUES (1,17,13,10);INSERT INTO FareCapStages (FareCapId,RouteId,Stage2,Stage1) VALUES (1,17,13,10);INSERT INTO FareCapStages (FareCapId,RouteId,Stage1,Stage2) VALUES (3,17,13,10);INSERT INTO FareCapStages (FareCapId,RouteId,Stage2,Stage1) VALUES (3,17,13,10)</v>
      </c>
      <c r="N78" s="29" t="str">
        <f t="shared" si="6"/>
        <v>INSERT INTO FareCapStages (FareCapId,RouteId,Stage1,Stage2) VALUES (1,17,12,10);INSERT INTO FareCapStages (FareCapId,RouteId,Stage2,Stage1) VALUES (1,17,12,10);INSERT INTO FareCapStages (FareCapId,RouteId,Stage1,Stage2) VALUES (3,17,12,10);INSERT INTO FareCapStages (FareCapId,RouteId,Stage2,Stage1) VALUES (3,17,12,10)</v>
      </c>
      <c r="O78" s="29" t="str">
        <f t="shared" si="6"/>
        <v>INSERT INTO FareCapStages (FareCapId,RouteId,Stage1,Stage2) VALUES (1,17,11,10);INSERT INTO FareCapStages (FareCapId,RouteId,Stage2,Stage1) VALUES (1,17,11,10);INSERT INTO FareCapStages (FareCapId,RouteId,Stage1,Stage2) VALUES (3,17,11,10);INSERT INTO FareCapStages (FareCapId,RouteId,Stage2,Stage1) VALUES (3,17,11,10)</v>
      </c>
      <c r="P78" s="29" t="str">
        <f t="shared" si="6"/>
        <v>INSERT INTO FareCapStages (FareCapId,RouteId,Stage1,Stage2) VALUES (1,17,10,10);INSERT INTO FareCapStages (FareCapId,RouteId,Stage2,Stage1) VALUES (1,17,10,10);INSERT INTO FareCapStages (FareCapId,RouteId,Stage1,Stage2) VALUES (3,17,10,10);INSERT INTO FareCapStages (FareCapId,RouteId,Stage2,Stage1) VALUES (3,17,10,10)</v>
      </c>
      <c r="Q78" s="29" t="str">
        <f t="shared" si="6"/>
        <v/>
      </c>
      <c r="R78" s="29" t="str">
        <f t="shared" si="6"/>
        <v/>
      </c>
      <c r="S78" s="29" t="str">
        <f t="shared" si="8"/>
        <v/>
      </c>
      <c r="T78" s="29" t="str">
        <f t="shared" si="8"/>
        <v/>
      </c>
    </row>
    <row r="79" spans="4:22" s="29" customFormat="1" x14ac:dyDescent="0.25">
      <c r="D79" s="29">
        <v>9</v>
      </c>
      <c r="E79" s="29" t="str">
        <f t="shared" si="6"/>
        <v>INSERT INTO FareCapStages (FareCapId,RouteId,Stage1,Stage2) VALUES (1,17,27,9);INSERT INTO FareCapStages (FareCapId,RouteId,Stage2,Stage1) VALUES (1,17,27,9);</v>
      </c>
      <c r="F79" s="29" t="str">
        <f t="shared" si="6"/>
        <v>INSERT INTO FareCapStages (FareCapId,RouteId,Stage1,Stage2) VALUES (1,17,28,9);INSERT INTO FareCapStages (FareCapId,RouteId,Stage2,Stage1) VALUES (1,17,28,9);</v>
      </c>
      <c r="G79" s="29" t="str">
        <f t="shared" si="6"/>
        <v>INSERT INTO FareCapStages (FareCapId,RouteId,Stage1,Stage2) VALUES (1,17,26,9);INSERT INTO FareCapStages (FareCapId,RouteId,Stage2,Stage1) VALUES (1,17,26,9);</v>
      </c>
      <c r="H79" s="29" t="str">
        <f t="shared" si="6"/>
        <v>INSERT INTO FareCapStages (FareCapId,RouteId,Stage1,Stage2) VALUES (1,17,25,9);INSERT INTO FareCapStages (FareCapId,RouteId,Stage2,Stage1) VALUES (1,17,25,9);</v>
      </c>
      <c r="I79" s="29" t="str">
        <f t="shared" si="6"/>
        <v>INSERT INTO FareCapStages (FareCapId,RouteId,Stage1,Stage2) VALUES (1,17,19,9);INSERT INTO FareCapStages (FareCapId,RouteId,Stage2,Stage1) VALUES (1,17,19,9);</v>
      </c>
      <c r="J79" s="29" t="str">
        <f t="shared" si="6"/>
        <v>INSERT INTO FareCapStages (FareCapId,RouteId,Stage1,Stage2) VALUES (1,17,18,9);INSERT INTO FareCapStages (FareCapId,RouteId,Stage2,Stage1) VALUES (1,17,18,9);</v>
      </c>
      <c r="K79" s="29" t="str">
        <f t="shared" si="6"/>
        <v>INSERT INTO FareCapStages (FareCapId,RouteId,Stage1,Stage2) VALUES (1,17,17,9);INSERT INTO FareCapStages (FareCapId,RouteId,Stage2,Stage1) VALUES (1,17,17,9);</v>
      </c>
      <c r="L79" s="29" t="str">
        <f t="shared" si="6"/>
        <v>INSERT INTO FareCapStages (FareCapId,RouteId,Stage1,Stage2) VALUES (1,17,16,9);INSERT INTO FareCapStages (FareCapId,RouteId,Stage2,Stage1) VALUES (1,17,16,9);INSERT INTO FareCapStages (FareCapId,RouteId,Stage1,Stage2) VALUES (3,17,16,9);INSERT INTO FareCapStages (FareCapId,RouteId,Stage2,Stage1) VALUES (3,17,16,9)</v>
      </c>
      <c r="M79" s="29" t="str">
        <f t="shared" si="6"/>
        <v>INSERT INTO FareCapStages (FareCapId,RouteId,Stage1,Stage2) VALUES (1,17,13,9);INSERT INTO FareCapStages (FareCapId,RouteId,Stage2,Stage1) VALUES (1,17,13,9);INSERT INTO FareCapStages (FareCapId,RouteId,Stage1,Stage2) VALUES (3,17,13,9);INSERT INTO FareCapStages (FareCapId,RouteId,Stage2,Stage1) VALUES (3,17,13,9)</v>
      </c>
      <c r="N79" s="29" t="str">
        <f t="shared" si="6"/>
        <v>INSERT INTO FareCapStages (FareCapId,RouteId,Stage1,Stage2) VALUES (1,17,12,9);INSERT INTO FareCapStages (FareCapId,RouteId,Stage2,Stage1) VALUES (1,17,12,9);INSERT INTO FareCapStages (FareCapId,RouteId,Stage1,Stage2) VALUES (3,17,12,9);INSERT INTO FareCapStages (FareCapId,RouteId,Stage2,Stage1) VALUES (3,17,12,9)</v>
      </c>
      <c r="O79" s="29" t="str">
        <f t="shared" si="6"/>
        <v>INSERT INTO FareCapStages (FareCapId,RouteId,Stage1,Stage2) VALUES (1,17,11,9);INSERT INTO FareCapStages (FareCapId,RouteId,Stage2,Stage1) VALUES (1,17,11,9);INSERT INTO FareCapStages (FareCapId,RouteId,Stage1,Stage2) VALUES (3,17,11,9);INSERT INTO FareCapStages (FareCapId,RouteId,Stage2,Stage1) VALUES (3,17,11,9)</v>
      </c>
      <c r="P79" s="29" t="str">
        <f t="shared" si="6"/>
        <v>INSERT INTO FareCapStages (FareCapId,RouteId,Stage1,Stage2) VALUES (1,17,10,9);INSERT INTO FareCapStages (FareCapId,RouteId,Stage2,Stage1) VALUES (1,17,10,9);INSERT INTO FareCapStages (FareCapId,RouteId,Stage1,Stage2) VALUES (3,17,10,9);INSERT INTO FareCapStages (FareCapId,RouteId,Stage2,Stage1) VALUES (3,17,10,9)</v>
      </c>
      <c r="Q79" s="29" t="str">
        <f t="shared" si="6"/>
        <v>INSERT INTO FareCapStages (FareCapId,RouteId,Stage1,Stage2) VALUES (1,17,9,9);INSERT INTO FareCapStages (FareCapId,RouteId,Stage2,Stage1) VALUES (1,17,9,9);INSERT INTO FareCapStages (FareCapId,RouteId,Stage1,Stage2) VALUES (3,17,9,9);INSERT INTO FareCapStages (FareCapId,RouteId,Stage2,Stage1) VALUES (3,17,9,9)</v>
      </c>
      <c r="R79" s="29" t="str">
        <f t="shared" si="6"/>
        <v/>
      </c>
      <c r="S79" s="29" t="str">
        <f t="shared" si="8"/>
        <v/>
      </c>
      <c r="T79" s="29" t="str">
        <f t="shared" si="8"/>
        <v/>
      </c>
    </row>
    <row r="80" spans="4:22" x14ac:dyDescent="0.25">
      <c r="D80" s="9">
        <v>-1</v>
      </c>
      <c r="E80" s="29" t="str">
        <f t="shared" si="6"/>
        <v/>
      </c>
      <c r="F80" s="29" t="str">
        <f t="shared" si="6"/>
        <v/>
      </c>
      <c r="G80" s="29" t="str">
        <f t="shared" si="6"/>
        <v/>
      </c>
      <c r="H80" s="29" t="str">
        <f t="shared" si="6"/>
        <v/>
      </c>
      <c r="I80" s="29" t="str">
        <f t="shared" si="6"/>
        <v/>
      </c>
      <c r="J80" s="29" t="str">
        <f t="shared" si="6"/>
        <v/>
      </c>
      <c r="K80" s="29" t="str">
        <f t="shared" si="6"/>
        <v/>
      </c>
      <c r="L80" s="29" t="str">
        <f t="shared" si="6"/>
        <v/>
      </c>
      <c r="M80" s="29" t="str">
        <f t="shared" si="6"/>
        <v/>
      </c>
      <c r="N80" s="29" t="str">
        <f t="shared" si="6"/>
        <v/>
      </c>
      <c r="O80" s="29" t="str">
        <f t="shared" si="6"/>
        <v/>
      </c>
      <c r="P80" s="29" t="str">
        <f t="shared" si="6"/>
        <v/>
      </c>
      <c r="Q80" s="29" t="str">
        <f t="shared" si="6"/>
        <v/>
      </c>
      <c r="R80" s="29" t="str">
        <f t="shared" si="6"/>
        <v/>
      </c>
      <c r="S80" s="29" t="str">
        <f t="shared" si="8"/>
        <v/>
      </c>
      <c r="T80" s="29" t="str">
        <f t="shared" si="8"/>
        <v/>
      </c>
      <c r="U80" s="9" t="str">
        <f>IF(ISNUMBER(SEARCH("KZone",#REF!)), "INSERT INTO FareCapStages (FareCapId,Stage1,Stage2) VALUES ("&amp;$B$4&amp;","&amp;U$2&amp;","&amp;#REF!&amp;")", "")</f>
        <v/>
      </c>
      <c r="V80" s="9" t="str">
        <f>IF(ISNUMBER(SEARCH("KZone",#REF!)), "INSERT INTO FareCapStages (FareCapId,Stage1,Stage2) VALUES ("&amp;$B$4&amp;","&amp;V$2&amp;","&amp;#REF!&amp;")", "")</f>
        <v/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103"/>
  <sheetViews>
    <sheetView topLeftCell="A56" workbookViewId="0">
      <selection activeCell="G77" sqref="G77"/>
    </sheetView>
  </sheetViews>
  <sheetFormatPr defaultRowHeight="15" x14ac:dyDescent="0.25"/>
  <cols>
    <col min="3" max="3" width="9.140625" style="4"/>
    <col min="5" max="5" width="33.85546875" bestFit="1" customWidth="1"/>
    <col min="7" max="7" width="14.28515625" bestFit="1" customWidth="1"/>
    <col min="8" max="8" width="3" style="9" bestFit="1" customWidth="1"/>
    <col min="9" max="9" width="14.42578125" bestFit="1" customWidth="1"/>
    <col min="10" max="10" width="3" bestFit="1" customWidth="1"/>
  </cols>
  <sheetData>
    <row r="1" spans="1:14" s="1" customFormat="1" x14ac:dyDescent="0.25">
      <c r="A1" s="1" t="s">
        <v>302</v>
      </c>
      <c r="B1" s="1" t="s">
        <v>303</v>
      </c>
      <c r="C1" s="3" t="s">
        <v>304</v>
      </c>
      <c r="D1" s="1" t="s">
        <v>1</v>
      </c>
      <c r="E1" s="1" t="s">
        <v>2</v>
      </c>
      <c r="F1" s="16" t="s">
        <v>305</v>
      </c>
      <c r="G1" s="1" t="s">
        <v>306</v>
      </c>
      <c r="I1" s="1" t="s">
        <v>307</v>
      </c>
      <c r="L1" s="1" t="s">
        <v>309</v>
      </c>
      <c r="M1" s="5" t="str">
        <f>INDEX(Routes!A2:B19,MATCH(N1,Routes!A2:A19,0),2)</f>
        <v>18</v>
      </c>
      <c r="N1" s="5">
        <v>662</v>
      </c>
    </row>
    <row r="2" spans="1:14" s="9" customFormat="1" x14ac:dyDescent="0.25">
      <c r="A2" s="9">
        <v>1</v>
      </c>
      <c r="B2" s="9">
        <v>2</v>
      </c>
      <c r="C2" s="4">
        <v>45030027</v>
      </c>
      <c r="D2" s="9">
        <f>INDEX(Naptans!$A:$C,MATCH(C2,Naptans!$A:$A,0),2)</f>
        <v>427</v>
      </c>
      <c r="E2" s="9" t="str">
        <f>INDEX(Naptans!$A:$C,MATCH(C2,Naptans!$A:$A,0),3)</f>
        <v>Interchange Stand Y</v>
      </c>
      <c r="F2" s="9">
        <v>27</v>
      </c>
      <c r="G2" s="9">
        <v>4</v>
      </c>
      <c r="H2" s="9">
        <v>24</v>
      </c>
      <c r="I2" s="9">
        <v>4</v>
      </c>
      <c r="J2" s="9">
        <v>24</v>
      </c>
      <c r="M2" s="9" t="str">
        <f>"INSERT INTO RouteStops (RouteId,Variation,Sequence,NaptanId,BoardingStage,BoardingstageSequence,AlightingStage,AlightingStageSequence) VALUES ("&amp;$M$1&amp;","&amp;B2&amp;","&amp;A2&amp;","&amp;D2&amp;","&amp;G2&amp;","&amp;H2&amp;","&amp;I2&amp;","&amp;J2&amp;")"</f>
        <v>INSERT INTO RouteStops (RouteId,Variation,Sequence,NaptanId,BoardingStage,BoardingstageSequence,AlightingStage,AlightingStageSequence) VALUES (18,2,1,427,4,24,4,24)</v>
      </c>
    </row>
    <row r="3" spans="1:14" x14ac:dyDescent="0.25">
      <c r="A3" s="9">
        <v>2</v>
      </c>
      <c r="B3" s="9">
        <v>2</v>
      </c>
      <c r="C3" s="4">
        <v>45020837</v>
      </c>
      <c r="D3" s="9">
        <f>INDEX(Naptans!$A:$C,MATCH(C3,Naptans!$A:$A,0),2)</f>
        <v>344</v>
      </c>
      <c r="E3" s="9" t="str">
        <f>INDEX(Naptans!$A:$C,MATCH(C3,Naptans!$A:$A,0),3)</f>
        <v>S5 Sunbridge Road</v>
      </c>
      <c r="F3" s="9"/>
      <c r="G3" s="9">
        <v>4</v>
      </c>
      <c r="H3" s="9">
        <v>24</v>
      </c>
      <c r="I3" s="9">
        <v>5</v>
      </c>
      <c r="J3" s="9">
        <v>23</v>
      </c>
      <c r="M3" s="9" t="str">
        <f t="shared" ref="M3:M66" si="0">"INSERT INTO RouteStops (RouteId,Variation,Sequence,NaptanId,BoardingStage,BoardingstageSequence,AlightingStage,AlightingStageSequence) VALUES ("&amp;$M$1&amp;","&amp;B3&amp;","&amp;A3&amp;","&amp;D3&amp;","&amp;G3&amp;","&amp;H3&amp;","&amp;I3&amp;","&amp;J3&amp;")"</f>
        <v>INSERT INTO RouteStops (RouteId,Variation,Sequence,NaptanId,BoardingStage,BoardingstageSequence,AlightingStage,AlightingStageSequence) VALUES (18,2,2,344,4,24,5,23)</v>
      </c>
    </row>
    <row r="4" spans="1:14" x14ac:dyDescent="0.25">
      <c r="A4" s="9">
        <v>3</v>
      </c>
      <c r="B4" s="9">
        <v>2</v>
      </c>
      <c r="C4" s="4">
        <v>45023192</v>
      </c>
      <c r="D4" s="9">
        <f>INDEX(Naptans!$A:$C,MATCH(C4,Naptans!$A:$A,0),2)</f>
        <v>345</v>
      </c>
      <c r="E4" s="9" t="str">
        <f>INDEX(Naptans!$A:$C,MATCH(C4,Naptans!$A:$A,0),3)</f>
        <v>W1 Westgate</v>
      </c>
      <c r="F4" s="9"/>
      <c r="G4" s="9">
        <v>4</v>
      </c>
      <c r="H4" s="9">
        <v>24</v>
      </c>
      <c r="I4" s="9">
        <v>5</v>
      </c>
      <c r="J4" s="9">
        <v>23</v>
      </c>
      <c r="M4" s="9" t="str">
        <f t="shared" si="0"/>
        <v>INSERT INTO RouteStops (RouteId,Variation,Sequence,NaptanId,BoardingStage,BoardingstageSequence,AlightingStage,AlightingStageSequence) VALUES (18,2,3,345,4,24,5,23)</v>
      </c>
    </row>
    <row r="5" spans="1:14" x14ac:dyDescent="0.25">
      <c r="A5" s="9">
        <v>4</v>
      </c>
      <c r="B5" s="9">
        <v>2</v>
      </c>
      <c r="C5" s="4">
        <v>45023316</v>
      </c>
      <c r="D5" s="9">
        <f>INDEX(Naptans!$A:$C,MATCH(C5,Naptans!$A:$A,0),2)</f>
        <v>346</v>
      </c>
      <c r="E5" s="9" t="str">
        <f>INDEX(Naptans!$A:$C,MATCH(C5,Naptans!$A:$A,0),3)</f>
        <v>Manningham Lane Trafalgar Street</v>
      </c>
      <c r="F5" s="9"/>
      <c r="G5" s="9">
        <v>5</v>
      </c>
      <c r="H5" s="9">
        <v>23</v>
      </c>
      <c r="I5" s="9">
        <v>5</v>
      </c>
      <c r="J5" s="9">
        <v>23</v>
      </c>
      <c r="M5" s="9" t="str">
        <f t="shared" si="0"/>
        <v>INSERT INTO RouteStops (RouteId,Variation,Sequence,NaptanId,BoardingStage,BoardingstageSequence,AlightingStage,AlightingStageSequence) VALUES (18,2,4,346,5,23,5,23)</v>
      </c>
    </row>
    <row r="6" spans="1:14" x14ac:dyDescent="0.25">
      <c r="A6" s="9">
        <v>5</v>
      </c>
      <c r="B6" s="9">
        <v>2</v>
      </c>
      <c r="C6" s="4">
        <v>45023319</v>
      </c>
      <c r="D6" s="9">
        <f>INDEX(Naptans!$A:$C,MATCH(C6,Naptans!$A:$A,0),2)</f>
        <v>347</v>
      </c>
      <c r="E6" s="9" t="str">
        <f>INDEX(Naptans!$A:$C,MATCH(C6,Naptans!$A:$A,0),3)</f>
        <v>Manningham Lane St Judes Place</v>
      </c>
      <c r="F6" s="9"/>
      <c r="G6" s="9">
        <v>5</v>
      </c>
      <c r="H6" s="9">
        <v>23</v>
      </c>
      <c r="I6" s="9">
        <v>6</v>
      </c>
      <c r="J6" s="9">
        <v>22</v>
      </c>
      <c r="M6" s="9" t="str">
        <f t="shared" si="0"/>
        <v>INSERT INTO RouteStops (RouteId,Variation,Sequence,NaptanId,BoardingStage,BoardingstageSequence,AlightingStage,AlightingStageSequence) VALUES (18,2,5,347,5,23,6,22)</v>
      </c>
    </row>
    <row r="7" spans="1:14" x14ac:dyDescent="0.25">
      <c r="A7" s="9">
        <v>6</v>
      </c>
      <c r="B7" s="9">
        <v>2</v>
      </c>
      <c r="C7" s="4">
        <v>45022840</v>
      </c>
      <c r="D7" s="9">
        <f>INDEX(Naptans!$A:$C,MATCH(C7,Naptans!$A:$A,0),2)</f>
        <v>348</v>
      </c>
      <c r="E7" s="9" t="str">
        <f>INDEX(Naptans!$A:$C,MATCH(C7,Naptans!$A:$A,0),3)</f>
        <v>Manningham Lane Grosvenor Road</v>
      </c>
      <c r="F7" s="9"/>
      <c r="G7" s="9">
        <v>5</v>
      </c>
      <c r="H7" s="9">
        <v>23</v>
      </c>
      <c r="I7" s="9">
        <v>6</v>
      </c>
      <c r="J7" s="9">
        <v>22</v>
      </c>
      <c r="M7" s="9" t="str">
        <f t="shared" si="0"/>
        <v>INSERT INTO RouteStops (RouteId,Variation,Sequence,NaptanId,BoardingStage,BoardingstageSequence,AlightingStage,AlightingStageSequence) VALUES (18,2,6,348,5,23,6,22)</v>
      </c>
    </row>
    <row r="8" spans="1:14" x14ac:dyDescent="0.25">
      <c r="A8" s="9">
        <v>7</v>
      </c>
      <c r="B8" s="9">
        <v>2</v>
      </c>
      <c r="C8" s="4">
        <v>45022842</v>
      </c>
      <c r="D8" s="9">
        <f>INDEX(Naptans!$A:$C,MATCH(C8,Naptans!$A:$A,0),2)</f>
        <v>349</v>
      </c>
      <c r="E8" s="9" t="str">
        <f>INDEX(Naptans!$A:$C,MATCH(C8,Naptans!$A:$A,0),3)</f>
        <v>Manningham Lane Blenheim Road</v>
      </c>
      <c r="F8" s="9"/>
      <c r="G8" s="9">
        <v>6</v>
      </c>
      <c r="H8" s="9">
        <v>22</v>
      </c>
      <c r="I8" s="9">
        <v>6</v>
      </c>
      <c r="J8" s="9">
        <v>22</v>
      </c>
      <c r="M8" s="9" t="str">
        <f t="shared" si="0"/>
        <v>INSERT INTO RouteStops (RouteId,Variation,Sequence,NaptanId,BoardingStage,BoardingstageSequence,AlightingStage,AlightingStageSequence) VALUES (18,2,7,349,6,22,6,22)</v>
      </c>
    </row>
    <row r="9" spans="1:14" x14ac:dyDescent="0.25">
      <c r="A9" s="9">
        <v>8</v>
      </c>
      <c r="B9" s="9">
        <v>2</v>
      </c>
      <c r="C9" s="4">
        <v>45022844</v>
      </c>
      <c r="D9" s="9">
        <f>INDEX(Naptans!$A:$C,MATCH(C9,Naptans!$A:$A,0),2)</f>
        <v>350</v>
      </c>
      <c r="E9" s="9" t="str">
        <f>INDEX(Naptans!$A:$C,MATCH(C9,Naptans!$A:$A,0),3)</f>
        <v>Keighley Road Oak Lane</v>
      </c>
      <c r="F9" s="9"/>
      <c r="G9" s="9">
        <v>6</v>
      </c>
      <c r="H9" s="9">
        <v>22</v>
      </c>
      <c r="I9" s="9">
        <v>7</v>
      </c>
      <c r="J9" s="9">
        <v>21</v>
      </c>
      <c r="M9" s="9" t="str">
        <f t="shared" si="0"/>
        <v>INSERT INTO RouteStops (RouteId,Variation,Sequence,NaptanId,BoardingStage,BoardingstageSequence,AlightingStage,AlightingStageSequence) VALUES (18,2,8,350,6,22,7,21)</v>
      </c>
    </row>
    <row r="10" spans="1:14" x14ac:dyDescent="0.25">
      <c r="A10" s="9">
        <v>9</v>
      </c>
      <c r="B10" s="9">
        <v>2</v>
      </c>
      <c r="C10" s="4">
        <v>45022846</v>
      </c>
      <c r="D10" s="9">
        <f>INDEX(Naptans!$A:$C,MATCH(C10,Naptans!$A:$A,0),2)</f>
        <v>351</v>
      </c>
      <c r="E10" s="9" t="str">
        <f>INDEX(Naptans!$A:$C,MATCH(C10,Naptans!$A:$A,0),3)</f>
        <v>Keighley Road Cunliffe Road</v>
      </c>
      <c r="F10" s="9"/>
      <c r="G10" s="9">
        <v>6</v>
      </c>
      <c r="H10" s="9">
        <v>22</v>
      </c>
      <c r="I10" s="9">
        <v>7</v>
      </c>
      <c r="J10" s="9">
        <v>21</v>
      </c>
      <c r="M10" s="9" t="str">
        <f t="shared" si="0"/>
        <v>INSERT INTO RouteStops (RouteId,Variation,Sequence,NaptanId,BoardingStage,BoardingstageSequence,AlightingStage,AlightingStageSequence) VALUES (18,2,9,351,6,22,7,21)</v>
      </c>
    </row>
    <row r="11" spans="1:14" x14ac:dyDescent="0.25">
      <c r="A11" s="9">
        <v>10</v>
      </c>
      <c r="B11" s="9">
        <v>2</v>
      </c>
      <c r="C11" s="4">
        <v>45022848</v>
      </c>
      <c r="D11" s="9">
        <f>INDEX(Naptans!$A:$C,MATCH(C11,Naptans!$A:$A,0),2)</f>
        <v>352</v>
      </c>
      <c r="E11" s="9" t="str">
        <f>INDEX(Naptans!$A:$C,MATCH(C11,Naptans!$A:$A,0),3)</f>
        <v>Keighley Road Emm Lane</v>
      </c>
      <c r="F11" s="9"/>
      <c r="G11" s="9">
        <v>7</v>
      </c>
      <c r="H11" s="9">
        <v>21</v>
      </c>
      <c r="I11" s="9">
        <v>7</v>
      </c>
      <c r="J11" s="9">
        <v>21</v>
      </c>
      <c r="M11" s="9" t="str">
        <f t="shared" si="0"/>
        <v>INSERT INTO RouteStops (RouteId,Variation,Sequence,NaptanId,BoardingStage,BoardingstageSequence,AlightingStage,AlightingStageSequence) VALUES (18,2,10,352,7,21,7,21)</v>
      </c>
    </row>
    <row r="12" spans="1:14" x14ac:dyDescent="0.25">
      <c r="A12" s="9">
        <v>11</v>
      </c>
      <c r="B12" s="9">
        <v>2</v>
      </c>
      <c r="C12" s="4">
        <v>45022850</v>
      </c>
      <c r="D12" s="9">
        <f>INDEX(Naptans!$A:$C,MATCH(C12,Naptans!$A:$A,0),2)</f>
        <v>353</v>
      </c>
      <c r="E12" s="9" t="str">
        <f>INDEX(Naptans!$A:$C,MATCH(C12,Naptans!$A:$A,0),3)</f>
        <v>Keighley Road Park Grove</v>
      </c>
      <c r="F12" s="9"/>
      <c r="G12" s="9">
        <v>7</v>
      </c>
      <c r="H12" s="9">
        <v>21</v>
      </c>
      <c r="I12" s="9">
        <v>8</v>
      </c>
      <c r="J12" s="9">
        <v>20</v>
      </c>
      <c r="M12" s="9" t="str">
        <f t="shared" si="0"/>
        <v>INSERT INTO RouteStops (RouteId,Variation,Sequence,NaptanId,BoardingStage,BoardingstageSequence,AlightingStage,AlightingStageSequence) VALUES (18,2,11,353,7,21,8,20)</v>
      </c>
    </row>
    <row r="13" spans="1:14" x14ac:dyDescent="0.25">
      <c r="A13" s="9">
        <v>12</v>
      </c>
      <c r="B13" s="9">
        <v>2</v>
      </c>
      <c r="C13" s="4">
        <v>45022851</v>
      </c>
      <c r="D13" s="9">
        <f>INDEX(Naptans!$A:$C,MATCH(C13,Naptans!$A:$A,0),2)</f>
        <v>354</v>
      </c>
      <c r="E13" s="9" t="str">
        <f>INDEX(Naptans!$A:$C,MATCH(C13,Naptans!$A:$A,0),3)</f>
        <v>Keighley Road Paddock</v>
      </c>
      <c r="F13" s="9"/>
      <c r="G13" s="9">
        <v>7</v>
      </c>
      <c r="H13" s="9">
        <v>21</v>
      </c>
      <c r="I13" s="9">
        <v>8</v>
      </c>
      <c r="J13" s="9">
        <v>20</v>
      </c>
      <c r="M13" s="9" t="str">
        <f t="shared" si="0"/>
        <v>INSERT INTO RouteStops (RouteId,Variation,Sequence,NaptanId,BoardingStage,BoardingstageSequence,AlightingStage,AlightingStageSequence) VALUES (18,2,12,354,7,21,8,20)</v>
      </c>
    </row>
    <row r="14" spans="1:14" x14ac:dyDescent="0.25">
      <c r="A14" s="9">
        <v>13</v>
      </c>
      <c r="B14" s="9">
        <v>2</v>
      </c>
      <c r="C14" s="4">
        <v>45022854</v>
      </c>
      <c r="D14" s="9">
        <f>INDEX(Naptans!$A:$C,MATCH(C14,Naptans!$A:$A,0),2)</f>
        <v>355</v>
      </c>
      <c r="E14" s="9" t="str">
        <f>INDEX(Naptans!$A:$C,MATCH(C14,Naptans!$A:$A,0),3)</f>
        <v>Bradford Road Ashfield Avenue</v>
      </c>
      <c r="F14" s="9"/>
      <c r="G14" s="9">
        <v>8</v>
      </c>
      <c r="H14" s="9">
        <v>20</v>
      </c>
      <c r="I14" s="9">
        <v>8</v>
      </c>
      <c r="J14" s="9">
        <v>20</v>
      </c>
      <c r="M14" s="9" t="str">
        <f t="shared" si="0"/>
        <v>INSERT INTO RouteStops (RouteId,Variation,Sequence,NaptanId,BoardingStage,BoardingstageSequence,AlightingStage,AlightingStageSequence) VALUES (18,2,13,355,8,20,8,20)</v>
      </c>
    </row>
    <row r="15" spans="1:14" x14ac:dyDescent="0.25">
      <c r="A15" s="9">
        <v>14</v>
      </c>
      <c r="B15" s="9">
        <v>2</v>
      </c>
      <c r="C15" s="4">
        <v>45022856</v>
      </c>
      <c r="D15" s="9">
        <f>INDEX(Naptans!$A:$C,MATCH(C15,Naptans!$A:$A,0),2)</f>
        <v>356</v>
      </c>
      <c r="E15" s="9" t="str">
        <f>INDEX(Naptans!$A:$C,MATCH(C15,Naptans!$A:$A,0),3)</f>
        <v>Bradford Road Wharncliffe Road</v>
      </c>
      <c r="F15" s="9"/>
      <c r="G15" s="9">
        <v>8</v>
      </c>
      <c r="H15" s="9">
        <v>20</v>
      </c>
      <c r="I15" s="9">
        <v>9</v>
      </c>
      <c r="J15" s="9">
        <v>19</v>
      </c>
      <c r="M15" s="9" t="str">
        <f t="shared" si="0"/>
        <v>INSERT INTO RouteStops (RouteId,Variation,Sequence,NaptanId,BoardingStage,BoardingstageSequence,AlightingStage,AlightingStageSequence) VALUES (18,2,14,356,8,20,9,19)</v>
      </c>
    </row>
    <row r="16" spans="1:14" x14ac:dyDescent="0.25">
      <c r="A16" s="9">
        <v>15</v>
      </c>
      <c r="B16" s="9">
        <v>2</v>
      </c>
      <c r="C16" s="4">
        <v>45018660</v>
      </c>
      <c r="D16" s="9">
        <f>INDEX(Naptans!$A:$C,MATCH(C16,Naptans!$A:$A,0),2)</f>
        <v>357</v>
      </c>
      <c r="E16" s="9" t="str">
        <f>INDEX(Naptans!$A:$C,MATCH(C16,Naptans!$A:$A,0),3)</f>
        <v>Bradford Road Norwood Terrace</v>
      </c>
      <c r="F16" s="9"/>
      <c r="G16" s="9">
        <v>8</v>
      </c>
      <c r="H16" s="9">
        <v>20</v>
      </c>
      <c r="I16" s="9">
        <v>9</v>
      </c>
      <c r="J16" s="9">
        <v>19</v>
      </c>
      <c r="M16" s="9" t="str">
        <f t="shared" si="0"/>
        <v>INSERT INTO RouteStops (RouteId,Variation,Sequence,NaptanId,BoardingStage,BoardingstageSequence,AlightingStage,AlightingStageSequence) VALUES (18,2,15,357,8,20,9,19)</v>
      </c>
    </row>
    <row r="17" spans="1:13" x14ac:dyDescent="0.25">
      <c r="A17" s="9">
        <v>16</v>
      </c>
      <c r="B17" s="9">
        <v>2</v>
      </c>
      <c r="C17" s="4">
        <v>45018646</v>
      </c>
      <c r="D17" s="9">
        <f>INDEX(Naptans!$A:$C,MATCH(C17,Naptans!$A:$A,0),2)</f>
        <v>358</v>
      </c>
      <c r="E17" s="9" t="str">
        <f>INDEX(Naptans!$A:$C,MATCH(C17,Naptans!$A:$A,0),3)</f>
        <v>Bradford Road Northcliffe Road</v>
      </c>
      <c r="G17">
        <v>9</v>
      </c>
      <c r="H17" s="9">
        <v>19</v>
      </c>
      <c r="I17">
        <v>9</v>
      </c>
      <c r="J17">
        <v>19</v>
      </c>
      <c r="M17" s="9" t="str">
        <f t="shared" si="0"/>
        <v>INSERT INTO RouteStops (RouteId,Variation,Sequence,NaptanId,BoardingStage,BoardingstageSequence,AlightingStage,AlightingStageSequence) VALUES (18,2,16,358,9,19,9,19)</v>
      </c>
    </row>
    <row r="18" spans="1:13" x14ac:dyDescent="0.25">
      <c r="A18" s="9">
        <v>17</v>
      </c>
      <c r="B18" s="9">
        <v>2</v>
      </c>
      <c r="C18" s="4">
        <v>45018647</v>
      </c>
      <c r="D18" s="9">
        <f>INDEX(Naptans!$A:$C,MATCH(C18,Naptans!$A:$A,0),2)</f>
        <v>359</v>
      </c>
      <c r="E18" s="9" t="str">
        <f>INDEX(Naptans!$A:$C,MATCH(C18,Naptans!$A:$A,0),3)</f>
        <v>Bradford Road St Pauls Road</v>
      </c>
      <c r="G18">
        <v>9</v>
      </c>
      <c r="H18" s="9">
        <v>19</v>
      </c>
      <c r="I18">
        <v>10</v>
      </c>
      <c r="J18">
        <v>18</v>
      </c>
      <c r="M18" s="9" t="str">
        <f t="shared" si="0"/>
        <v>INSERT INTO RouteStops (RouteId,Variation,Sequence,NaptanId,BoardingStage,BoardingstageSequence,AlightingStage,AlightingStageSequence) VALUES (18,2,17,359,9,19,10,18)</v>
      </c>
    </row>
    <row r="19" spans="1:13" x14ac:dyDescent="0.25">
      <c r="A19" s="9">
        <v>18</v>
      </c>
      <c r="B19" s="9">
        <v>2</v>
      </c>
      <c r="C19" s="4">
        <v>45018648</v>
      </c>
      <c r="D19" s="9">
        <f>INDEX(Naptans!$A:$C,MATCH(C19,Naptans!$A:$A,0),2)</f>
        <v>360</v>
      </c>
      <c r="E19" s="9" t="str">
        <f>INDEX(Naptans!$A:$C,MATCH(C19,Naptans!$A:$A,0),3)</f>
        <v>Bradford Road Avondale Road</v>
      </c>
      <c r="G19">
        <v>10</v>
      </c>
      <c r="H19" s="9">
        <v>18</v>
      </c>
      <c r="I19">
        <v>10</v>
      </c>
      <c r="J19">
        <v>18</v>
      </c>
      <c r="M19" s="9" t="str">
        <f t="shared" si="0"/>
        <v>INSERT INTO RouteStops (RouteId,Variation,Sequence,NaptanId,BoardingStage,BoardingstageSequence,AlightingStage,AlightingStageSequence) VALUES (18,2,18,360,10,18,10,18)</v>
      </c>
    </row>
    <row r="20" spans="1:13" x14ac:dyDescent="0.25">
      <c r="A20" s="9">
        <v>19</v>
      </c>
      <c r="B20" s="9">
        <v>2</v>
      </c>
      <c r="C20" s="4">
        <v>45018649</v>
      </c>
      <c r="D20" s="9">
        <f>INDEX(Naptans!$A:$C,MATCH(C20,Naptans!$A:$A,0),2)</f>
        <v>361</v>
      </c>
      <c r="E20" s="9" t="str">
        <f>INDEX(Naptans!$A:$C,MATCH(C20,Naptans!$A:$A,0),3)</f>
        <v>Bingley Road Victoria Prk</v>
      </c>
      <c r="G20">
        <v>10</v>
      </c>
      <c r="H20" s="9">
        <v>18</v>
      </c>
      <c r="I20">
        <v>11</v>
      </c>
      <c r="J20">
        <v>17</v>
      </c>
      <c r="M20" s="9" t="str">
        <f t="shared" si="0"/>
        <v>INSERT INTO RouteStops (RouteId,Variation,Sequence,NaptanId,BoardingStage,BoardingstageSequence,AlightingStage,AlightingStageSequence) VALUES (18,2,19,361,10,18,11,17)</v>
      </c>
    </row>
    <row r="21" spans="1:13" x14ac:dyDescent="0.25">
      <c r="A21" s="9">
        <v>20</v>
      </c>
      <c r="B21" s="9">
        <v>2</v>
      </c>
      <c r="C21" s="4">
        <v>45018650</v>
      </c>
      <c r="D21" s="9">
        <f>INDEX(Naptans!$A:$C,MATCH(C21,Naptans!$A:$A,0),2)</f>
        <v>362</v>
      </c>
      <c r="E21" s="9" t="str">
        <f>INDEX(Naptans!$A:$C,MATCH(C21,Naptans!$A:$A,0),3)</f>
        <v>Bingley Road Ferncliffe Road</v>
      </c>
      <c r="G21">
        <v>10</v>
      </c>
      <c r="H21" s="9">
        <v>18</v>
      </c>
      <c r="I21">
        <v>11</v>
      </c>
      <c r="J21">
        <v>17</v>
      </c>
      <c r="M21" s="9" t="str">
        <f t="shared" si="0"/>
        <v>INSERT INTO RouteStops (RouteId,Variation,Sequence,NaptanId,BoardingStage,BoardingstageSequence,AlightingStage,AlightingStageSequence) VALUES (18,2,20,362,10,18,11,17)</v>
      </c>
    </row>
    <row r="22" spans="1:13" x14ac:dyDescent="0.25">
      <c r="A22" s="9">
        <v>21</v>
      </c>
      <c r="B22" s="9">
        <v>2</v>
      </c>
      <c r="C22" s="4">
        <v>45020527</v>
      </c>
      <c r="D22" s="9">
        <f>INDEX(Naptans!$A:$C,MATCH(C22,Naptans!$A:$A,0),2)</f>
        <v>363</v>
      </c>
      <c r="E22" s="9" t="str">
        <f>INDEX(Naptans!$A:$C,MATCH(C22,Naptans!$A:$A,0),3)</f>
        <v>Saltaire Roundabout</v>
      </c>
      <c r="G22">
        <v>11</v>
      </c>
      <c r="H22" s="9">
        <v>17</v>
      </c>
      <c r="I22">
        <v>11</v>
      </c>
      <c r="J22">
        <v>17</v>
      </c>
      <c r="M22" s="9" t="str">
        <f t="shared" si="0"/>
        <v>INSERT INTO RouteStops (RouteId,Variation,Sequence,NaptanId,BoardingStage,BoardingstageSequence,AlightingStage,AlightingStageSequence) VALUES (18,2,21,363,11,17,11,17)</v>
      </c>
    </row>
    <row r="23" spans="1:13" x14ac:dyDescent="0.25">
      <c r="A23" s="9">
        <v>22</v>
      </c>
      <c r="B23" s="9">
        <v>2</v>
      </c>
      <c r="C23" s="4">
        <v>45020531</v>
      </c>
      <c r="D23" s="9">
        <f>INDEX(Naptans!$A:$C,MATCH(C23,Naptans!$A:$A,0),2)</f>
        <v>364</v>
      </c>
      <c r="E23" s="9" t="str">
        <f>INDEX(Naptans!$A:$C,MATCH(C23,Naptans!$A:$A,0),3)</f>
        <v>Bingley Road Sherwood Grove</v>
      </c>
      <c r="G23">
        <v>11</v>
      </c>
      <c r="H23" s="9">
        <v>17</v>
      </c>
      <c r="I23">
        <v>12</v>
      </c>
      <c r="J23">
        <v>16</v>
      </c>
      <c r="M23" s="9" t="str">
        <f t="shared" si="0"/>
        <v>INSERT INTO RouteStops (RouteId,Variation,Sequence,NaptanId,BoardingStage,BoardingstageSequence,AlightingStage,AlightingStageSequence) VALUES (18,2,22,364,11,17,12,16)</v>
      </c>
    </row>
    <row r="24" spans="1:13" x14ac:dyDescent="0.25">
      <c r="A24" s="9">
        <v>23</v>
      </c>
      <c r="B24" s="9">
        <v>2</v>
      </c>
      <c r="C24" s="4">
        <v>45020532</v>
      </c>
      <c r="D24" s="9">
        <f>INDEX(Naptans!$A:$C,MATCH(C24,Naptans!$A:$A,0),2)</f>
        <v>365</v>
      </c>
      <c r="E24" s="9" t="str">
        <f>INDEX(Naptans!$A:$C,MATCH(C24,Naptans!$A:$A,0),3)</f>
        <v>Bingley Road Cemetery</v>
      </c>
      <c r="G24">
        <v>11</v>
      </c>
      <c r="H24" s="9">
        <v>17</v>
      </c>
      <c r="I24">
        <v>12</v>
      </c>
      <c r="J24">
        <v>16</v>
      </c>
      <c r="M24" s="9" t="str">
        <f t="shared" si="0"/>
        <v>INSERT INTO RouteStops (RouteId,Variation,Sequence,NaptanId,BoardingStage,BoardingstageSequence,AlightingStage,AlightingStageSequence) VALUES (18,2,23,365,11,17,12,16)</v>
      </c>
    </row>
    <row r="25" spans="1:13" x14ac:dyDescent="0.25">
      <c r="A25" s="9">
        <v>24</v>
      </c>
      <c r="B25" s="9">
        <v>2</v>
      </c>
      <c r="C25" s="4">
        <v>45020535</v>
      </c>
      <c r="D25" s="9">
        <f>INDEX(Naptans!$A:$C,MATCH(C25,Naptans!$A:$A,0),2)</f>
        <v>366</v>
      </c>
      <c r="E25" s="9" t="str">
        <f>INDEX(Naptans!$A:$C,MATCH(C25,Naptans!$A:$A,0),3)</f>
        <v>Bradford Road Nab Lane</v>
      </c>
      <c r="G25">
        <v>12</v>
      </c>
      <c r="H25" s="9">
        <v>16</v>
      </c>
      <c r="I25">
        <v>12</v>
      </c>
      <c r="J25">
        <v>16</v>
      </c>
      <c r="M25" s="9" t="str">
        <f t="shared" si="0"/>
        <v>INSERT INTO RouteStops (RouteId,Variation,Sequence,NaptanId,BoardingStage,BoardingstageSequence,AlightingStage,AlightingStageSequence) VALUES (18,2,24,366,12,16,12,16)</v>
      </c>
    </row>
    <row r="26" spans="1:13" x14ac:dyDescent="0.25">
      <c r="A26" s="9">
        <v>25</v>
      </c>
      <c r="B26" s="9">
        <v>2</v>
      </c>
      <c r="C26" s="4">
        <v>45020537</v>
      </c>
      <c r="D26" s="9">
        <f>INDEX(Naptans!$A:$C,MATCH(C26,Naptans!$A:$A,0),2)</f>
        <v>367</v>
      </c>
      <c r="E26" s="9" t="str">
        <f>INDEX(Naptans!$A:$C,MATCH(C26,Naptans!$A:$A,0),3)</f>
        <v>Bradford Road Yorkshire Clinic</v>
      </c>
      <c r="G26">
        <v>12</v>
      </c>
      <c r="H26" s="9">
        <v>16</v>
      </c>
      <c r="I26">
        <v>13</v>
      </c>
      <c r="J26">
        <v>15</v>
      </c>
      <c r="M26" s="9" t="str">
        <f t="shared" si="0"/>
        <v>INSERT INTO RouteStops (RouteId,Variation,Sequence,NaptanId,BoardingStage,BoardingstageSequence,AlightingStage,AlightingStageSequence) VALUES (18,2,25,367,12,16,13,15)</v>
      </c>
    </row>
    <row r="27" spans="1:13" x14ac:dyDescent="0.25">
      <c r="A27" s="9">
        <v>26</v>
      </c>
      <c r="B27" s="9">
        <v>2</v>
      </c>
      <c r="C27" s="4">
        <v>45021121</v>
      </c>
      <c r="D27" s="9">
        <f>INDEX(Naptans!$A:$C,MATCH(C27,Naptans!$A:$A,0),2)</f>
        <v>368</v>
      </c>
      <c r="E27" s="9" t="str">
        <f>INDEX(Naptans!$A:$C,MATCH(C27,Naptans!$A:$A,0),3)</f>
        <v>Bradford Road New Road</v>
      </c>
      <c r="G27">
        <v>13</v>
      </c>
      <c r="H27" s="9">
        <v>15</v>
      </c>
      <c r="I27">
        <v>13</v>
      </c>
      <c r="J27">
        <v>15</v>
      </c>
      <c r="M27" s="9" t="str">
        <f t="shared" si="0"/>
        <v>INSERT INTO RouteStops (RouteId,Variation,Sequence,NaptanId,BoardingStage,BoardingstageSequence,AlightingStage,AlightingStageSequence) VALUES (18,2,26,368,13,15,13,15)</v>
      </c>
    </row>
    <row r="28" spans="1:13" x14ac:dyDescent="0.25">
      <c r="A28" s="9">
        <v>27</v>
      </c>
      <c r="B28" s="9">
        <v>2</v>
      </c>
      <c r="C28" s="4">
        <v>45021122</v>
      </c>
      <c r="D28" s="9">
        <f>INDEX(Naptans!$A:$C,MATCH(C28,Naptans!$A:$A,0),2)</f>
        <v>369</v>
      </c>
      <c r="E28" s="9" t="str">
        <f>INDEX(Naptans!$A:$C,MATCH(C28,Naptans!$A:$A,0),3)</f>
        <v>Bradford Road Ghyll Wood Drive</v>
      </c>
      <c r="G28">
        <v>13</v>
      </c>
      <c r="H28" s="9">
        <v>15</v>
      </c>
      <c r="I28">
        <v>14</v>
      </c>
      <c r="J28">
        <v>14</v>
      </c>
      <c r="M28" s="9" t="str">
        <f t="shared" si="0"/>
        <v>INSERT INTO RouteStops (RouteId,Variation,Sequence,NaptanId,BoardingStage,BoardingstageSequence,AlightingStage,AlightingStageSequence) VALUES (18,2,27,369,13,15,14,14)</v>
      </c>
    </row>
    <row r="29" spans="1:13" x14ac:dyDescent="0.25">
      <c r="A29" s="9">
        <v>28</v>
      </c>
      <c r="B29" s="9">
        <v>2</v>
      </c>
      <c r="C29" s="4">
        <v>45021123</v>
      </c>
      <c r="D29" s="9">
        <f>INDEX(Naptans!$A:$C,MATCH(C29,Naptans!$A:$A,0),2)</f>
        <v>370</v>
      </c>
      <c r="E29" s="9" t="str">
        <f>INDEX(Naptans!$A:$C,MATCH(C29,Naptans!$A:$A,0),3)</f>
        <v>Bradford Road Wagon Lane</v>
      </c>
      <c r="G29">
        <v>14</v>
      </c>
      <c r="H29" s="9">
        <v>14</v>
      </c>
      <c r="I29">
        <v>14</v>
      </c>
      <c r="J29">
        <v>14</v>
      </c>
      <c r="M29" s="9" t="str">
        <f t="shared" si="0"/>
        <v>INSERT INTO RouteStops (RouteId,Variation,Sequence,NaptanId,BoardingStage,BoardingstageSequence,AlightingStage,AlightingStageSequence) VALUES (18,2,28,370,14,14,14,14)</v>
      </c>
    </row>
    <row r="30" spans="1:13" x14ac:dyDescent="0.25">
      <c r="A30" s="9">
        <v>29</v>
      </c>
      <c r="B30" s="9">
        <v>2</v>
      </c>
      <c r="C30" s="4">
        <v>45021124</v>
      </c>
      <c r="D30" s="9">
        <f>INDEX(Naptans!$A:$C,MATCH(C30,Naptans!$A:$A,0),2)</f>
        <v>371</v>
      </c>
      <c r="E30" s="9" t="str">
        <f>INDEX(Naptans!$A:$C,MATCH(C30,Naptans!$A:$A,0),3)</f>
        <v>Beckfoot School</v>
      </c>
      <c r="G30">
        <v>14</v>
      </c>
      <c r="H30" s="9">
        <v>14</v>
      </c>
      <c r="I30">
        <v>15</v>
      </c>
      <c r="J30">
        <v>13</v>
      </c>
      <c r="M30" s="9" t="str">
        <f t="shared" si="0"/>
        <v>INSERT INTO RouteStops (RouteId,Variation,Sequence,NaptanId,BoardingStage,BoardingstageSequence,AlightingStage,AlightingStageSequence) VALUES (18,2,29,371,14,14,15,13)</v>
      </c>
    </row>
    <row r="31" spans="1:13" x14ac:dyDescent="0.25">
      <c r="A31" s="9">
        <v>30</v>
      </c>
      <c r="B31" s="9">
        <v>2</v>
      </c>
      <c r="C31" s="4">
        <v>45021125</v>
      </c>
      <c r="D31" s="9">
        <f>INDEX(Naptans!$A:$C,MATCH(C31,Naptans!$A:$A,0),2)</f>
        <v>372</v>
      </c>
      <c r="E31" s="9" t="str">
        <f>INDEX(Naptans!$A:$C,MATCH(C31,Naptans!$A:$A,0),3)</f>
        <v>Bradford Road Ashfield Court</v>
      </c>
      <c r="G31">
        <v>15</v>
      </c>
      <c r="H31" s="9">
        <v>13</v>
      </c>
      <c r="I31">
        <v>15</v>
      </c>
      <c r="J31">
        <v>13</v>
      </c>
      <c r="M31" s="9" t="str">
        <f t="shared" si="0"/>
        <v>INSERT INTO RouteStops (RouteId,Variation,Sequence,NaptanId,BoardingStage,BoardingstageSequence,AlightingStage,AlightingStageSequence) VALUES (18,2,30,372,15,13,15,13)</v>
      </c>
    </row>
    <row r="32" spans="1:13" x14ac:dyDescent="0.25">
      <c r="A32" s="9">
        <v>31</v>
      </c>
      <c r="B32" s="9">
        <v>2</v>
      </c>
      <c r="C32" s="4">
        <v>45019957</v>
      </c>
      <c r="D32" s="9">
        <f>INDEX(Naptans!$A:$C,MATCH(C32,Naptans!$A:$A,0),2)</f>
        <v>373</v>
      </c>
      <c r="E32" s="9" t="str">
        <f>INDEX(Naptans!$A:$C,MATCH(C32,Naptans!$A:$A,0),3)</f>
        <v>Main Street</v>
      </c>
      <c r="G32">
        <v>16</v>
      </c>
      <c r="H32" s="9">
        <v>12</v>
      </c>
      <c r="I32">
        <v>16</v>
      </c>
      <c r="J32">
        <v>12</v>
      </c>
      <c r="M32" s="9" t="str">
        <f t="shared" si="0"/>
        <v>INSERT INTO RouteStops (RouteId,Variation,Sequence,NaptanId,BoardingStage,BoardingstageSequence,AlightingStage,AlightingStageSequence) VALUES (18,2,31,373,16,12,16,12)</v>
      </c>
    </row>
    <row r="33" spans="1:13" x14ac:dyDescent="0.25">
      <c r="A33" s="9">
        <v>32</v>
      </c>
      <c r="B33" s="9">
        <v>2</v>
      </c>
      <c r="C33" s="4">
        <v>45019954</v>
      </c>
      <c r="D33" s="9">
        <f>INDEX(Naptans!$A:$C,MATCH(C33,Naptans!$A:$A,0),2)</f>
        <v>333</v>
      </c>
      <c r="E33" s="9" t="str">
        <f>INDEX(Naptans!$A:$C,MATCH(C33,Naptans!$A:$A,0),3)</f>
        <v>B Midland Hotel</v>
      </c>
      <c r="G33">
        <v>16</v>
      </c>
      <c r="H33" s="9">
        <v>12</v>
      </c>
      <c r="I33">
        <v>16</v>
      </c>
      <c r="J33">
        <v>12</v>
      </c>
      <c r="M33" s="9" t="str">
        <f t="shared" si="0"/>
        <v>INSERT INTO RouteStops (RouteId,Variation,Sequence,NaptanId,BoardingStage,BoardingstageSequence,AlightingStage,AlightingStageSequence) VALUES (18,2,32,333,16,12,16,12)</v>
      </c>
    </row>
    <row r="34" spans="1:13" x14ac:dyDescent="0.25">
      <c r="A34" s="9">
        <v>33</v>
      </c>
      <c r="B34" s="9">
        <v>2</v>
      </c>
      <c r="C34" s="4">
        <v>45020295</v>
      </c>
      <c r="D34" s="9">
        <f>INDEX(Naptans!$A:$C,MATCH(C34,Naptans!$A:$A,0),2)</f>
        <v>334</v>
      </c>
      <c r="E34" s="9" t="str">
        <f>INDEX(Naptans!$A:$C,MATCH(C34,Naptans!$A:$A,0),3)</f>
        <v>Keighley Road Old Main Street</v>
      </c>
      <c r="G34">
        <v>16</v>
      </c>
      <c r="H34" s="9">
        <v>12</v>
      </c>
      <c r="I34">
        <v>16</v>
      </c>
      <c r="J34">
        <v>12</v>
      </c>
      <c r="M34" s="9" t="str">
        <f t="shared" si="0"/>
        <v>INSERT INTO RouteStops (RouteId,Variation,Sequence,NaptanId,BoardingStage,BoardingstageSequence,AlightingStage,AlightingStageSequence) VALUES (18,2,33,334,16,12,16,12)</v>
      </c>
    </row>
    <row r="35" spans="1:13" x14ac:dyDescent="0.25">
      <c r="A35" s="9">
        <v>34</v>
      </c>
      <c r="B35" s="9">
        <v>2</v>
      </c>
      <c r="C35" s="4">
        <v>45020297</v>
      </c>
      <c r="D35" s="9">
        <f>INDEX(Naptans!$A:$C,MATCH(C35,Naptans!$A:$A,0),2)</f>
        <v>335</v>
      </c>
      <c r="E35" s="9" t="str">
        <f>INDEX(Naptans!$A:$C,MATCH(C35,Naptans!$A:$A,0),3)</f>
        <v>Keighley Road Harold Street</v>
      </c>
      <c r="G35">
        <v>17</v>
      </c>
      <c r="H35" s="9">
        <v>11</v>
      </c>
      <c r="I35">
        <v>17</v>
      </c>
      <c r="J35">
        <v>11</v>
      </c>
      <c r="M35" s="9" t="str">
        <f t="shared" si="0"/>
        <v>INSERT INTO RouteStops (RouteId,Variation,Sequence,NaptanId,BoardingStage,BoardingstageSequence,AlightingStage,AlightingStageSequence) VALUES (18,2,34,335,17,11,17,11)</v>
      </c>
    </row>
    <row r="36" spans="1:13" x14ac:dyDescent="0.25">
      <c r="A36" s="9">
        <v>35</v>
      </c>
      <c r="B36" s="9">
        <v>2</v>
      </c>
      <c r="C36" s="4">
        <v>45020300</v>
      </c>
      <c r="D36" s="9">
        <f>INDEX(Naptans!$A:$C,MATCH(C36,Naptans!$A:$A,0),2)</f>
        <v>336</v>
      </c>
      <c r="E36" s="9" t="str">
        <f>INDEX(Naptans!$A:$C,MATCH(C36,Naptans!$A:$A,0),3)</f>
        <v>Keighley Road Longwood View</v>
      </c>
      <c r="G36">
        <v>17</v>
      </c>
      <c r="H36" s="9">
        <v>11</v>
      </c>
      <c r="I36">
        <v>18</v>
      </c>
      <c r="J36">
        <v>10</v>
      </c>
      <c r="M36" s="9" t="str">
        <f t="shared" si="0"/>
        <v>INSERT INTO RouteStops (RouteId,Variation,Sequence,NaptanId,BoardingStage,BoardingstageSequence,AlightingStage,AlightingStageSequence) VALUES (18,2,35,336,17,11,18,10)</v>
      </c>
    </row>
    <row r="37" spans="1:13" x14ac:dyDescent="0.25">
      <c r="A37" s="9">
        <v>36</v>
      </c>
      <c r="B37" s="9">
        <v>2</v>
      </c>
      <c r="C37" s="4">
        <v>45020002</v>
      </c>
      <c r="D37" s="9">
        <f>INDEX(Naptans!$A:$C,MATCH(C37,Naptans!$A:$A,0),2)</f>
        <v>337</v>
      </c>
      <c r="E37" s="9" t="str">
        <f>INDEX(Naptans!$A:$C,MATCH(C37,Naptans!$A:$A,0),3)</f>
        <v>Keighley Road Queens Road</v>
      </c>
      <c r="G37">
        <v>18</v>
      </c>
      <c r="H37" s="9">
        <v>10</v>
      </c>
      <c r="I37">
        <v>18</v>
      </c>
      <c r="J37">
        <v>10</v>
      </c>
      <c r="M37" s="9" t="str">
        <f t="shared" si="0"/>
        <v>INSERT INTO RouteStops (RouteId,Variation,Sequence,NaptanId,BoardingStage,BoardingstageSequence,AlightingStage,AlightingStageSequence) VALUES (18,2,36,337,18,10,18,10)</v>
      </c>
    </row>
    <row r="38" spans="1:13" x14ac:dyDescent="0.25">
      <c r="A38" s="9">
        <v>37</v>
      </c>
      <c r="B38" s="9">
        <v>2</v>
      </c>
      <c r="C38" s="4">
        <v>45020003</v>
      </c>
      <c r="D38" s="9">
        <f>INDEX(Naptans!$A:$C,MATCH(C38,Naptans!$A:$A,0),2)</f>
        <v>338</v>
      </c>
      <c r="E38" s="9" t="str">
        <f>INDEX(Naptans!$A:$C,MATCH(C38,Naptans!$A:$A,0),3)</f>
        <v>Keighley Road Croft Road</v>
      </c>
      <c r="G38">
        <v>19</v>
      </c>
      <c r="H38" s="9">
        <v>9</v>
      </c>
      <c r="I38">
        <v>19</v>
      </c>
      <c r="J38">
        <v>9</v>
      </c>
      <c r="M38" s="9" t="str">
        <f t="shared" si="0"/>
        <v>INSERT INTO RouteStops (RouteId,Variation,Sequence,NaptanId,BoardingStage,BoardingstageSequence,AlightingStage,AlightingStageSequence) VALUES (18,2,37,338,19,9,19,9)</v>
      </c>
    </row>
    <row r="39" spans="1:13" x14ac:dyDescent="0.25">
      <c r="A39" s="9">
        <v>38</v>
      </c>
      <c r="B39" s="9">
        <v>2</v>
      </c>
      <c r="C39" s="4">
        <v>45020005</v>
      </c>
      <c r="D39" s="9">
        <f>INDEX(Naptans!$A:$C,MATCH(C39,Naptans!$A:$A,0),2)</f>
        <v>374</v>
      </c>
      <c r="E39" s="9" t="str">
        <f>INDEX(Naptans!$A:$C,MATCH(C39,Naptans!$A:$A,0),3)</f>
        <v>Bradford Road Poplar Terrace</v>
      </c>
      <c r="G39">
        <v>20</v>
      </c>
      <c r="H39" s="9">
        <v>8</v>
      </c>
      <c r="I39">
        <v>20</v>
      </c>
      <c r="J39">
        <v>8</v>
      </c>
      <c r="M39" s="9" t="str">
        <f t="shared" si="0"/>
        <v>INSERT INTO RouteStops (RouteId,Variation,Sequence,NaptanId,BoardingStage,BoardingstageSequence,AlightingStage,AlightingStageSequence) VALUES (18,2,38,374,20,8,20,8)</v>
      </c>
    </row>
    <row r="40" spans="1:13" x14ac:dyDescent="0.25">
      <c r="A40" s="9">
        <v>39</v>
      </c>
      <c r="B40" s="9">
        <v>2</v>
      </c>
      <c r="C40" s="4">
        <v>45020008</v>
      </c>
      <c r="D40" s="9">
        <f>INDEX(Naptans!$A:$C,MATCH(C40,Naptans!$A:$A,0),2)</f>
        <v>375</v>
      </c>
      <c r="E40" s="9" t="str">
        <f>INDEX(Naptans!$A:$C,MATCH(C40,Naptans!$A:$A,0),3)</f>
        <v>Bradford Road Aireville Mount</v>
      </c>
      <c r="G40">
        <v>21</v>
      </c>
      <c r="H40" s="9">
        <v>7</v>
      </c>
      <c r="I40">
        <v>21</v>
      </c>
      <c r="J40">
        <v>7</v>
      </c>
      <c r="M40" s="9" t="str">
        <f t="shared" si="0"/>
        <v>INSERT INTO RouteStops (RouteId,Variation,Sequence,NaptanId,BoardingStage,BoardingstageSequence,AlightingStage,AlightingStageSequence) VALUES (18,2,39,375,21,7,21,7)</v>
      </c>
    </row>
    <row r="41" spans="1:13" x14ac:dyDescent="0.25">
      <c r="A41" s="9">
        <v>40</v>
      </c>
      <c r="B41" s="9">
        <v>2</v>
      </c>
      <c r="C41" s="4">
        <v>45020010</v>
      </c>
      <c r="D41" s="9">
        <f>INDEX(Naptans!$A:$C,MATCH(C41,Naptans!$A:$A,0),2)</f>
        <v>376</v>
      </c>
      <c r="E41" s="9" t="str">
        <f>INDEX(Naptans!$A:$C,MATCH(C41,Naptans!$A:$A,0),3)</f>
        <v>Bradford Road Swine Lane</v>
      </c>
      <c r="G41">
        <v>21</v>
      </c>
      <c r="H41" s="9">
        <v>7</v>
      </c>
      <c r="I41">
        <v>22</v>
      </c>
      <c r="J41">
        <v>6</v>
      </c>
      <c r="M41" s="9" t="str">
        <f t="shared" si="0"/>
        <v>INSERT INTO RouteStops (RouteId,Variation,Sequence,NaptanId,BoardingStage,BoardingstageSequence,AlightingStage,AlightingStageSequence) VALUES (18,2,40,376,21,7,22,6)</v>
      </c>
    </row>
    <row r="42" spans="1:13" x14ac:dyDescent="0.25">
      <c r="A42" s="9">
        <v>41</v>
      </c>
      <c r="B42" s="9">
        <v>2</v>
      </c>
      <c r="C42" s="4">
        <v>45020012</v>
      </c>
      <c r="D42" s="9">
        <f>INDEX(Naptans!$A:$C,MATCH(C42,Naptans!$A:$A,0),2)</f>
        <v>377</v>
      </c>
      <c r="E42" s="9" t="str">
        <f>INDEX(Naptans!$A:$C,MATCH(C42,Naptans!$A:$A,0),3)</f>
        <v>Morton Cemetery</v>
      </c>
      <c r="G42">
        <v>22</v>
      </c>
      <c r="H42" s="9">
        <v>6</v>
      </c>
      <c r="I42">
        <v>22</v>
      </c>
      <c r="J42">
        <v>6</v>
      </c>
      <c r="M42" s="9" t="str">
        <f t="shared" si="0"/>
        <v>INSERT INTO RouteStops (RouteId,Variation,Sequence,NaptanId,BoardingStage,BoardingstageSequence,AlightingStage,AlightingStageSequence) VALUES (18,2,41,377,22,6,22,6)</v>
      </c>
    </row>
    <row r="43" spans="1:13" x14ac:dyDescent="0.25">
      <c r="A43" s="9">
        <v>42</v>
      </c>
      <c r="B43" s="9">
        <v>2</v>
      </c>
      <c r="C43" s="4">
        <v>45020014</v>
      </c>
      <c r="D43" s="9">
        <f>INDEX(Naptans!$A:$C,MATCH(C43,Naptans!$A:$A,0),2)</f>
        <v>378</v>
      </c>
      <c r="E43" s="9" t="str">
        <f>INDEX(Naptans!$A:$C,MATCH(C43,Naptans!$A:$A,0),3)</f>
        <v>Bradford Road East Riddlesden Hall</v>
      </c>
      <c r="G43">
        <v>22</v>
      </c>
      <c r="H43" s="9">
        <v>6</v>
      </c>
      <c r="I43">
        <v>23</v>
      </c>
      <c r="J43">
        <v>5</v>
      </c>
      <c r="M43" s="9" t="str">
        <f t="shared" si="0"/>
        <v>INSERT INTO RouteStops (RouteId,Variation,Sequence,NaptanId,BoardingStage,BoardingstageSequence,AlightingStage,AlightingStageSequence) VALUES (18,2,42,378,22,6,23,5)</v>
      </c>
    </row>
    <row r="44" spans="1:13" x14ac:dyDescent="0.25">
      <c r="A44" s="9">
        <v>43</v>
      </c>
      <c r="B44" s="9">
        <v>2</v>
      </c>
      <c r="C44" s="4">
        <v>45020015</v>
      </c>
      <c r="D44" s="9">
        <f>INDEX(Naptans!$A:$C,MATCH(C44,Naptans!$A:$A,0),2)</f>
        <v>379</v>
      </c>
      <c r="E44" s="9" t="str">
        <f>INDEX(Naptans!$A:$C,MATCH(C44,Naptans!$A:$A,0),3)</f>
        <v>Bradford Road West Lea Avenue</v>
      </c>
      <c r="G44">
        <v>23</v>
      </c>
      <c r="H44" s="9">
        <v>5</v>
      </c>
      <c r="I44">
        <v>23</v>
      </c>
      <c r="J44">
        <v>5</v>
      </c>
      <c r="M44" s="9" t="str">
        <f t="shared" si="0"/>
        <v>INSERT INTO RouteStops (RouteId,Variation,Sequence,NaptanId,BoardingStage,BoardingstageSequence,AlightingStage,AlightingStageSequence) VALUES (18,2,43,379,23,5,23,5)</v>
      </c>
    </row>
    <row r="45" spans="1:13" x14ac:dyDescent="0.25">
      <c r="A45" s="9">
        <v>44</v>
      </c>
      <c r="B45" s="9">
        <v>2</v>
      </c>
      <c r="C45" s="4">
        <v>45020018</v>
      </c>
      <c r="D45" s="9">
        <f>INDEX(Naptans!$A:$C,MATCH(C45,Naptans!$A:$A,0),2)</f>
        <v>380</v>
      </c>
      <c r="E45" s="9" t="str">
        <f>INDEX(Naptans!$A:$C,MATCH(C45,Naptans!$A:$A,0),3)</f>
        <v>Bradford Road Bar Lane</v>
      </c>
      <c r="G45">
        <v>24</v>
      </c>
      <c r="H45" s="9">
        <v>4</v>
      </c>
      <c r="I45">
        <v>24</v>
      </c>
      <c r="J45">
        <v>4</v>
      </c>
      <c r="M45" s="9" t="str">
        <f t="shared" si="0"/>
        <v>INSERT INTO RouteStops (RouteId,Variation,Sequence,NaptanId,BoardingStage,BoardingstageSequence,AlightingStage,AlightingStageSequence) VALUES (18,2,44,380,24,4,24,4)</v>
      </c>
    </row>
    <row r="46" spans="1:13" x14ac:dyDescent="0.25">
      <c r="A46" s="9">
        <v>45</v>
      </c>
      <c r="B46" s="9">
        <v>2</v>
      </c>
      <c r="C46" s="4">
        <v>45020019</v>
      </c>
      <c r="D46" s="9">
        <f>INDEX(Naptans!$A:$C,MATCH(C46,Naptans!$A:$A,0),2)</f>
        <v>381</v>
      </c>
      <c r="E46" s="9" t="str">
        <f>INDEX(Naptans!$A:$C,MATCH(C46,Naptans!$A:$A,0),3)</f>
        <v>Bradford Road Aireworth Rd</v>
      </c>
      <c r="G46">
        <v>24</v>
      </c>
      <c r="H46" s="9">
        <v>4</v>
      </c>
      <c r="I46">
        <v>24</v>
      </c>
      <c r="J46">
        <v>4</v>
      </c>
      <c r="M46" s="9" t="str">
        <f t="shared" si="0"/>
        <v>INSERT INTO RouteStops (RouteId,Variation,Sequence,NaptanId,BoardingStage,BoardingstageSequence,AlightingStage,AlightingStageSequence) VALUES (18,2,45,381,24,4,24,4)</v>
      </c>
    </row>
    <row r="47" spans="1:13" x14ac:dyDescent="0.25">
      <c r="A47" s="9">
        <v>46</v>
      </c>
      <c r="B47" s="9">
        <v>2</v>
      </c>
      <c r="C47" s="4">
        <v>45020022</v>
      </c>
      <c r="D47" s="9">
        <f>INDEX(Naptans!$A:$C,MATCH(C47,Naptans!$A:$A,0),2)</f>
        <v>382</v>
      </c>
      <c r="E47" s="9" t="str">
        <f>INDEX(Naptans!$A:$C,MATCH(C47,Naptans!$A:$A,0),3)</f>
        <v>Alston Retail Park</v>
      </c>
      <c r="G47">
        <v>25</v>
      </c>
      <c r="H47" s="9">
        <v>3</v>
      </c>
      <c r="I47">
        <v>25</v>
      </c>
      <c r="J47">
        <v>3</v>
      </c>
      <c r="M47" s="9" t="str">
        <f t="shared" si="0"/>
        <v>INSERT INTO RouteStops (RouteId,Variation,Sequence,NaptanId,BoardingStage,BoardingstageSequence,AlightingStage,AlightingStageSequence) VALUES (18,2,46,382,25,3,25,3)</v>
      </c>
    </row>
    <row r="48" spans="1:13" x14ac:dyDescent="0.25">
      <c r="A48" s="9">
        <v>47</v>
      </c>
      <c r="B48" s="9">
        <v>2</v>
      </c>
      <c r="C48" s="4">
        <v>45023142</v>
      </c>
      <c r="D48" s="9">
        <f>INDEX(Naptans!$A:$C,MATCH(C48,Naptans!$A:$A,0),2)</f>
        <v>383</v>
      </c>
      <c r="E48" s="9" t="str">
        <f>INDEX(Naptans!$A:$C,MATCH(C48,Naptans!$A:$A,0),3)</f>
        <v>Bradford Road Elia Street</v>
      </c>
      <c r="G48">
        <v>25</v>
      </c>
      <c r="H48" s="9">
        <v>3</v>
      </c>
      <c r="I48">
        <v>26</v>
      </c>
      <c r="J48">
        <v>2</v>
      </c>
      <c r="M48" s="9" t="str">
        <f t="shared" si="0"/>
        <v>INSERT INTO RouteStops (RouteId,Variation,Sequence,NaptanId,BoardingStage,BoardingstageSequence,AlightingStage,AlightingStageSequence) VALUES (18,2,47,383,25,3,26,2)</v>
      </c>
    </row>
    <row r="49" spans="1:13" x14ac:dyDescent="0.25">
      <c r="A49" s="9">
        <v>48</v>
      </c>
      <c r="B49" s="9">
        <v>2</v>
      </c>
      <c r="C49" s="4">
        <v>45023140</v>
      </c>
      <c r="D49" s="9">
        <f>INDEX(Naptans!$A:$C,MATCH(C49,Naptans!$A:$A,0),2)</f>
        <v>134</v>
      </c>
      <c r="E49" s="9" t="str">
        <f>INDEX(Naptans!$A:$C,MATCH(C49,Naptans!$A:$A,0),3)</f>
        <v xml:space="preserve"> Kly Rail Stn</v>
      </c>
      <c r="G49">
        <v>26</v>
      </c>
      <c r="H49" s="9">
        <v>2</v>
      </c>
      <c r="I49">
        <v>26</v>
      </c>
      <c r="J49">
        <v>2</v>
      </c>
      <c r="M49" s="9" t="str">
        <f t="shared" si="0"/>
        <v>INSERT INTO RouteStops (RouteId,Variation,Sequence,NaptanId,BoardingStage,BoardingstageSequence,AlightingStage,AlightingStageSequence) VALUES (18,2,48,134,26,2,26,2)</v>
      </c>
    </row>
    <row r="50" spans="1:13" x14ac:dyDescent="0.25">
      <c r="A50" s="9">
        <v>49</v>
      </c>
      <c r="B50" s="9">
        <v>2</v>
      </c>
      <c r="C50" s="9">
        <v>45026807</v>
      </c>
      <c r="D50" s="9">
        <f>INDEX(Naptans!$A:$C,MATCH(C50,Naptans!$A:$A,0),2)</f>
        <v>51</v>
      </c>
      <c r="E50" s="9" t="str">
        <f>INDEX(Naptans!$A:$C,MATCH(C50,Naptans!$A:$A,0),3)</f>
        <v>Keighley Bus Stn</v>
      </c>
      <c r="G50">
        <v>27</v>
      </c>
      <c r="H50" s="9">
        <v>1</v>
      </c>
      <c r="I50">
        <v>27</v>
      </c>
      <c r="J50">
        <v>1</v>
      </c>
      <c r="M50" s="9" t="str">
        <f t="shared" si="0"/>
        <v>INSERT INTO RouteStops (RouteId,Variation,Sequence,NaptanId,BoardingStage,BoardingstageSequence,AlightingStage,AlightingStageSequence) VALUES (18,2,49,51,27,1,27,1)</v>
      </c>
    </row>
    <row r="51" spans="1:13" s="9" customFormat="1" x14ac:dyDescent="0.25">
      <c r="C51" s="4"/>
    </row>
    <row r="52" spans="1:13" x14ac:dyDescent="0.25">
      <c r="A52" s="9">
        <v>1</v>
      </c>
      <c r="B52" s="9">
        <v>1</v>
      </c>
      <c r="C52" s="9">
        <v>45026807</v>
      </c>
      <c r="D52" s="9">
        <f>INDEX(Naptans!$A:$C,MATCH(C52,Naptans!$A:$A,0),2)</f>
        <v>51</v>
      </c>
      <c r="E52" s="9" t="str">
        <f>INDEX(Naptans!$A:$C,MATCH(C52,Naptans!$A:$A,0),3)</f>
        <v>Keighley Bus Stn</v>
      </c>
      <c r="G52" s="9">
        <v>27</v>
      </c>
      <c r="H52" s="9">
        <v>1</v>
      </c>
      <c r="I52" s="9">
        <v>27</v>
      </c>
      <c r="J52">
        <v>1</v>
      </c>
      <c r="M52" s="9" t="str">
        <f t="shared" si="0"/>
        <v>INSERT INTO RouteStops (RouteId,Variation,Sequence,NaptanId,BoardingStage,BoardingstageSequence,AlightingStage,AlightingStageSequence) VALUES (18,1,1,51,27,1,27,1)</v>
      </c>
    </row>
    <row r="53" spans="1:13" x14ac:dyDescent="0.25">
      <c r="A53" s="9">
        <v>2</v>
      </c>
      <c r="B53" s="9">
        <v>1</v>
      </c>
      <c r="C53" s="4">
        <v>45023138</v>
      </c>
      <c r="D53" s="9">
        <f>INDEX(Naptans!$A:$C,MATCH(C53,Naptans!$A:$A,0),2)</f>
        <v>132</v>
      </c>
      <c r="E53" s="9" t="str">
        <f>INDEX(Naptans!$A:$C,MATCH(C53,Naptans!$A:$A,0),3)</f>
        <v xml:space="preserve"> Keighley Rail Stn</v>
      </c>
      <c r="G53" s="9">
        <v>26</v>
      </c>
      <c r="H53" s="9">
        <v>2</v>
      </c>
      <c r="I53" s="9">
        <v>26</v>
      </c>
      <c r="J53">
        <v>2</v>
      </c>
      <c r="M53" s="9" t="str">
        <f t="shared" si="0"/>
        <v>INSERT INTO RouteStops (RouteId,Variation,Sequence,NaptanId,BoardingStage,BoardingstageSequence,AlightingStage,AlightingStageSequence) VALUES (18,1,2,132,26,2,26,2)</v>
      </c>
    </row>
    <row r="54" spans="1:13" x14ac:dyDescent="0.25">
      <c r="A54" s="9">
        <v>3</v>
      </c>
      <c r="B54" s="9">
        <v>1</v>
      </c>
      <c r="C54" s="4">
        <v>45023141</v>
      </c>
      <c r="D54" s="9">
        <f>INDEX(Naptans!$A:$C,MATCH(C54,Naptans!$A:$A,0),2)</f>
        <v>384</v>
      </c>
      <c r="E54" s="9" t="str">
        <f>INDEX(Naptans!$A:$C,MATCH(C54,Naptans!$A:$A,0),3)</f>
        <v>Bradford Road Elia Street</v>
      </c>
      <c r="G54" s="9">
        <v>26</v>
      </c>
      <c r="H54" s="9">
        <v>2</v>
      </c>
      <c r="I54" s="9">
        <v>25</v>
      </c>
      <c r="J54">
        <v>3</v>
      </c>
      <c r="M54" s="9" t="str">
        <f t="shared" si="0"/>
        <v>INSERT INTO RouteStops (RouteId,Variation,Sequence,NaptanId,BoardingStage,BoardingstageSequence,AlightingStage,AlightingStageSequence) VALUES (18,1,3,384,26,2,25,3)</v>
      </c>
    </row>
    <row r="55" spans="1:13" x14ac:dyDescent="0.25">
      <c r="A55" s="9">
        <v>4</v>
      </c>
      <c r="B55" s="9">
        <v>1</v>
      </c>
      <c r="C55" s="4">
        <v>45020021</v>
      </c>
      <c r="D55" s="9">
        <f>INDEX(Naptans!$A:$C,MATCH(C55,Naptans!$A:$A,0),2)</f>
        <v>385</v>
      </c>
      <c r="E55" s="9" t="str">
        <f>INDEX(Naptans!$A:$C,MATCH(C55,Naptans!$A:$A,0),3)</f>
        <v>Alston Retail Park</v>
      </c>
      <c r="G55" s="9">
        <v>25</v>
      </c>
      <c r="H55" s="9">
        <v>3</v>
      </c>
      <c r="I55" s="9">
        <v>25</v>
      </c>
      <c r="J55">
        <v>3</v>
      </c>
      <c r="M55" s="9" t="str">
        <f t="shared" si="0"/>
        <v>INSERT INTO RouteStops (RouteId,Variation,Sequence,NaptanId,BoardingStage,BoardingstageSequence,AlightingStage,AlightingStageSequence) VALUES (18,1,4,385,25,3,25,3)</v>
      </c>
    </row>
    <row r="56" spans="1:13" x14ac:dyDescent="0.25">
      <c r="A56" s="9">
        <v>5</v>
      </c>
      <c r="B56" s="9">
        <v>1</v>
      </c>
      <c r="C56" s="4">
        <v>45020020</v>
      </c>
      <c r="D56" s="9">
        <f>INDEX(Naptans!$A:$C,MATCH(C56,Naptans!$A:$A,0),2)</f>
        <v>386</v>
      </c>
      <c r="E56" s="9" t="str">
        <f>INDEX(Naptans!$A:$C,MATCH(C56,Naptans!$A:$A,0),3)</f>
        <v>Bradford Road Aireworth Rd</v>
      </c>
      <c r="G56" s="9">
        <v>24</v>
      </c>
      <c r="H56" s="9">
        <v>4</v>
      </c>
      <c r="I56" s="9">
        <v>24</v>
      </c>
      <c r="J56">
        <v>4</v>
      </c>
      <c r="M56" s="9" t="str">
        <f t="shared" si="0"/>
        <v>INSERT INTO RouteStops (RouteId,Variation,Sequence,NaptanId,BoardingStage,BoardingstageSequence,AlightingStage,AlightingStageSequence) VALUES (18,1,5,386,24,4,24,4)</v>
      </c>
    </row>
    <row r="57" spans="1:13" x14ac:dyDescent="0.25">
      <c r="A57" s="9">
        <v>6</v>
      </c>
      <c r="B57" s="9">
        <v>1</v>
      </c>
      <c r="C57" s="4">
        <v>45020017</v>
      </c>
      <c r="D57" s="9">
        <f>INDEX(Naptans!$A:$C,MATCH(C57,Naptans!$A:$A,0),2)</f>
        <v>387</v>
      </c>
      <c r="E57" s="9" t="str">
        <f>INDEX(Naptans!$A:$C,MATCH(C57,Naptans!$A:$A,0),3)</f>
        <v>Bradford Road Bar Lane</v>
      </c>
      <c r="G57" s="9">
        <v>24</v>
      </c>
      <c r="H57" s="9">
        <v>4</v>
      </c>
      <c r="I57" s="9">
        <v>24</v>
      </c>
      <c r="J57">
        <v>4</v>
      </c>
      <c r="M57" s="9" t="str">
        <f t="shared" si="0"/>
        <v>INSERT INTO RouteStops (RouteId,Variation,Sequence,NaptanId,BoardingStage,BoardingstageSequence,AlightingStage,AlightingStageSequence) VALUES (18,1,6,387,24,4,24,4)</v>
      </c>
    </row>
    <row r="58" spans="1:13" x14ac:dyDescent="0.25">
      <c r="A58" s="9">
        <v>7</v>
      </c>
      <c r="B58" s="9">
        <v>1</v>
      </c>
      <c r="C58" s="4">
        <v>45020016</v>
      </c>
      <c r="D58" s="9">
        <f>INDEX(Naptans!$A:$C,MATCH(C58,Naptans!$A:$A,0),2)</f>
        <v>388</v>
      </c>
      <c r="E58" s="9" t="str">
        <f>INDEX(Naptans!$A:$C,MATCH(C58,Naptans!$A:$A,0),3)</f>
        <v>Bradford Road West Lea Avenue</v>
      </c>
      <c r="G58" s="9">
        <v>23</v>
      </c>
      <c r="H58" s="9">
        <v>5</v>
      </c>
      <c r="I58" s="9">
        <v>23</v>
      </c>
      <c r="J58">
        <v>5</v>
      </c>
      <c r="M58" s="9" t="str">
        <f t="shared" si="0"/>
        <v>INSERT INTO RouteStops (RouteId,Variation,Sequence,NaptanId,BoardingStage,BoardingstageSequence,AlightingStage,AlightingStageSequence) VALUES (18,1,7,388,23,5,23,5)</v>
      </c>
    </row>
    <row r="59" spans="1:13" x14ac:dyDescent="0.25">
      <c r="A59" s="9">
        <v>8</v>
      </c>
      <c r="B59" s="9">
        <v>1</v>
      </c>
      <c r="C59" s="4">
        <v>45020013</v>
      </c>
      <c r="D59" s="9">
        <f>INDEX(Naptans!$A:$C,MATCH(C59,Naptans!$A:$A,0),2)</f>
        <v>389</v>
      </c>
      <c r="E59" s="9" t="str">
        <f>INDEX(Naptans!$A:$C,MATCH(C59,Naptans!$A:$A,0),3)</f>
        <v>Bradford Road Manor Grove</v>
      </c>
      <c r="G59" s="9">
        <v>23</v>
      </c>
      <c r="H59" s="9">
        <v>5</v>
      </c>
      <c r="I59" s="9">
        <v>22</v>
      </c>
      <c r="J59">
        <v>6</v>
      </c>
      <c r="M59" s="9" t="str">
        <f t="shared" si="0"/>
        <v>INSERT INTO RouteStops (RouteId,Variation,Sequence,NaptanId,BoardingStage,BoardingstageSequence,AlightingStage,AlightingStageSequence) VALUES (18,1,8,389,23,5,22,6)</v>
      </c>
    </row>
    <row r="60" spans="1:13" x14ac:dyDescent="0.25">
      <c r="A60" s="9">
        <v>9</v>
      </c>
      <c r="B60" s="9">
        <v>1</v>
      </c>
      <c r="C60" s="4">
        <v>45020011</v>
      </c>
      <c r="D60" s="9">
        <f>INDEX(Naptans!$A:$C,MATCH(C60,Naptans!$A:$A,0),2)</f>
        <v>390</v>
      </c>
      <c r="E60" s="9" t="str">
        <f>INDEX(Naptans!$A:$C,MATCH(C60,Naptans!$A:$A,0),3)</f>
        <v>Morton Cemetery</v>
      </c>
      <c r="G60" s="9">
        <v>22</v>
      </c>
      <c r="H60" s="9">
        <v>6</v>
      </c>
      <c r="I60" s="9">
        <v>22</v>
      </c>
      <c r="J60">
        <v>6</v>
      </c>
      <c r="M60" s="9" t="str">
        <f t="shared" si="0"/>
        <v>INSERT INTO RouteStops (RouteId,Variation,Sequence,NaptanId,BoardingStage,BoardingstageSequence,AlightingStage,AlightingStageSequence) VALUES (18,1,9,390,22,6,22,6)</v>
      </c>
    </row>
    <row r="61" spans="1:13" x14ac:dyDescent="0.25">
      <c r="A61" s="9">
        <v>10</v>
      </c>
      <c r="B61" s="9">
        <v>1</v>
      </c>
      <c r="C61" s="4">
        <v>45020009</v>
      </c>
      <c r="D61" s="9">
        <f>INDEX(Naptans!$A:$C,MATCH(C61,Naptans!$A:$A,0),2)</f>
        <v>391</v>
      </c>
      <c r="E61" s="9" t="str">
        <f>INDEX(Naptans!$A:$C,MATCH(C61,Naptans!$A:$A,0),3)</f>
        <v>Bradford Road Bowwood Drive</v>
      </c>
      <c r="G61" s="9">
        <v>22</v>
      </c>
      <c r="H61" s="9">
        <v>6</v>
      </c>
      <c r="I61" s="9">
        <v>21</v>
      </c>
      <c r="J61">
        <v>7</v>
      </c>
      <c r="M61" s="9" t="str">
        <f t="shared" si="0"/>
        <v>INSERT INTO RouteStops (RouteId,Variation,Sequence,NaptanId,BoardingStage,BoardingstageSequence,AlightingStage,AlightingStageSequence) VALUES (18,1,10,391,22,6,21,7)</v>
      </c>
    </row>
    <row r="62" spans="1:13" x14ac:dyDescent="0.25">
      <c r="A62" s="9">
        <v>11</v>
      </c>
      <c r="B62" s="9">
        <v>1</v>
      </c>
      <c r="C62" s="4">
        <v>45020007</v>
      </c>
      <c r="D62" s="9">
        <f>INDEX(Naptans!$A:$C,MATCH(C62,Naptans!$A:$A,0),2)</f>
        <v>392</v>
      </c>
      <c r="E62" s="9" t="str">
        <f>INDEX(Naptans!$A:$C,MATCH(C62,Naptans!$A:$A,0),3)</f>
        <v>Bradford Road Sunny Mount</v>
      </c>
      <c r="G62" s="9">
        <v>21</v>
      </c>
      <c r="H62" s="9">
        <v>7</v>
      </c>
      <c r="I62" s="9">
        <v>21</v>
      </c>
      <c r="J62">
        <v>7</v>
      </c>
      <c r="M62" s="9" t="str">
        <f t="shared" si="0"/>
        <v>INSERT INTO RouteStops (RouteId,Variation,Sequence,NaptanId,BoardingStage,BoardingstageSequence,AlightingStage,AlightingStageSequence) VALUES (18,1,11,392,21,7,21,7)</v>
      </c>
    </row>
    <row r="63" spans="1:13" x14ac:dyDescent="0.25">
      <c r="A63" s="9">
        <v>12</v>
      </c>
      <c r="B63" s="9">
        <v>1</v>
      </c>
      <c r="C63" s="4">
        <v>45020006</v>
      </c>
      <c r="D63" s="9">
        <f>INDEX(Naptans!$A:$C,MATCH(C63,Naptans!$A:$A,0),2)</f>
        <v>393</v>
      </c>
      <c r="E63" s="9" t="str">
        <f>INDEX(Naptans!$A:$C,MATCH(C63,Naptans!$A:$A,0),3)</f>
        <v>Bradford Road Poplar Terrace</v>
      </c>
      <c r="G63" s="9">
        <v>20</v>
      </c>
      <c r="H63" s="9">
        <v>8</v>
      </c>
      <c r="I63" s="9">
        <v>20</v>
      </c>
      <c r="J63">
        <v>8</v>
      </c>
      <c r="M63" s="9" t="str">
        <f t="shared" si="0"/>
        <v>INSERT INTO RouteStops (RouteId,Variation,Sequence,NaptanId,BoardingStage,BoardingstageSequence,AlightingStage,AlightingStageSequence) VALUES (18,1,12,393,20,8,20,8)</v>
      </c>
    </row>
    <row r="64" spans="1:13" x14ac:dyDescent="0.25">
      <c r="A64" s="9">
        <v>13</v>
      </c>
      <c r="B64" s="9">
        <v>1</v>
      </c>
      <c r="C64" s="4">
        <v>45020004</v>
      </c>
      <c r="D64" s="9">
        <f>INDEX(Naptans!$A:$C,MATCH(C64,Naptans!$A:$A,0),2)</f>
        <v>327</v>
      </c>
      <c r="E64" s="9" t="str">
        <f>INDEX(Naptans!$A:$C,MATCH(C64,Naptans!$A:$A,0),3)</f>
        <v>Keighley Road Croft Road</v>
      </c>
      <c r="G64" s="9">
        <v>19</v>
      </c>
      <c r="H64" s="9">
        <v>9</v>
      </c>
      <c r="I64" s="9">
        <v>19</v>
      </c>
      <c r="J64">
        <v>9</v>
      </c>
      <c r="M64" s="9" t="str">
        <f t="shared" si="0"/>
        <v>INSERT INTO RouteStops (RouteId,Variation,Sequence,NaptanId,BoardingStage,BoardingstageSequence,AlightingStage,AlightingStageSequence) VALUES (18,1,13,327,19,9,19,9)</v>
      </c>
    </row>
    <row r="65" spans="1:13" x14ac:dyDescent="0.25">
      <c r="A65" s="9">
        <v>14</v>
      </c>
      <c r="B65" s="9">
        <v>1</v>
      </c>
      <c r="C65" s="4">
        <v>45020001</v>
      </c>
      <c r="D65" s="9">
        <f>INDEX(Naptans!$A:$C,MATCH(C65,Naptans!$A:$A,0),2)</f>
        <v>328</v>
      </c>
      <c r="E65" s="9" t="str">
        <f>INDEX(Naptans!$A:$C,MATCH(C65,Naptans!$A:$A,0),3)</f>
        <v>Keighley Road Canal Road</v>
      </c>
      <c r="G65" s="9">
        <v>18</v>
      </c>
      <c r="H65" s="9">
        <v>10</v>
      </c>
      <c r="I65" s="9">
        <v>18</v>
      </c>
      <c r="J65">
        <v>10</v>
      </c>
      <c r="M65" s="9" t="str">
        <f t="shared" si="0"/>
        <v>INSERT INTO RouteStops (RouteId,Variation,Sequence,NaptanId,BoardingStage,BoardingstageSequence,AlightingStage,AlightingStageSequence) VALUES (18,1,14,328,18,10,18,10)</v>
      </c>
    </row>
    <row r="66" spans="1:13" x14ac:dyDescent="0.25">
      <c r="A66" s="9">
        <v>15</v>
      </c>
      <c r="B66" s="9">
        <v>1</v>
      </c>
      <c r="C66" s="4">
        <v>45020299</v>
      </c>
      <c r="D66" s="9">
        <f>INDEX(Naptans!$A:$C,MATCH(C66,Naptans!$A:$A,0),2)</f>
        <v>329</v>
      </c>
      <c r="E66" s="9" t="str">
        <f>INDEX(Naptans!$A:$C,MATCH(C66,Naptans!$A:$A,0),3)</f>
        <v>Keighley Road Laurel Grove</v>
      </c>
      <c r="G66" s="9">
        <v>18</v>
      </c>
      <c r="H66" s="9">
        <v>10</v>
      </c>
      <c r="I66" s="9">
        <v>17</v>
      </c>
      <c r="J66">
        <v>11</v>
      </c>
      <c r="M66" s="9" t="str">
        <f t="shared" si="0"/>
        <v>INSERT INTO RouteStops (RouteId,Variation,Sequence,NaptanId,BoardingStage,BoardingstageSequence,AlightingStage,AlightingStageSequence) VALUES (18,1,15,329,18,10,17,11)</v>
      </c>
    </row>
    <row r="67" spans="1:13" x14ac:dyDescent="0.25">
      <c r="A67" s="9">
        <v>16</v>
      </c>
      <c r="B67" s="9">
        <v>1</v>
      </c>
      <c r="C67" s="4">
        <v>45020298</v>
      </c>
      <c r="D67" s="9">
        <f>INDEX(Naptans!$A:$C,MATCH(C67,Naptans!$A:$A,0),2)</f>
        <v>330</v>
      </c>
      <c r="E67" s="9" t="str">
        <f>INDEX(Naptans!$A:$C,MATCH(C67,Naptans!$A:$A,0),3)</f>
        <v>Keighley Road Harold Street</v>
      </c>
      <c r="G67" s="9">
        <v>17</v>
      </c>
      <c r="H67" s="9">
        <v>11</v>
      </c>
      <c r="I67" s="9">
        <v>17</v>
      </c>
      <c r="J67">
        <v>11</v>
      </c>
      <c r="M67" s="9" t="str">
        <f t="shared" ref="M67:M103" si="1">"INSERT INTO RouteStops (RouteId,Variation,Sequence,NaptanId,BoardingStage,BoardingstageSequence,AlightingStage,AlightingStageSequence) VALUES ("&amp;$M$1&amp;","&amp;B67&amp;","&amp;A67&amp;","&amp;D67&amp;","&amp;G67&amp;","&amp;H67&amp;","&amp;I67&amp;","&amp;J67&amp;")"</f>
        <v>INSERT INTO RouteStops (RouteId,Variation,Sequence,NaptanId,BoardingStage,BoardingstageSequence,AlightingStage,AlightingStageSequence) VALUES (18,1,16,330,17,11,17,11)</v>
      </c>
    </row>
    <row r="68" spans="1:13" x14ac:dyDescent="0.25">
      <c r="A68" s="9">
        <v>17</v>
      </c>
      <c r="B68" s="9">
        <v>1</v>
      </c>
      <c r="C68" s="4">
        <v>45020296</v>
      </c>
      <c r="D68" s="9">
        <f>INDEX(Naptans!$A:$C,MATCH(C68,Naptans!$A:$A,0),2)</f>
        <v>331</v>
      </c>
      <c r="E68" s="9" t="str">
        <f>INDEX(Naptans!$A:$C,MATCH(C68,Naptans!$A:$A,0),3)</f>
        <v>Keighley Road Old Main Street</v>
      </c>
      <c r="G68" s="9">
        <v>16</v>
      </c>
      <c r="H68" s="9">
        <v>12</v>
      </c>
      <c r="I68" s="9">
        <v>16</v>
      </c>
      <c r="J68">
        <v>12</v>
      </c>
      <c r="M68" s="9" t="str">
        <f t="shared" si="1"/>
        <v>INSERT INTO RouteStops (RouteId,Variation,Sequence,NaptanId,BoardingStage,BoardingstageSequence,AlightingStage,AlightingStageSequence) VALUES (18,1,17,331,16,12,16,12)</v>
      </c>
    </row>
    <row r="69" spans="1:13" x14ac:dyDescent="0.25">
      <c r="A69" s="9">
        <v>18</v>
      </c>
      <c r="B69" s="9">
        <v>1</v>
      </c>
      <c r="C69" s="4">
        <v>45019953</v>
      </c>
      <c r="D69" s="9">
        <f>INDEX(Naptans!$A:$C,MATCH(C69,Naptans!$A:$A,0),2)</f>
        <v>332</v>
      </c>
      <c r="E69" s="9" t="str">
        <f>INDEX(Naptans!$A:$C,MATCH(C69,Naptans!$A:$A,0),3)</f>
        <v>D Midland Hotel</v>
      </c>
      <c r="G69" s="9">
        <v>16</v>
      </c>
      <c r="H69" s="9">
        <v>12</v>
      </c>
      <c r="I69" s="9">
        <v>16</v>
      </c>
      <c r="J69">
        <v>12</v>
      </c>
      <c r="M69" s="9" t="str">
        <f t="shared" si="1"/>
        <v>INSERT INTO RouteStops (RouteId,Variation,Sequence,NaptanId,BoardingStage,BoardingstageSequence,AlightingStage,AlightingStageSequence) VALUES (18,1,18,332,16,12,16,12)</v>
      </c>
    </row>
    <row r="70" spans="1:13" x14ac:dyDescent="0.25">
      <c r="A70" s="9">
        <v>19</v>
      </c>
      <c r="B70" s="9">
        <v>1</v>
      </c>
      <c r="C70" s="4">
        <v>45019956</v>
      </c>
      <c r="D70" s="9">
        <f>INDEX(Naptans!$A:$C,MATCH(C70,Naptans!$A:$A,0),2)</f>
        <v>394</v>
      </c>
      <c r="E70" s="9" t="str">
        <f>INDEX(Naptans!$A:$C,MATCH(C70,Naptans!$A:$A,0),3)</f>
        <v>Main Street</v>
      </c>
      <c r="G70" s="9">
        <v>16</v>
      </c>
      <c r="H70" s="9">
        <v>12</v>
      </c>
      <c r="I70" s="9">
        <v>16</v>
      </c>
      <c r="J70">
        <v>12</v>
      </c>
      <c r="M70" s="9" t="str">
        <f t="shared" si="1"/>
        <v>INSERT INTO RouteStops (RouteId,Variation,Sequence,NaptanId,BoardingStage,BoardingstageSequence,AlightingStage,AlightingStageSequence) VALUES (18,1,19,394,16,12,16,12)</v>
      </c>
    </row>
    <row r="71" spans="1:13" x14ac:dyDescent="0.25">
      <c r="A71" s="9">
        <v>20</v>
      </c>
      <c r="B71" s="9">
        <v>1</v>
      </c>
      <c r="C71" s="4">
        <v>45021143</v>
      </c>
      <c r="D71" s="9">
        <f>INDEX(Naptans!$A:$C,MATCH(C71,Naptans!$A:$A,0),2)</f>
        <v>395</v>
      </c>
      <c r="E71" s="9" t="str">
        <f>INDEX(Naptans!$A:$C,MATCH(C71,Naptans!$A:$A,0),3)</f>
        <v>Bradford Road Ashfield Court</v>
      </c>
      <c r="G71" s="9">
        <v>15</v>
      </c>
      <c r="H71" s="9">
        <v>13</v>
      </c>
      <c r="I71" s="9">
        <v>15</v>
      </c>
      <c r="J71">
        <v>13</v>
      </c>
      <c r="M71" s="9" t="str">
        <f t="shared" si="1"/>
        <v>INSERT INTO RouteStops (RouteId,Variation,Sequence,NaptanId,BoardingStage,BoardingstageSequence,AlightingStage,AlightingStageSequence) VALUES (18,1,20,395,15,13,15,13)</v>
      </c>
    </row>
    <row r="72" spans="1:13" x14ac:dyDescent="0.25">
      <c r="A72" s="9">
        <v>21</v>
      </c>
      <c r="B72" s="9">
        <v>1</v>
      </c>
      <c r="C72" s="4">
        <v>45021142</v>
      </c>
      <c r="D72" s="9">
        <f>INDEX(Naptans!$A:$C,MATCH(C72,Naptans!$A:$A,0),2)</f>
        <v>396</v>
      </c>
      <c r="E72" s="9" t="str">
        <f>INDEX(Naptans!$A:$C,MATCH(C72,Naptans!$A:$A,0),3)</f>
        <v>Beckfoot School</v>
      </c>
      <c r="G72" s="9">
        <v>15</v>
      </c>
      <c r="H72" s="9">
        <v>13</v>
      </c>
      <c r="I72" s="9">
        <v>14</v>
      </c>
      <c r="J72">
        <v>14</v>
      </c>
      <c r="M72" s="9" t="str">
        <f t="shared" si="1"/>
        <v>INSERT INTO RouteStops (RouteId,Variation,Sequence,NaptanId,BoardingStage,BoardingstageSequence,AlightingStage,AlightingStageSequence) VALUES (18,1,21,396,15,13,14,14)</v>
      </c>
    </row>
    <row r="73" spans="1:13" x14ac:dyDescent="0.25">
      <c r="A73" s="9">
        <v>22</v>
      </c>
      <c r="B73" s="9">
        <v>1</v>
      </c>
      <c r="C73" s="4">
        <v>45021141</v>
      </c>
      <c r="D73" s="9">
        <f>INDEX(Naptans!$A:$C,MATCH(C73,Naptans!$A:$A,0),2)</f>
        <v>397</v>
      </c>
      <c r="E73" s="9" t="str">
        <f>INDEX(Naptans!$A:$C,MATCH(C73,Naptans!$A:$A,0),3)</f>
        <v>Bradford Road Wagon Lane</v>
      </c>
      <c r="G73" s="9">
        <v>14</v>
      </c>
      <c r="H73" s="9">
        <v>14</v>
      </c>
      <c r="I73" s="9">
        <v>14</v>
      </c>
      <c r="J73">
        <v>14</v>
      </c>
      <c r="M73" s="9" t="str">
        <f t="shared" si="1"/>
        <v>INSERT INTO RouteStops (RouteId,Variation,Sequence,NaptanId,BoardingStage,BoardingstageSequence,AlightingStage,AlightingStageSequence) VALUES (18,1,22,397,14,14,14,14)</v>
      </c>
    </row>
    <row r="74" spans="1:13" x14ac:dyDescent="0.25">
      <c r="A74" s="9">
        <v>23</v>
      </c>
      <c r="B74" s="9">
        <v>1</v>
      </c>
      <c r="C74" s="4">
        <v>45021140</v>
      </c>
      <c r="D74" s="9">
        <f>INDEX(Naptans!$A:$C,MATCH(C74,Naptans!$A:$A,0),2)</f>
        <v>398</v>
      </c>
      <c r="E74" s="9" t="str">
        <f>INDEX(Naptans!$A:$C,MATCH(C74,Naptans!$A:$A,0),3)</f>
        <v>Bradford Road Aire View Avenue</v>
      </c>
      <c r="G74" s="9">
        <v>14</v>
      </c>
      <c r="H74" s="9">
        <v>14</v>
      </c>
      <c r="I74" s="9">
        <v>13</v>
      </c>
      <c r="J74">
        <v>15</v>
      </c>
      <c r="M74" s="9" t="str">
        <f t="shared" si="1"/>
        <v>INSERT INTO RouteStops (RouteId,Variation,Sequence,NaptanId,BoardingStage,BoardingstageSequence,AlightingStage,AlightingStageSequence) VALUES (18,1,23,398,14,14,13,15)</v>
      </c>
    </row>
    <row r="75" spans="1:13" x14ac:dyDescent="0.25">
      <c r="A75" s="9">
        <v>24</v>
      </c>
      <c r="B75" s="9">
        <v>1</v>
      </c>
      <c r="C75" s="4">
        <v>45021139</v>
      </c>
      <c r="D75" s="9">
        <f>INDEX(Naptans!$A:$C,MATCH(C75,Naptans!$A:$A,0),2)</f>
        <v>399</v>
      </c>
      <c r="E75" s="9" t="str">
        <f>INDEX(Naptans!$A:$C,MATCH(C75,Naptans!$A:$A,0),3)</f>
        <v>Bradford Road Grange Park Drive</v>
      </c>
      <c r="G75" s="9">
        <v>14</v>
      </c>
      <c r="H75" s="9">
        <v>14</v>
      </c>
      <c r="I75" s="9">
        <v>13</v>
      </c>
      <c r="J75">
        <v>15</v>
      </c>
      <c r="M75" s="9" t="str">
        <f t="shared" si="1"/>
        <v>INSERT INTO RouteStops (RouteId,Variation,Sequence,NaptanId,BoardingStage,BoardingstageSequence,AlightingStage,AlightingStageSequence) VALUES (18,1,24,399,14,14,13,15)</v>
      </c>
    </row>
    <row r="76" spans="1:13" x14ac:dyDescent="0.25">
      <c r="A76" s="9">
        <v>25</v>
      </c>
      <c r="B76" s="9">
        <v>1</v>
      </c>
      <c r="C76" s="4">
        <v>45020538</v>
      </c>
      <c r="D76" s="9">
        <f>INDEX(Naptans!$A:$C,MATCH(C76,Naptans!$A:$A,0),2)</f>
        <v>400</v>
      </c>
      <c r="E76" s="9" t="str">
        <f>INDEX(Naptans!$A:$C,MATCH(C76,Naptans!$A:$A,0),3)</f>
        <v>Bradford Road New Road</v>
      </c>
      <c r="G76" s="9">
        <v>13</v>
      </c>
      <c r="H76" s="9">
        <v>15</v>
      </c>
      <c r="I76" s="9">
        <v>13</v>
      </c>
      <c r="J76">
        <v>15</v>
      </c>
      <c r="M76" s="9" t="str">
        <f t="shared" si="1"/>
        <v>INSERT INTO RouteStops (RouteId,Variation,Sequence,NaptanId,BoardingStage,BoardingstageSequence,AlightingStage,AlightingStageSequence) VALUES (18,1,25,400,13,15,13,15)</v>
      </c>
    </row>
    <row r="77" spans="1:13" x14ac:dyDescent="0.25">
      <c r="A77" s="9">
        <v>26</v>
      </c>
      <c r="B77" s="9">
        <v>1</v>
      </c>
      <c r="C77" s="4">
        <v>45020536</v>
      </c>
      <c r="D77" s="9">
        <f>INDEX(Naptans!$A:$C,MATCH(C77,Naptans!$A:$A,0),2)</f>
        <v>401</v>
      </c>
      <c r="E77" s="9" t="str">
        <f>INDEX(Naptans!$A:$C,MATCH(C77,Naptans!$A:$A,0),3)</f>
        <v>Bradford Road Yorkshire Clinic</v>
      </c>
      <c r="G77" s="9">
        <v>13</v>
      </c>
      <c r="H77" s="9">
        <v>15</v>
      </c>
      <c r="I77" s="9">
        <v>12</v>
      </c>
      <c r="J77">
        <v>16</v>
      </c>
      <c r="M77" s="9" t="str">
        <f t="shared" si="1"/>
        <v>INSERT INTO RouteStops (RouteId,Variation,Sequence,NaptanId,BoardingStage,BoardingstageSequence,AlightingStage,AlightingStageSequence) VALUES (18,1,26,401,13,15,12,16)</v>
      </c>
    </row>
    <row r="78" spans="1:13" x14ac:dyDescent="0.25">
      <c r="A78" s="9">
        <v>27</v>
      </c>
      <c r="B78" s="9">
        <v>1</v>
      </c>
      <c r="C78" s="4">
        <v>45020534</v>
      </c>
      <c r="D78" s="9">
        <f>INDEX(Naptans!$A:$C,MATCH(C78,Naptans!$A:$A,0),2)</f>
        <v>402</v>
      </c>
      <c r="E78" s="9" t="str">
        <f>INDEX(Naptans!$A:$C,MATCH(C78,Naptans!$A:$A,0),3)</f>
        <v>Bingley Road Branksome Drive</v>
      </c>
      <c r="G78" s="9">
        <v>12</v>
      </c>
      <c r="H78" s="9">
        <v>16</v>
      </c>
      <c r="I78" s="9">
        <v>12</v>
      </c>
      <c r="J78">
        <v>16</v>
      </c>
      <c r="M78" s="9" t="str">
        <f t="shared" si="1"/>
        <v>INSERT INTO RouteStops (RouteId,Variation,Sequence,NaptanId,BoardingStage,BoardingstageSequence,AlightingStage,AlightingStageSequence) VALUES (18,1,27,402,12,16,12,16)</v>
      </c>
    </row>
    <row r="79" spans="1:13" x14ac:dyDescent="0.25">
      <c r="A79" s="9">
        <v>28</v>
      </c>
      <c r="B79" s="9">
        <v>1</v>
      </c>
      <c r="C79" s="4">
        <v>45020533</v>
      </c>
      <c r="D79" s="9">
        <f>INDEX(Naptans!$A:$C,MATCH(C79,Naptans!$A:$A,0),2)</f>
        <v>403</v>
      </c>
      <c r="E79" s="9" t="str">
        <f>INDEX(Naptans!$A:$C,MATCH(C79,Naptans!$A:$A,0),3)</f>
        <v>Bingley Road Saltaire</v>
      </c>
      <c r="G79" s="9">
        <v>12</v>
      </c>
      <c r="H79" s="9">
        <v>16</v>
      </c>
      <c r="I79" s="9">
        <v>11</v>
      </c>
      <c r="J79">
        <v>17</v>
      </c>
      <c r="M79" s="9" t="str">
        <f t="shared" si="1"/>
        <v>INSERT INTO RouteStops (RouteId,Variation,Sequence,NaptanId,BoardingStage,BoardingstageSequence,AlightingStage,AlightingStageSequence) VALUES (18,1,28,403,12,16,11,17)</v>
      </c>
    </row>
    <row r="80" spans="1:13" x14ac:dyDescent="0.25">
      <c r="A80" s="9">
        <v>29</v>
      </c>
      <c r="B80" s="9">
        <v>1</v>
      </c>
      <c r="C80" s="4">
        <v>45020530</v>
      </c>
      <c r="D80" s="9">
        <f>INDEX(Naptans!$A:$C,MATCH(C80,Naptans!$A:$A,0),2)</f>
        <v>404</v>
      </c>
      <c r="E80" s="9" t="str">
        <f>INDEX(Naptans!$A:$C,MATCH(C80,Naptans!$A:$A,0),3)</f>
        <v>Bingley Road Dallam Road</v>
      </c>
      <c r="G80" s="9">
        <v>12</v>
      </c>
      <c r="H80" s="9">
        <v>16</v>
      </c>
      <c r="I80" s="9">
        <v>11</v>
      </c>
      <c r="J80">
        <v>17</v>
      </c>
      <c r="M80" s="9" t="str">
        <f t="shared" si="1"/>
        <v>INSERT INTO RouteStops (RouteId,Variation,Sequence,NaptanId,BoardingStage,BoardingstageSequence,AlightingStage,AlightingStageSequence) VALUES (18,1,29,404,12,16,11,17)</v>
      </c>
    </row>
    <row r="81" spans="1:13" x14ac:dyDescent="0.25">
      <c r="A81" s="9">
        <v>30</v>
      </c>
      <c r="B81" s="9">
        <v>1</v>
      </c>
      <c r="C81" s="4">
        <v>45020526</v>
      </c>
      <c r="D81" s="9">
        <f>INDEX(Naptans!$A:$C,MATCH(C81,Naptans!$A:$A,0),2)</f>
        <v>405</v>
      </c>
      <c r="E81" s="9" t="str">
        <f>INDEX(Naptans!$A:$C,MATCH(C81,Naptans!$A:$A,0),3)</f>
        <v>Saltaire Roundabout</v>
      </c>
      <c r="G81" s="9">
        <v>11</v>
      </c>
      <c r="H81" s="9">
        <v>17</v>
      </c>
      <c r="I81" s="9">
        <v>11</v>
      </c>
      <c r="J81">
        <v>17</v>
      </c>
      <c r="M81" s="9" t="str">
        <f t="shared" si="1"/>
        <v>INSERT INTO RouteStops (RouteId,Variation,Sequence,NaptanId,BoardingStage,BoardingstageSequence,AlightingStage,AlightingStageSequence) VALUES (18,1,30,405,11,17,11,17)</v>
      </c>
    </row>
    <row r="82" spans="1:13" x14ac:dyDescent="0.25">
      <c r="A82" s="9">
        <v>31</v>
      </c>
      <c r="B82" s="9">
        <v>1</v>
      </c>
      <c r="C82" s="4">
        <v>45018652</v>
      </c>
      <c r="D82" s="9">
        <f>INDEX(Naptans!$A:$C,MATCH(C82,Naptans!$A:$A,0),2)</f>
        <v>406</v>
      </c>
      <c r="E82" s="9" t="str">
        <f>INDEX(Naptans!$A:$C,MATCH(C82,Naptans!$A:$A,0),3)</f>
        <v>Bingley Road Victoria Prk</v>
      </c>
      <c r="G82" s="9">
        <v>11</v>
      </c>
      <c r="H82" s="9">
        <v>17</v>
      </c>
      <c r="I82" s="9">
        <v>10</v>
      </c>
      <c r="J82">
        <v>18</v>
      </c>
      <c r="M82" s="9" t="str">
        <f t="shared" si="1"/>
        <v>INSERT INTO RouteStops (RouteId,Variation,Sequence,NaptanId,BoardingStage,BoardingstageSequence,AlightingStage,AlightingStageSequence) VALUES (18,1,31,406,11,17,10,18)</v>
      </c>
    </row>
    <row r="83" spans="1:13" x14ac:dyDescent="0.25">
      <c r="A83" s="9">
        <v>32</v>
      </c>
      <c r="B83" s="9">
        <v>1</v>
      </c>
      <c r="C83" s="4">
        <v>45018653</v>
      </c>
      <c r="D83" s="9">
        <f>INDEX(Naptans!$A:$C,MATCH(C83,Naptans!$A:$A,0),2)</f>
        <v>407</v>
      </c>
      <c r="E83" s="9" t="str">
        <f>INDEX(Naptans!$A:$C,MATCH(C83,Naptans!$A:$A,0),3)</f>
        <v>Bingley Road Wensley Avenue</v>
      </c>
      <c r="G83" s="9">
        <v>11</v>
      </c>
      <c r="H83" s="9">
        <v>17</v>
      </c>
      <c r="I83" s="9">
        <v>10</v>
      </c>
      <c r="J83">
        <v>18</v>
      </c>
      <c r="M83" s="9" t="str">
        <f t="shared" si="1"/>
        <v>INSERT INTO RouteStops (RouteId,Variation,Sequence,NaptanId,BoardingStage,BoardingstageSequence,AlightingStage,AlightingStageSequence) VALUES (18,1,32,407,11,17,10,18)</v>
      </c>
    </row>
    <row r="84" spans="1:13" x14ac:dyDescent="0.25">
      <c r="A84" s="9">
        <v>33</v>
      </c>
      <c r="B84" s="9">
        <v>1</v>
      </c>
      <c r="C84" s="4">
        <v>45018654</v>
      </c>
      <c r="D84" s="9">
        <f>INDEX(Naptans!$A:$C,MATCH(C84,Naptans!$A:$A,0),2)</f>
        <v>408</v>
      </c>
      <c r="E84" s="9" t="str">
        <f>INDEX(Naptans!$A:$C,MATCH(C84,Naptans!$A:$A,0),3)</f>
        <v>Bingley Road Wellington Crescent</v>
      </c>
      <c r="G84" s="9">
        <v>10</v>
      </c>
      <c r="H84" s="9">
        <v>18</v>
      </c>
      <c r="I84" s="9">
        <v>10</v>
      </c>
      <c r="J84">
        <v>18</v>
      </c>
      <c r="M84" s="9" t="str">
        <f t="shared" si="1"/>
        <v>INSERT INTO RouteStops (RouteId,Variation,Sequence,NaptanId,BoardingStage,BoardingstageSequence,AlightingStage,AlightingStageSequence) VALUES (18,1,33,408,10,18,10,18)</v>
      </c>
    </row>
    <row r="85" spans="1:13" x14ac:dyDescent="0.25">
      <c r="A85" s="9">
        <v>34</v>
      </c>
      <c r="B85" s="9">
        <v>1</v>
      </c>
      <c r="C85" s="4">
        <v>45018655</v>
      </c>
      <c r="D85" s="9">
        <f>INDEX(Naptans!$A:$C,MATCH(C85,Naptans!$A:$A,0),2)</f>
        <v>409</v>
      </c>
      <c r="E85" s="9" t="str">
        <f>INDEX(Naptans!$A:$C,MATCH(C85,Naptans!$A:$A,0),3)</f>
        <v>Bradford Road Westcliffe Road</v>
      </c>
      <c r="G85" s="9">
        <v>10</v>
      </c>
      <c r="H85" s="9">
        <v>18</v>
      </c>
      <c r="I85" s="9">
        <v>9</v>
      </c>
      <c r="J85">
        <v>19</v>
      </c>
      <c r="M85" s="9" t="str">
        <f t="shared" si="1"/>
        <v>INSERT INTO RouteStops (RouteId,Variation,Sequence,NaptanId,BoardingStage,BoardingstageSequence,AlightingStage,AlightingStageSequence) VALUES (18,1,34,409,10,18,9,19)</v>
      </c>
    </row>
    <row r="86" spans="1:13" x14ac:dyDescent="0.25">
      <c r="A86" s="9">
        <v>35</v>
      </c>
      <c r="B86" s="9">
        <v>1</v>
      </c>
      <c r="C86" s="4">
        <v>45018657</v>
      </c>
      <c r="D86" s="9">
        <f>INDEX(Naptans!$A:$C,MATCH(C86,Naptans!$A:$A,0),2)</f>
        <v>410</v>
      </c>
      <c r="E86" s="9" t="str">
        <f>INDEX(Naptans!$A:$C,MATCH(C86,Naptans!$A:$A,0),3)</f>
        <v>Bradford Road Bargrange Avenue</v>
      </c>
      <c r="G86" s="9">
        <v>9</v>
      </c>
      <c r="H86" s="9">
        <v>19</v>
      </c>
      <c r="I86" s="9">
        <v>9</v>
      </c>
      <c r="J86">
        <v>19</v>
      </c>
      <c r="M86" s="9" t="str">
        <f t="shared" si="1"/>
        <v>INSERT INTO RouteStops (RouteId,Variation,Sequence,NaptanId,BoardingStage,BoardingstageSequence,AlightingStage,AlightingStageSequence) VALUES (18,1,35,410,9,19,9,19)</v>
      </c>
    </row>
    <row r="87" spans="1:13" x14ac:dyDescent="0.25">
      <c r="A87" s="9">
        <v>36</v>
      </c>
      <c r="B87" s="9">
        <v>1</v>
      </c>
      <c r="C87" s="4">
        <v>45018658</v>
      </c>
      <c r="D87" s="9">
        <f>INDEX(Naptans!$A:$C,MATCH(C87,Naptans!$A:$A,0),2)</f>
        <v>411</v>
      </c>
      <c r="E87" s="9" t="str">
        <f>INDEX(Naptans!$A:$C,MATCH(C87,Naptans!$A:$A,0),3)</f>
        <v>Bradford Road Norwood Terrace</v>
      </c>
      <c r="G87" s="9">
        <v>9</v>
      </c>
      <c r="H87" s="9">
        <v>19</v>
      </c>
      <c r="I87" s="9">
        <v>8</v>
      </c>
      <c r="J87">
        <v>20</v>
      </c>
      <c r="M87" s="9" t="str">
        <f t="shared" si="1"/>
        <v>INSERT INTO RouteStops (RouteId,Variation,Sequence,NaptanId,BoardingStage,BoardingstageSequence,AlightingStage,AlightingStageSequence) VALUES (18,1,36,411,9,19,8,20)</v>
      </c>
    </row>
    <row r="88" spans="1:13" x14ac:dyDescent="0.25">
      <c r="A88" s="9">
        <v>37</v>
      </c>
      <c r="B88" s="9">
        <v>1</v>
      </c>
      <c r="C88" s="4">
        <v>45022828</v>
      </c>
      <c r="D88" s="9">
        <f>INDEX(Naptans!$A:$C,MATCH(C88,Naptans!$A:$A,0),2)</f>
        <v>412</v>
      </c>
      <c r="E88" s="9" t="str">
        <f>INDEX(Naptans!$A:$C,MATCH(C88,Naptans!$A:$A,0),3)</f>
        <v>Bradford Road Wharncliffe Road</v>
      </c>
      <c r="G88" s="9">
        <v>9</v>
      </c>
      <c r="H88" s="9">
        <v>19</v>
      </c>
      <c r="I88" s="9">
        <v>8</v>
      </c>
      <c r="J88">
        <v>20</v>
      </c>
      <c r="M88" s="9" t="str">
        <f t="shared" si="1"/>
        <v>INSERT INTO RouteStops (RouteId,Variation,Sequence,NaptanId,BoardingStage,BoardingstageSequence,AlightingStage,AlightingStageSequence) VALUES (18,1,37,412,9,19,8,20)</v>
      </c>
    </row>
    <row r="89" spans="1:13" x14ac:dyDescent="0.25">
      <c r="A89" s="9">
        <v>38</v>
      </c>
      <c r="B89" s="9">
        <v>1</v>
      </c>
      <c r="C89" s="4">
        <v>45022829</v>
      </c>
      <c r="D89" s="9">
        <f>INDEX(Naptans!$A:$C,MATCH(C89,Naptans!$A:$A,0),2)</f>
        <v>413</v>
      </c>
      <c r="E89" s="9" t="str">
        <f>INDEX(Naptans!$A:$C,MATCH(C89,Naptans!$A:$A,0),3)</f>
        <v>Bradford Road Ashfield Avenue</v>
      </c>
      <c r="G89" s="9">
        <v>8</v>
      </c>
      <c r="H89" s="9">
        <v>20</v>
      </c>
      <c r="I89" s="9">
        <v>8</v>
      </c>
      <c r="J89">
        <v>20</v>
      </c>
      <c r="M89" s="9" t="str">
        <f t="shared" si="1"/>
        <v>INSERT INTO RouteStops (RouteId,Variation,Sequence,NaptanId,BoardingStage,BoardingstageSequence,AlightingStage,AlightingStageSequence) VALUES (18,1,38,413,8,20,8,20)</v>
      </c>
    </row>
    <row r="90" spans="1:13" x14ac:dyDescent="0.25">
      <c r="A90" s="9">
        <v>39</v>
      </c>
      <c r="B90" s="9">
        <v>1</v>
      </c>
      <c r="C90" s="4">
        <v>45022830</v>
      </c>
      <c r="D90" s="9">
        <f>INDEX(Naptans!$A:$C,MATCH(C90,Naptans!$A:$A,0),2)</f>
        <v>414</v>
      </c>
      <c r="E90" s="9" t="str">
        <f>INDEX(Naptans!$A:$C,MATCH(C90,Naptans!$A:$A,0),3)</f>
        <v>Keighley Road Lynthorne Road</v>
      </c>
      <c r="G90" s="9">
        <v>8</v>
      </c>
      <c r="H90" s="9">
        <v>20</v>
      </c>
      <c r="I90" s="9">
        <v>7</v>
      </c>
      <c r="J90">
        <v>21</v>
      </c>
      <c r="M90" s="9" t="str">
        <f t="shared" si="1"/>
        <v>INSERT INTO RouteStops (RouteId,Variation,Sequence,NaptanId,BoardingStage,BoardingstageSequence,AlightingStage,AlightingStageSequence) VALUES (18,1,39,414,8,20,7,21)</v>
      </c>
    </row>
    <row r="91" spans="1:13" x14ac:dyDescent="0.25">
      <c r="A91" s="9">
        <v>40</v>
      </c>
      <c r="B91" s="9">
        <v>1</v>
      </c>
      <c r="C91" s="4">
        <v>45022831</v>
      </c>
      <c r="D91" s="9">
        <f>INDEX(Naptans!$A:$C,MATCH(C91,Naptans!$A:$A,0),2)</f>
        <v>415</v>
      </c>
      <c r="E91" s="9" t="str">
        <f>INDEX(Naptans!$A:$C,MATCH(C91,Naptans!$A:$A,0),3)</f>
        <v>Keighley Road Park Grove</v>
      </c>
      <c r="G91" s="9">
        <v>8</v>
      </c>
      <c r="H91" s="9">
        <v>20</v>
      </c>
      <c r="I91" s="9">
        <v>7</v>
      </c>
      <c r="J91">
        <v>21</v>
      </c>
      <c r="M91" s="9" t="str">
        <f t="shared" si="1"/>
        <v>INSERT INTO RouteStops (RouteId,Variation,Sequence,NaptanId,BoardingStage,BoardingstageSequence,AlightingStage,AlightingStageSequence) VALUES (18,1,40,415,8,20,7,21)</v>
      </c>
    </row>
    <row r="92" spans="1:13" x14ac:dyDescent="0.25">
      <c r="A92" s="9">
        <v>41</v>
      </c>
      <c r="B92" s="9">
        <v>1</v>
      </c>
      <c r="C92" s="4">
        <v>45022832</v>
      </c>
      <c r="D92" s="9">
        <f>INDEX(Naptans!$A:$C,MATCH(C92,Naptans!$A:$A,0),2)</f>
        <v>416</v>
      </c>
      <c r="E92" s="9" t="str">
        <f>INDEX(Naptans!$A:$C,MATCH(C92,Naptans!$A:$A,0),3)</f>
        <v>Keighley Road Marriners Drive</v>
      </c>
      <c r="G92" s="9">
        <v>8</v>
      </c>
      <c r="H92" s="9">
        <v>20</v>
      </c>
      <c r="I92" s="9">
        <v>7</v>
      </c>
      <c r="J92">
        <v>21</v>
      </c>
      <c r="M92" s="9" t="str">
        <f t="shared" si="1"/>
        <v>INSERT INTO RouteStops (RouteId,Variation,Sequence,NaptanId,BoardingStage,BoardingstageSequence,AlightingStage,AlightingStageSequence) VALUES (18,1,41,416,8,20,7,21)</v>
      </c>
    </row>
    <row r="93" spans="1:13" x14ac:dyDescent="0.25">
      <c r="A93" s="9">
        <v>42</v>
      </c>
      <c r="B93" s="9">
        <v>1</v>
      </c>
      <c r="C93" s="4">
        <v>45022833</v>
      </c>
      <c r="D93" s="9">
        <f>INDEX(Naptans!$A:$C,MATCH(C93,Naptans!$A:$A,0),2)</f>
        <v>417</v>
      </c>
      <c r="E93" s="9" t="str">
        <f>INDEX(Naptans!$A:$C,MATCH(C93,Naptans!$A:$A,0),3)</f>
        <v>Keighley Road Frizinghall Road</v>
      </c>
      <c r="G93" s="9">
        <v>7</v>
      </c>
      <c r="H93" s="9">
        <v>21</v>
      </c>
      <c r="I93" s="9">
        <v>7</v>
      </c>
      <c r="J93">
        <v>21</v>
      </c>
      <c r="M93" s="9" t="str">
        <f t="shared" si="1"/>
        <v>INSERT INTO RouteStops (RouteId,Variation,Sequence,NaptanId,BoardingStage,BoardingstageSequence,AlightingStage,AlightingStageSequence) VALUES (18,1,42,417,7,21,7,21)</v>
      </c>
    </row>
    <row r="94" spans="1:13" x14ac:dyDescent="0.25">
      <c r="A94" s="9">
        <v>43</v>
      </c>
      <c r="B94" s="9">
        <v>1</v>
      </c>
      <c r="C94" s="4">
        <v>45022847</v>
      </c>
      <c r="D94" s="9">
        <f>INDEX(Naptans!$A:$C,MATCH(C94,Naptans!$A:$A,0),2)</f>
        <v>418</v>
      </c>
      <c r="E94" s="9" t="str">
        <f>INDEX(Naptans!$A:$C,MATCH(C94,Naptans!$A:$A,0),3)</f>
        <v>Keighley Road Cunliffe Road</v>
      </c>
      <c r="G94" s="9">
        <v>7</v>
      </c>
      <c r="H94" s="9">
        <v>21</v>
      </c>
      <c r="I94" s="9">
        <v>6</v>
      </c>
      <c r="J94">
        <v>22</v>
      </c>
      <c r="M94" s="9" t="str">
        <f t="shared" si="1"/>
        <v>INSERT INTO RouteStops (RouteId,Variation,Sequence,NaptanId,BoardingStage,BoardingstageSequence,AlightingStage,AlightingStageSequence) VALUES (18,1,43,418,7,21,6,22)</v>
      </c>
    </row>
    <row r="95" spans="1:13" x14ac:dyDescent="0.25">
      <c r="A95" s="9">
        <v>44</v>
      </c>
      <c r="B95" s="9">
        <v>1</v>
      </c>
      <c r="C95" s="4">
        <v>45022834</v>
      </c>
      <c r="D95" s="9">
        <f>INDEX(Naptans!$A:$C,MATCH(C95,Naptans!$A:$A,0),2)</f>
        <v>419</v>
      </c>
      <c r="E95" s="9" t="str">
        <f>INDEX(Naptans!$A:$C,MATCH(C95,Naptans!$A:$A,0),3)</f>
        <v>Manningham Lane Oak Lane</v>
      </c>
      <c r="G95" s="9">
        <v>7</v>
      </c>
      <c r="H95" s="9">
        <v>21</v>
      </c>
      <c r="I95" s="9">
        <v>6</v>
      </c>
      <c r="J95">
        <v>22</v>
      </c>
      <c r="M95" s="9" t="str">
        <f t="shared" si="1"/>
        <v>INSERT INTO RouteStops (RouteId,Variation,Sequence,NaptanId,BoardingStage,BoardingstageSequence,AlightingStage,AlightingStageSequence) VALUES (18,1,44,419,7,21,6,22)</v>
      </c>
    </row>
    <row r="96" spans="1:13" x14ac:dyDescent="0.25">
      <c r="A96" s="9">
        <v>45</v>
      </c>
      <c r="B96" s="9">
        <v>1</v>
      </c>
      <c r="C96" s="4">
        <v>45022835</v>
      </c>
      <c r="D96" s="9">
        <f>INDEX(Naptans!$A:$C,MATCH(C96,Naptans!$A:$A,0),2)</f>
        <v>420</v>
      </c>
      <c r="E96" s="9" t="str">
        <f>INDEX(Naptans!$A:$C,MATCH(C96,Naptans!$A:$A,0),3)</f>
        <v>Manningham Lane Spring Bank Place</v>
      </c>
      <c r="G96" s="9">
        <v>6</v>
      </c>
      <c r="H96" s="9">
        <v>22</v>
      </c>
      <c r="I96" s="9">
        <v>6</v>
      </c>
      <c r="J96">
        <v>22</v>
      </c>
      <c r="M96" s="9" t="str">
        <f t="shared" si="1"/>
        <v>INSERT INTO RouteStops (RouteId,Variation,Sequence,NaptanId,BoardingStage,BoardingstageSequence,AlightingStage,AlightingStageSequence) VALUES (18,1,45,420,6,22,6,22)</v>
      </c>
    </row>
    <row r="97" spans="1:13" x14ac:dyDescent="0.25">
      <c r="A97" s="9">
        <v>46</v>
      </c>
      <c r="B97" s="9">
        <v>1</v>
      </c>
      <c r="C97" s="4">
        <v>45022837</v>
      </c>
      <c r="D97" s="9">
        <f>INDEX(Naptans!$A:$C,MATCH(C97,Naptans!$A:$A,0),2)</f>
        <v>421</v>
      </c>
      <c r="E97" s="9" t="str">
        <f>INDEX(Naptans!$A:$C,MATCH(C97,Naptans!$A:$A,0),3)</f>
        <v>Manningham Lane Grosvenor Road</v>
      </c>
      <c r="G97" s="9">
        <v>6</v>
      </c>
      <c r="H97" s="9">
        <v>22</v>
      </c>
      <c r="I97" s="9">
        <v>5</v>
      </c>
      <c r="J97">
        <v>23</v>
      </c>
      <c r="M97" s="9" t="str">
        <f t="shared" si="1"/>
        <v>INSERT INTO RouteStops (RouteId,Variation,Sequence,NaptanId,BoardingStage,BoardingstageSequence,AlightingStage,AlightingStageSequence) VALUES (18,1,46,421,6,22,5,23)</v>
      </c>
    </row>
    <row r="98" spans="1:13" x14ac:dyDescent="0.25">
      <c r="A98" s="9">
        <v>47</v>
      </c>
      <c r="B98" s="9">
        <v>1</v>
      </c>
      <c r="C98" s="4">
        <v>45023321</v>
      </c>
      <c r="D98" s="9">
        <f>INDEX(Naptans!$A:$C,MATCH(C98,Naptans!$A:$A,0),2)</f>
        <v>422</v>
      </c>
      <c r="E98" s="9" t="str">
        <f>INDEX(Naptans!$A:$C,MATCH(C98,Naptans!$A:$A,0),3)</f>
        <v>Manningham Lane Thurnscoe Road</v>
      </c>
      <c r="G98" s="9">
        <v>6</v>
      </c>
      <c r="H98" s="9">
        <v>22</v>
      </c>
      <c r="I98" s="9">
        <v>5</v>
      </c>
      <c r="J98">
        <v>23</v>
      </c>
      <c r="M98" s="9" t="str">
        <f t="shared" si="1"/>
        <v>INSERT INTO RouteStops (RouteId,Variation,Sequence,NaptanId,BoardingStage,BoardingstageSequence,AlightingStage,AlightingStageSequence) VALUES (18,1,47,422,6,22,5,23)</v>
      </c>
    </row>
    <row r="99" spans="1:13" x14ac:dyDescent="0.25">
      <c r="A99" s="9">
        <v>48</v>
      </c>
      <c r="B99" s="9">
        <v>1</v>
      </c>
      <c r="C99" s="4">
        <v>45023322</v>
      </c>
      <c r="D99" s="9">
        <f>INDEX(Naptans!$A:$C,MATCH(C99,Naptans!$A:$A,0),2)</f>
        <v>423</v>
      </c>
      <c r="E99" s="9" t="str">
        <f>INDEX(Naptans!$A:$C,MATCH(C99,Naptans!$A:$A,0),3)</f>
        <v>Manningham Lane Brearton Street</v>
      </c>
      <c r="G99" s="9">
        <v>5</v>
      </c>
      <c r="H99" s="9">
        <v>23</v>
      </c>
      <c r="I99" s="9">
        <v>5</v>
      </c>
      <c r="J99">
        <v>23</v>
      </c>
      <c r="M99" s="9" t="str">
        <f t="shared" si="1"/>
        <v>INSERT INTO RouteStops (RouteId,Variation,Sequence,NaptanId,BoardingStage,BoardingstageSequence,AlightingStage,AlightingStageSequence) VALUES (18,1,48,423,5,23,5,23)</v>
      </c>
    </row>
    <row r="100" spans="1:13" x14ac:dyDescent="0.25">
      <c r="A100" s="9">
        <v>49</v>
      </c>
      <c r="B100" s="9">
        <v>1</v>
      </c>
      <c r="C100" s="4">
        <v>45023190</v>
      </c>
      <c r="D100" s="9">
        <f>INDEX(Naptans!$A:$C,MATCH(C100,Naptans!$A:$A,0),2)</f>
        <v>424</v>
      </c>
      <c r="E100" s="9" t="str">
        <f>INDEX(Naptans!$A:$C,MATCH(C100,Naptans!$A:$A,0),3)</f>
        <v>W4 Westgate</v>
      </c>
      <c r="G100" s="9">
        <v>5</v>
      </c>
      <c r="H100" s="9">
        <v>23</v>
      </c>
      <c r="I100" s="9">
        <v>4</v>
      </c>
      <c r="J100">
        <v>24</v>
      </c>
      <c r="M100" s="9" t="str">
        <f t="shared" si="1"/>
        <v>INSERT INTO RouteStops (RouteId,Variation,Sequence,NaptanId,BoardingStage,BoardingstageSequence,AlightingStage,AlightingStageSequence) VALUES (18,1,49,424,5,23,4,24)</v>
      </c>
    </row>
    <row r="101" spans="1:13" x14ac:dyDescent="0.25">
      <c r="A101" s="9">
        <v>50</v>
      </c>
      <c r="B101" s="9">
        <v>1</v>
      </c>
      <c r="C101" s="4">
        <v>45020833</v>
      </c>
      <c r="D101" s="9">
        <f>INDEX(Naptans!$A:$C,MATCH(C101,Naptans!$A:$A,0),2)</f>
        <v>425</v>
      </c>
      <c r="E101" s="9" t="str">
        <f>INDEX(Naptans!$A:$C,MATCH(C101,Naptans!$A:$A,0),3)</f>
        <v>S6 Sunbridge Road</v>
      </c>
      <c r="G101" s="9">
        <v>5</v>
      </c>
      <c r="H101" s="9">
        <v>23</v>
      </c>
      <c r="I101" s="9">
        <v>4</v>
      </c>
      <c r="J101">
        <v>24</v>
      </c>
      <c r="M101" s="9" t="str">
        <f t="shared" si="1"/>
        <v>INSERT INTO RouteStops (RouteId,Variation,Sequence,NaptanId,BoardingStage,BoardingstageSequence,AlightingStage,AlightingStageSequence) VALUES (18,1,50,425,5,23,4,24)</v>
      </c>
    </row>
    <row r="102" spans="1:13" x14ac:dyDescent="0.25">
      <c r="A102" s="9">
        <v>51</v>
      </c>
      <c r="B102" s="9">
        <v>1</v>
      </c>
      <c r="C102" s="4">
        <v>45020840</v>
      </c>
      <c r="D102" s="9">
        <f>INDEX(Naptans!$A:$C,MATCH(C102,Naptans!$A:$A,0),2)</f>
        <v>426</v>
      </c>
      <c r="E102" s="9" t="str">
        <f>INDEX(Naptans!$A:$C,MATCH(C102,Naptans!$A:$A,0),3)</f>
        <v>S14 Bridge Street</v>
      </c>
      <c r="G102" s="9">
        <v>5</v>
      </c>
      <c r="H102" s="9">
        <v>23</v>
      </c>
      <c r="I102" s="9">
        <v>4</v>
      </c>
      <c r="J102">
        <v>24</v>
      </c>
      <c r="M102" s="9" t="str">
        <f t="shared" si="1"/>
        <v>INSERT INTO RouteStops (RouteId,Variation,Sequence,NaptanId,BoardingStage,BoardingstageSequence,AlightingStage,AlightingStageSequence) VALUES (18,1,51,426,5,23,4,24)</v>
      </c>
    </row>
    <row r="103" spans="1:13" x14ac:dyDescent="0.25">
      <c r="A103" s="9">
        <v>52</v>
      </c>
      <c r="B103" s="9">
        <v>1</v>
      </c>
      <c r="C103" s="4">
        <v>45030027</v>
      </c>
      <c r="D103" s="9">
        <f>INDEX(Naptans!$A:$C,MATCH(C103,Naptans!$A:$A,0),2)</f>
        <v>427</v>
      </c>
      <c r="E103" s="9" t="str">
        <f>INDEX(Naptans!$A:$C,MATCH(C103,Naptans!$A:$A,0),3)</f>
        <v>Interchange Stand Y</v>
      </c>
      <c r="G103" s="9">
        <v>4</v>
      </c>
      <c r="H103" s="9">
        <v>24</v>
      </c>
      <c r="I103" s="9">
        <v>4</v>
      </c>
      <c r="J103">
        <v>24</v>
      </c>
      <c r="M103" s="9" t="str">
        <f t="shared" si="1"/>
        <v>INSERT INTO RouteStops (RouteId,Variation,Sequence,NaptanId,BoardingStage,BoardingstageSequence,AlightingStage,AlightingStageSequence) VALUES (18,1,52,427,4,24,4,24)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abSelected="1" topLeftCell="A69" workbookViewId="0">
      <selection activeCell="E81" sqref="E81:AB104"/>
    </sheetView>
  </sheetViews>
  <sheetFormatPr defaultRowHeight="15" x14ac:dyDescent="0.25"/>
  <cols>
    <col min="2" max="2" width="12" bestFit="1" customWidth="1"/>
  </cols>
  <sheetData>
    <row r="1" spans="1:28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28" x14ac:dyDescent="0.25">
      <c r="A2" s="9" t="s">
        <v>311</v>
      </c>
      <c r="B2" s="9">
        <v>1500249600000</v>
      </c>
      <c r="C2" s="9"/>
      <c r="D2" s="24" t="s">
        <v>310</v>
      </c>
      <c r="E2" s="9">
        <v>27</v>
      </c>
      <c r="F2" s="9">
        <v>26</v>
      </c>
      <c r="G2" s="9">
        <v>25</v>
      </c>
      <c r="H2" s="9">
        <v>24</v>
      </c>
      <c r="I2" s="9">
        <v>23</v>
      </c>
      <c r="J2" s="9">
        <v>22</v>
      </c>
      <c r="K2" s="9">
        <v>21</v>
      </c>
      <c r="L2">
        <v>20</v>
      </c>
      <c r="M2">
        <v>19</v>
      </c>
      <c r="N2">
        <v>18</v>
      </c>
      <c r="O2">
        <v>17</v>
      </c>
      <c r="P2">
        <v>16</v>
      </c>
      <c r="Q2">
        <v>15</v>
      </c>
      <c r="R2">
        <v>14</v>
      </c>
      <c r="S2">
        <v>13</v>
      </c>
      <c r="T2">
        <v>12</v>
      </c>
      <c r="U2">
        <v>11</v>
      </c>
      <c r="V2">
        <v>10</v>
      </c>
      <c r="W2">
        <v>9</v>
      </c>
      <c r="X2">
        <v>8</v>
      </c>
      <c r="Y2">
        <v>7</v>
      </c>
      <c r="Z2">
        <v>6</v>
      </c>
      <c r="AA2">
        <v>5</v>
      </c>
      <c r="AB2">
        <v>4</v>
      </c>
    </row>
    <row r="3" spans="1:28" x14ac:dyDescent="0.25">
      <c r="A3" s="9" t="s">
        <v>309</v>
      </c>
      <c r="B3" s="9">
        <v>18</v>
      </c>
      <c r="C3" s="9"/>
      <c r="D3" s="9">
        <v>27</v>
      </c>
      <c r="E3" s="9">
        <v>110</v>
      </c>
      <c r="F3" s="9"/>
      <c r="G3" s="9"/>
      <c r="H3" s="9"/>
      <c r="I3" s="9"/>
      <c r="J3" s="9"/>
      <c r="K3" s="9"/>
    </row>
    <row r="4" spans="1:28" x14ac:dyDescent="0.25">
      <c r="A4" s="9" t="s">
        <v>365</v>
      </c>
      <c r="B4" s="9">
        <v>1</v>
      </c>
      <c r="C4" s="9"/>
      <c r="D4" s="9">
        <v>26</v>
      </c>
      <c r="E4" s="9">
        <v>110</v>
      </c>
      <c r="F4" s="9">
        <v>110</v>
      </c>
      <c r="G4" s="9"/>
      <c r="H4" s="9"/>
      <c r="I4" s="9"/>
      <c r="J4" s="9"/>
      <c r="K4" s="9"/>
    </row>
    <row r="5" spans="1:28" x14ac:dyDescent="0.25">
      <c r="A5" s="9" t="s">
        <v>364</v>
      </c>
      <c r="B5" s="9">
        <v>2</v>
      </c>
      <c r="C5" s="9"/>
      <c r="D5" s="9">
        <v>25</v>
      </c>
      <c r="E5" s="9">
        <v>160</v>
      </c>
      <c r="F5" s="9">
        <v>110</v>
      </c>
      <c r="G5" s="9">
        <v>110</v>
      </c>
      <c r="H5" s="9"/>
      <c r="I5" s="9"/>
      <c r="J5" s="9"/>
      <c r="K5" s="9"/>
    </row>
    <row r="6" spans="1:28" x14ac:dyDescent="0.25">
      <c r="A6" s="9" t="s">
        <v>363</v>
      </c>
      <c r="B6" s="9">
        <v>3</v>
      </c>
      <c r="C6" s="9"/>
      <c r="D6" s="9">
        <v>24</v>
      </c>
      <c r="E6" s="9">
        <v>160</v>
      </c>
      <c r="F6" s="9">
        <v>160</v>
      </c>
      <c r="G6" s="9">
        <v>110</v>
      </c>
      <c r="H6" s="9">
        <v>110</v>
      </c>
      <c r="I6" s="9"/>
      <c r="J6" s="9"/>
      <c r="K6" s="9"/>
    </row>
    <row r="7" spans="1:28" x14ac:dyDescent="0.25">
      <c r="A7" s="9"/>
      <c r="B7" s="9"/>
      <c r="C7" s="9"/>
      <c r="D7" s="9">
        <v>23</v>
      </c>
      <c r="E7" s="9">
        <v>200</v>
      </c>
      <c r="F7" s="9">
        <v>160</v>
      </c>
      <c r="G7" s="9">
        <v>110</v>
      </c>
      <c r="H7" s="9">
        <v>110</v>
      </c>
      <c r="I7" s="9">
        <v>110</v>
      </c>
      <c r="J7" s="9"/>
      <c r="K7" s="9"/>
    </row>
    <row r="8" spans="1:28" x14ac:dyDescent="0.25">
      <c r="A8" s="9" t="s">
        <v>382</v>
      </c>
      <c r="B8" s="9">
        <v>0.9</v>
      </c>
      <c r="C8" s="9"/>
      <c r="D8" s="9">
        <v>22</v>
      </c>
      <c r="E8" s="9">
        <v>200</v>
      </c>
      <c r="F8" s="9">
        <v>200</v>
      </c>
      <c r="G8" s="9">
        <v>160</v>
      </c>
      <c r="H8" s="9">
        <v>160</v>
      </c>
      <c r="I8" s="9">
        <v>110</v>
      </c>
      <c r="J8" s="9">
        <v>110</v>
      </c>
      <c r="K8" s="9"/>
    </row>
    <row r="9" spans="1:28" s="9" customFormat="1" x14ac:dyDescent="0.25">
      <c r="D9" s="9">
        <v>21</v>
      </c>
      <c r="E9" s="9">
        <v>250</v>
      </c>
      <c r="F9" s="9">
        <v>200</v>
      </c>
      <c r="G9" s="9">
        <v>200</v>
      </c>
      <c r="H9" s="9">
        <v>160</v>
      </c>
      <c r="I9" s="9">
        <v>160</v>
      </c>
      <c r="J9" s="9">
        <v>110</v>
      </c>
      <c r="K9" s="9">
        <v>110</v>
      </c>
    </row>
    <row r="10" spans="1:28" s="9" customFormat="1" x14ac:dyDescent="0.25">
      <c r="D10" s="9">
        <v>20</v>
      </c>
      <c r="E10" s="9">
        <v>250</v>
      </c>
      <c r="F10" s="9">
        <v>250</v>
      </c>
      <c r="G10" s="9">
        <v>200</v>
      </c>
      <c r="H10" s="9">
        <v>200</v>
      </c>
      <c r="I10" s="9">
        <v>160</v>
      </c>
      <c r="J10" s="9">
        <v>160</v>
      </c>
      <c r="K10" s="9">
        <v>110</v>
      </c>
      <c r="L10" s="9">
        <v>110</v>
      </c>
    </row>
    <row r="11" spans="1:28" s="9" customFormat="1" x14ac:dyDescent="0.25">
      <c r="D11" s="9">
        <v>19</v>
      </c>
      <c r="E11" s="9">
        <v>250</v>
      </c>
      <c r="F11" s="9">
        <v>250</v>
      </c>
      <c r="G11" s="9">
        <v>200</v>
      </c>
      <c r="H11" s="9">
        <v>200</v>
      </c>
      <c r="I11" s="9">
        <v>200</v>
      </c>
      <c r="J11" s="9">
        <v>160</v>
      </c>
      <c r="K11" s="9">
        <v>160</v>
      </c>
      <c r="L11" s="9">
        <v>110</v>
      </c>
      <c r="M11" s="9">
        <v>110</v>
      </c>
    </row>
    <row r="12" spans="1:28" x14ac:dyDescent="0.25">
      <c r="A12" s="9"/>
      <c r="B12" s="9"/>
      <c r="C12" s="9"/>
      <c r="D12" s="9">
        <v>18</v>
      </c>
      <c r="E12" s="9">
        <v>270</v>
      </c>
      <c r="F12" s="9">
        <v>250</v>
      </c>
      <c r="G12" s="9">
        <v>250</v>
      </c>
      <c r="H12" s="9">
        <v>250</v>
      </c>
      <c r="I12" s="9">
        <v>200</v>
      </c>
      <c r="J12" s="9">
        <v>200</v>
      </c>
      <c r="K12" s="9">
        <v>160</v>
      </c>
      <c r="L12">
        <v>160</v>
      </c>
      <c r="M12">
        <v>110</v>
      </c>
      <c r="N12" s="9">
        <v>110</v>
      </c>
    </row>
    <row r="13" spans="1:28" s="9" customFormat="1" x14ac:dyDescent="0.25">
      <c r="D13" s="9">
        <v>17</v>
      </c>
      <c r="E13" s="9">
        <v>270</v>
      </c>
      <c r="F13" s="9">
        <v>270</v>
      </c>
      <c r="G13" s="9">
        <v>250</v>
      </c>
      <c r="H13" s="9">
        <v>250</v>
      </c>
      <c r="I13" s="9">
        <v>250</v>
      </c>
      <c r="J13" s="9">
        <v>200</v>
      </c>
      <c r="K13" s="9">
        <v>200</v>
      </c>
      <c r="L13" s="9">
        <v>160</v>
      </c>
      <c r="M13" s="9">
        <v>160</v>
      </c>
      <c r="N13" s="9">
        <v>110</v>
      </c>
      <c r="O13" s="9">
        <v>110</v>
      </c>
    </row>
    <row r="14" spans="1:28" s="9" customFormat="1" x14ac:dyDescent="0.25">
      <c r="D14" s="9">
        <v>16</v>
      </c>
      <c r="E14" s="9">
        <v>270</v>
      </c>
      <c r="F14" s="9">
        <v>270</v>
      </c>
      <c r="G14" s="9">
        <v>270</v>
      </c>
      <c r="H14" s="9">
        <v>250</v>
      </c>
      <c r="I14" s="9">
        <v>250</v>
      </c>
      <c r="J14" s="9">
        <v>250</v>
      </c>
      <c r="K14" s="9">
        <v>200</v>
      </c>
      <c r="L14" s="9">
        <v>200</v>
      </c>
      <c r="M14" s="9">
        <v>200</v>
      </c>
      <c r="N14" s="9">
        <v>160</v>
      </c>
      <c r="O14" s="9">
        <v>110</v>
      </c>
      <c r="P14" s="9">
        <v>110</v>
      </c>
    </row>
    <row r="15" spans="1:28" s="9" customFormat="1" x14ac:dyDescent="0.25">
      <c r="D15" s="9">
        <v>15</v>
      </c>
      <c r="E15" s="9">
        <v>270</v>
      </c>
      <c r="F15" s="9">
        <v>270</v>
      </c>
      <c r="G15" s="9">
        <v>270</v>
      </c>
      <c r="H15" s="9">
        <v>270</v>
      </c>
      <c r="I15" s="9">
        <v>270</v>
      </c>
      <c r="J15" s="9">
        <v>250</v>
      </c>
      <c r="K15" s="9">
        <v>250</v>
      </c>
      <c r="L15" s="9">
        <v>200</v>
      </c>
      <c r="M15" s="9">
        <v>200</v>
      </c>
      <c r="N15" s="9">
        <v>200</v>
      </c>
      <c r="O15" s="9">
        <v>160</v>
      </c>
      <c r="P15" s="9">
        <v>110</v>
      </c>
      <c r="Q15" s="9">
        <v>110</v>
      </c>
    </row>
    <row r="16" spans="1:28" s="9" customFormat="1" x14ac:dyDescent="0.25">
      <c r="D16" s="9">
        <v>14</v>
      </c>
      <c r="E16" s="9">
        <v>270</v>
      </c>
      <c r="F16" s="9">
        <v>270</v>
      </c>
      <c r="G16" s="9">
        <v>270</v>
      </c>
      <c r="H16" s="9">
        <v>270</v>
      </c>
      <c r="I16" s="9">
        <v>270</v>
      </c>
      <c r="J16" s="9">
        <v>250</v>
      </c>
      <c r="K16" s="9">
        <v>250</v>
      </c>
      <c r="L16" s="9">
        <v>250</v>
      </c>
      <c r="M16" s="9">
        <v>200</v>
      </c>
      <c r="N16" s="9">
        <v>200</v>
      </c>
      <c r="O16" s="9">
        <v>200</v>
      </c>
      <c r="P16" s="9">
        <v>160</v>
      </c>
      <c r="Q16" s="9">
        <v>110</v>
      </c>
      <c r="R16" s="9">
        <v>110</v>
      </c>
    </row>
    <row r="17" spans="1:28" s="9" customFormat="1" x14ac:dyDescent="0.25">
      <c r="D17" s="9">
        <v>13</v>
      </c>
      <c r="E17" s="9">
        <v>270</v>
      </c>
      <c r="F17" s="9">
        <v>270</v>
      </c>
      <c r="G17" s="9">
        <v>270</v>
      </c>
      <c r="H17" s="9">
        <v>270</v>
      </c>
      <c r="I17" s="9">
        <v>270</v>
      </c>
      <c r="J17" s="9">
        <v>270</v>
      </c>
      <c r="K17" s="9">
        <v>270</v>
      </c>
      <c r="L17" s="9">
        <v>250</v>
      </c>
      <c r="M17" s="9">
        <v>250</v>
      </c>
      <c r="N17" s="9">
        <v>250</v>
      </c>
      <c r="O17" s="9">
        <v>200</v>
      </c>
      <c r="P17" s="9">
        <v>200</v>
      </c>
      <c r="Q17" s="9">
        <v>160</v>
      </c>
      <c r="R17" s="9">
        <v>110</v>
      </c>
      <c r="S17" s="9">
        <v>110</v>
      </c>
    </row>
    <row r="18" spans="1:28" s="9" customFormat="1" x14ac:dyDescent="0.25">
      <c r="D18" s="9">
        <v>12</v>
      </c>
      <c r="E18" s="9">
        <v>270</v>
      </c>
      <c r="F18" s="9">
        <v>270</v>
      </c>
      <c r="G18" s="9">
        <v>270</v>
      </c>
      <c r="H18" s="9">
        <v>270</v>
      </c>
      <c r="I18" s="9">
        <v>270</v>
      </c>
      <c r="J18" s="9">
        <v>270</v>
      </c>
      <c r="K18" s="9">
        <v>270</v>
      </c>
      <c r="L18" s="9">
        <v>270</v>
      </c>
      <c r="M18" s="9">
        <v>250</v>
      </c>
      <c r="N18" s="9">
        <v>250</v>
      </c>
      <c r="O18" s="9">
        <v>250</v>
      </c>
      <c r="P18" s="9">
        <v>200</v>
      </c>
      <c r="Q18" s="9">
        <v>200</v>
      </c>
      <c r="R18" s="9">
        <v>160</v>
      </c>
      <c r="S18" s="9">
        <v>110</v>
      </c>
      <c r="T18" s="9">
        <v>110</v>
      </c>
    </row>
    <row r="19" spans="1:28" s="9" customFormat="1" x14ac:dyDescent="0.25">
      <c r="D19" s="9">
        <v>11</v>
      </c>
      <c r="E19" s="9">
        <v>270</v>
      </c>
      <c r="F19" s="9">
        <v>270</v>
      </c>
      <c r="G19" s="9">
        <v>270</v>
      </c>
      <c r="H19" s="9">
        <v>270</v>
      </c>
      <c r="I19" s="9">
        <v>270</v>
      </c>
      <c r="J19" s="9">
        <v>270</v>
      </c>
      <c r="K19" s="9">
        <v>270</v>
      </c>
      <c r="L19" s="9">
        <v>270</v>
      </c>
      <c r="M19" s="9">
        <v>270</v>
      </c>
      <c r="N19" s="9">
        <v>270</v>
      </c>
      <c r="O19" s="9">
        <v>250</v>
      </c>
      <c r="P19" s="9">
        <v>250</v>
      </c>
      <c r="Q19" s="9">
        <v>200</v>
      </c>
      <c r="R19" s="9">
        <v>200</v>
      </c>
      <c r="S19" s="9">
        <v>160</v>
      </c>
      <c r="T19" s="9">
        <v>110</v>
      </c>
      <c r="U19" s="9">
        <v>110</v>
      </c>
    </row>
    <row r="20" spans="1:28" s="9" customFormat="1" x14ac:dyDescent="0.25">
      <c r="D20" s="9">
        <v>10</v>
      </c>
      <c r="E20" s="9">
        <v>270</v>
      </c>
      <c r="F20" s="9">
        <v>270</v>
      </c>
      <c r="G20" s="9">
        <v>270</v>
      </c>
      <c r="H20" s="9">
        <v>270</v>
      </c>
      <c r="I20" s="9">
        <v>270</v>
      </c>
      <c r="J20" s="9">
        <v>270</v>
      </c>
      <c r="K20" s="9">
        <v>270</v>
      </c>
      <c r="L20" s="9">
        <v>270</v>
      </c>
      <c r="M20" s="9">
        <v>270</v>
      </c>
      <c r="N20" s="9">
        <v>270</v>
      </c>
      <c r="O20" s="9">
        <v>270</v>
      </c>
      <c r="P20" s="9">
        <v>250</v>
      </c>
      <c r="Q20" s="9">
        <v>250</v>
      </c>
      <c r="R20" s="9">
        <v>200</v>
      </c>
      <c r="S20" s="9">
        <v>200</v>
      </c>
      <c r="T20" s="9">
        <v>160</v>
      </c>
      <c r="U20" s="9">
        <v>110</v>
      </c>
      <c r="V20" s="9">
        <v>110</v>
      </c>
    </row>
    <row r="21" spans="1:28" s="9" customFormat="1" x14ac:dyDescent="0.25">
      <c r="D21" s="9">
        <v>9</v>
      </c>
      <c r="E21" s="9">
        <v>270</v>
      </c>
      <c r="F21" s="9">
        <v>270</v>
      </c>
      <c r="G21" s="9">
        <v>270</v>
      </c>
      <c r="H21" s="9">
        <v>270</v>
      </c>
      <c r="I21" s="9">
        <v>270</v>
      </c>
      <c r="J21" s="9">
        <v>270</v>
      </c>
      <c r="K21" s="9">
        <v>270</v>
      </c>
      <c r="L21" s="9">
        <v>270</v>
      </c>
      <c r="M21" s="9">
        <v>270</v>
      </c>
      <c r="N21" s="9">
        <v>270</v>
      </c>
      <c r="O21" s="9">
        <v>270</v>
      </c>
      <c r="P21" s="9">
        <v>270</v>
      </c>
      <c r="Q21" s="9">
        <v>250</v>
      </c>
      <c r="R21" s="9">
        <v>250</v>
      </c>
      <c r="S21" s="9">
        <v>200</v>
      </c>
      <c r="T21" s="9">
        <v>200</v>
      </c>
      <c r="U21" s="9">
        <v>160</v>
      </c>
      <c r="V21" s="9">
        <v>110</v>
      </c>
      <c r="W21" s="9">
        <v>110</v>
      </c>
    </row>
    <row r="22" spans="1:28" s="9" customFormat="1" x14ac:dyDescent="0.25">
      <c r="D22" s="9">
        <v>8</v>
      </c>
      <c r="E22" s="9">
        <v>270</v>
      </c>
      <c r="F22" s="9">
        <v>270</v>
      </c>
      <c r="G22" s="9">
        <v>270</v>
      </c>
      <c r="H22" s="9">
        <v>270</v>
      </c>
      <c r="I22" s="9">
        <v>270</v>
      </c>
      <c r="J22" s="9">
        <v>270</v>
      </c>
      <c r="K22" s="9">
        <v>270</v>
      </c>
      <c r="L22" s="9">
        <v>270</v>
      </c>
      <c r="M22" s="9">
        <v>270</v>
      </c>
      <c r="N22" s="9">
        <v>270</v>
      </c>
      <c r="O22" s="9">
        <v>270</v>
      </c>
      <c r="P22" s="9">
        <v>270</v>
      </c>
      <c r="Q22" s="9">
        <v>270</v>
      </c>
      <c r="R22" s="9">
        <v>250</v>
      </c>
      <c r="S22" s="9">
        <v>250</v>
      </c>
      <c r="T22" s="9">
        <v>200</v>
      </c>
      <c r="U22" s="9">
        <v>200</v>
      </c>
      <c r="V22" s="9">
        <v>160</v>
      </c>
      <c r="W22" s="9">
        <v>110</v>
      </c>
      <c r="X22" s="9">
        <v>110</v>
      </c>
    </row>
    <row r="23" spans="1:28" s="9" customFormat="1" x14ac:dyDescent="0.25">
      <c r="D23" s="9">
        <v>7</v>
      </c>
      <c r="E23" s="9">
        <v>300</v>
      </c>
      <c r="F23" s="9">
        <v>300</v>
      </c>
      <c r="G23" s="9">
        <v>270</v>
      </c>
      <c r="H23" s="9">
        <v>270</v>
      </c>
      <c r="I23" s="9">
        <v>270</v>
      </c>
      <c r="J23" s="9">
        <v>270</v>
      </c>
      <c r="K23" s="9">
        <v>270</v>
      </c>
      <c r="L23" s="9">
        <v>270</v>
      </c>
      <c r="M23" s="9">
        <v>270</v>
      </c>
      <c r="N23" s="9">
        <v>270</v>
      </c>
      <c r="O23" s="9">
        <v>270</v>
      </c>
      <c r="P23" s="9">
        <v>270</v>
      </c>
      <c r="Q23" s="9">
        <v>270</v>
      </c>
      <c r="R23" s="9">
        <v>270</v>
      </c>
      <c r="S23" s="9">
        <v>250</v>
      </c>
      <c r="T23" s="9">
        <v>250</v>
      </c>
      <c r="U23" s="9">
        <v>200</v>
      </c>
      <c r="V23" s="9">
        <v>200</v>
      </c>
      <c r="W23" s="9">
        <v>160</v>
      </c>
      <c r="X23" s="9">
        <v>110</v>
      </c>
      <c r="Y23" s="9">
        <v>110</v>
      </c>
    </row>
    <row r="24" spans="1:28" s="9" customFormat="1" x14ac:dyDescent="0.25">
      <c r="D24" s="9">
        <v>6</v>
      </c>
      <c r="E24" s="9">
        <v>300</v>
      </c>
      <c r="F24" s="9">
        <v>300</v>
      </c>
      <c r="G24" s="9">
        <v>300</v>
      </c>
      <c r="H24" s="9">
        <v>270</v>
      </c>
      <c r="I24" s="9">
        <v>270</v>
      </c>
      <c r="J24" s="9">
        <v>270</v>
      </c>
      <c r="K24" s="9">
        <v>270</v>
      </c>
      <c r="L24" s="9">
        <v>270</v>
      </c>
      <c r="M24" s="9">
        <v>270</v>
      </c>
      <c r="N24" s="9">
        <v>270</v>
      </c>
      <c r="O24" s="9">
        <v>270</v>
      </c>
      <c r="P24" s="9">
        <v>270</v>
      </c>
      <c r="Q24" s="9">
        <v>270</v>
      </c>
      <c r="R24" s="9">
        <v>270</v>
      </c>
      <c r="S24" s="9">
        <v>270</v>
      </c>
      <c r="T24" s="9">
        <v>250</v>
      </c>
      <c r="U24" s="9">
        <v>250</v>
      </c>
      <c r="V24" s="9">
        <v>200</v>
      </c>
      <c r="W24" s="9">
        <v>200</v>
      </c>
      <c r="X24" s="9">
        <v>160</v>
      </c>
      <c r="Y24" s="9">
        <v>110</v>
      </c>
      <c r="Z24" s="9">
        <v>110</v>
      </c>
    </row>
    <row r="25" spans="1:28" s="9" customFormat="1" x14ac:dyDescent="0.25">
      <c r="D25" s="9">
        <v>5</v>
      </c>
      <c r="E25" s="9">
        <v>300</v>
      </c>
      <c r="F25" s="9">
        <v>300</v>
      </c>
      <c r="G25" s="9">
        <v>300</v>
      </c>
      <c r="H25" s="9">
        <v>300</v>
      </c>
      <c r="I25" s="9">
        <v>300</v>
      </c>
      <c r="J25" s="9">
        <v>270</v>
      </c>
      <c r="K25" s="9">
        <v>270</v>
      </c>
      <c r="L25" s="9">
        <v>270</v>
      </c>
      <c r="M25" s="9">
        <v>270</v>
      </c>
      <c r="N25" s="9">
        <v>270</v>
      </c>
      <c r="O25" s="9">
        <v>270</v>
      </c>
      <c r="P25" s="9">
        <v>270</v>
      </c>
      <c r="Q25" s="9">
        <v>270</v>
      </c>
      <c r="R25" s="9">
        <v>270</v>
      </c>
      <c r="S25" s="9">
        <v>270</v>
      </c>
      <c r="T25" s="9">
        <v>270</v>
      </c>
      <c r="U25" s="9">
        <v>250</v>
      </c>
      <c r="V25" s="9">
        <v>250</v>
      </c>
      <c r="W25" s="9">
        <v>200</v>
      </c>
      <c r="X25" s="9">
        <v>200</v>
      </c>
      <c r="Y25" s="9">
        <v>160</v>
      </c>
      <c r="Z25" s="9">
        <v>110</v>
      </c>
      <c r="AA25" s="9">
        <v>110</v>
      </c>
    </row>
    <row r="26" spans="1:28" s="9" customFormat="1" x14ac:dyDescent="0.25">
      <c r="D26" s="9">
        <v>4</v>
      </c>
      <c r="E26" s="9">
        <v>300</v>
      </c>
      <c r="F26" s="9">
        <v>300</v>
      </c>
      <c r="G26" s="9">
        <v>300</v>
      </c>
      <c r="H26" s="9">
        <v>300</v>
      </c>
      <c r="I26" s="9">
        <v>300</v>
      </c>
      <c r="J26" s="9">
        <v>300</v>
      </c>
      <c r="K26" s="9">
        <v>300</v>
      </c>
      <c r="L26" s="9">
        <v>270</v>
      </c>
      <c r="M26" s="9">
        <v>270</v>
      </c>
      <c r="N26" s="9">
        <v>270</v>
      </c>
      <c r="O26" s="9">
        <v>270</v>
      </c>
      <c r="P26" s="9">
        <v>270</v>
      </c>
      <c r="Q26" s="9">
        <v>270</v>
      </c>
      <c r="R26" s="9">
        <v>270</v>
      </c>
      <c r="S26" s="9">
        <v>270</v>
      </c>
      <c r="T26" s="9">
        <v>270</v>
      </c>
      <c r="U26" s="9">
        <v>270</v>
      </c>
      <c r="V26" s="9">
        <v>250</v>
      </c>
      <c r="W26" s="9">
        <v>250</v>
      </c>
      <c r="X26" s="9">
        <v>200</v>
      </c>
      <c r="Y26" s="9">
        <v>200</v>
      </c>
      <c r="Z26" s="9">
        <v>160</v>
      </c>
      <c r="AA26" s="9">
        <v>110</v>
      </c>
      <c r="AB26" s="9">
        <v>110</v>
      </c>
    </row>
    <row r="27" spans="1:2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28" x14ac:dyDescent="0.25">
      <c r="A28" s="9"/>
      <c r="B28" s="9"/>
      <c r="C28" s="9"/>
      <c r="D28" s="24" t="s">
        <v>312</v>
      </c>
      <c r="E28" s="9"/>
      <c r="F28" s="9"/>
      <c r="G28" s="9"/>
      <c r="H28" s="9"/>
      <c r="I28" s="9"/>
      <c r="J28" s="9"/>
      <c r="K28" s="9"/>
    </row>
    <row r="29" spans="1:28" x14ac:dyDescent="0.25">
      <c r="A29" s="9"/>
      <c r="B29" s="9"/>
      <c r="C29" s="9"/>
      <c r="D29" s="9">
        <v>27</v>
      </c>
      <c r="E29" s="9">
        <v>200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x14ac:dyDescent="0.25">
      <c r="A30" s="9"/>
      <c r="B30" s="9"/>
      <c r="C30" s="9"/>
      <c r="D30" s="9">
        <v>26</v>
      </c>
      <c r="E30" s="9">
        <v>200</v>
      </c>
      <c r="F30" s="9">
        <v>200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x14ac:dyDescent="0.25">
      <c r="A31" s="9"/>
      <c r="B31" s="9"/>
      <c r="C31" s="9"/>
      <c r="D31" s="9">
        <v>25</v>
      </c>
      <c r="E31" s="9">
        <v>250</v>
      </c>
      <c r="F31" s="9">
        <v>200</v>
      </c>
      <c r="G31" s="9">
        <v>200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x14ac:dyDescent="0.25">
      <c r="A32" s="9"/>
      <c r="B32" s="9"/>
      <c r="C32" s="9"/>
      <c r="D32" s="9">
        <v>24</v>
      </c>
      <c r="E32" s="9">
        <v>250</v>
      </c>
      <c r="F32" s="9">
        <v>250</v>
      </c>
      <c r="G32" s="9">
        <v>200</v>
      </c>
      <c r="H32" s="9">
        <v>200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x14ac:dyDescent="0.25">
      <c r="A33" s="9"/>
      <c r="B33" s="9"/>
      <c r="C33" s="9"/>
      <c r="D33" s="9">
        <v>23</v>
      </c>
      <c r="E33" s="9">
        <v>300</v>
      </c>
      <c r="F33" s="9">
        <v>250</v>
      </c>
      <c r="G33" s="9">
        <v>200</v>
      </c>
      <c r="H33" s="9">
        <v>200</v>
      </c>
      <c r="I33" s="9">
        <v>200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x14ac:dyDescent="0.25">
      <c r="A34" s="9"/>
      <c r="B34" s="9"/>
      <c r="C34" s="9"/>
      <c r="D34" s="9">
        <v>22</v>
      </c>
      <c r="E34" s="9">
        <v>300</v>
      </c>
      <c r="F34" s="9">
        <v>300</v>
      </c>
      <c r="G34" s="9">
        <v>250</v>
      </c>
      <c r="H34" s="9">
        <v>250</v>
      </c>
      <c r="I34" s="9">
        <v>200</v>
      </c>
      <c r="J34" s="9">
        <v>200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x14ac:dyDescent="0.25">
      <c r="A35" s="9"/>
      <c r="B35" s="9"/>
      <c r="C35" s="9"/>
      <c r="D35" s="9">
        <v>21</v>
      </c>
      <c r="E35" s="9">
        <v>400</v>
      </c>
      <c r="F35" s="9">
        <v>350</v>
      </c>
      <c r="G35" s="9">
        <v>350</v>
      </c>
      <c r="H35" s="9">
        <v>250</v>
      </c>
      <c r="I35" s="9">
        <v>250</v>
      </c>
      <c r="J35" s="9">
        <v>200</v>
      </c>
      <c r="K35" s="9">
        <v>200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x14ac:dyDescent="0.25">
      <c r="A36" s="9"/>
      <c r="B36" s="9"/>
      <c r="C36" s="9"/>
      <c r="D36" s="9">
        <v>20</v>
      </c>
      <c r="E36" s="9">
        <v>400</v>
      </c>
      <c r="F36" s="9">
        <v>400</v>
      </c>
      <c r="G36" s="9">
        <v>350</v>
      </c>
      <c r="H36" s="9">
        <v>350</v>
      </c>
      <c r="I36" s="9">
        <v>250</v>
      </c>
      <c r="J36" s="9">
        <v>250</v>
      </c>
      <c r="K36" s="9">
        <v>200</v>
      </c>
      <c r="L36" s="9">
        <v>200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x14ac:dyDescent="0.25">
      <c r="A37" s="9"/>
      <c r="B37" s="9"/>
      <c r="C37" s="9"/>
      <c r="D37" s="9">
        <v>19</v>
      </c>
      <c r="E37" s="9">
        <v>400</v>
      </c>
      <c r="F37" s="9">
        <v>400</v>
      </c>
      <c r="G37" s="9">
        <v>350</v>
      </c>
      <c r="H37" s="9">
        <v>350</v>
      </c>
      <c r="I37" s="9">
        <v>350</v>
      </c>
      <c r="J37" s="9">
        <v>250</v>
      </c>
      <c r="K37" s="9">
        <v>250</v>
      </c>
      <c r="L37" s="9">
        <v>200</v>
      </c>
      <c r="M37" s="9">
        <v>200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x14ac:dyDescent="0.25">
      <c r="A38" s="9"/>
      <c r="B38" s="9"/>
      <c r="C38" s="9"/>
      <c r="D38" s="9">
        <v>18</v>
      </c>
      <c r="E38" s="9">
        <v>470</v>
      </c>
      <c r="F38" s="9">
        <v>400</v>
      </c>
      <c r="G38" s="9">
        <v>400</v>
      </c>
      <c r="H38" s="9">
        <v>400</v>
      </c>
      <c r="I38" s="9">
        <v>350</v>
      </c>
      <c r="J38" s="9">
        <v>350</v>
      </c>
      <c r="K38" s="9">
        <v>250</v>
      </c>
      <c r="L38" s="9">
        <v>250</v>
      </c>
      <c r="M38" s="9">
        <v>200</v>
      </c>
      <c r="N38" s="9">
        <v>200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x14ac:dyDescent="0.25">
      <c r="A39" s="9"/>
      <c r="B39" s="9"/>
      <c r="C39" s="9"/>
      <c r="D39" s="9">
        <v>17</v>
      </c>
      <c r="E39" s="9">
        <v>470</v>
      </c>
      <c r="F39" s="9">
        <v>470</v>
      </c>
      <c r="G39" s="9">
        <v>400</v>
      </c>
      <c r="H39" s="9">
        <v>400</v>
      </c>
      <c r="I39" s="9">
        <v>400</v>
      </c>
      <c r="J39" s="9">
        <v>350</v>
      </c>
      <c r="K39" s="9">
        <v>350</v>
      </c>
      <c r="L39" s="9">
        <v>250</v>
      </c>
      <c r="M39" s="9">
        <v>250</v>
      </c>
      <c r="N39" s="9">
        <v>200</v>
      </c>
      <c r="O39" s="9">
        <v>200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x14ac:dyDescent="0.25">
      <c r="A40" s="9"/>
      <c r="B40" s="9"/>
      <c r="C40" s="9"/>
      <c r="D40" s="9">
        <v>16</v>
      </c>
      <c r="E40" s="9">
        <v>470</v>
      </c>
      <c r="F40" s="9">
        <v>470</v>
      </c>
      <c r="G40" s="9">
        <v>470</v>
      </c>
      <c r="H40" s="9">
        <v>400</v>
      </c>
      <c r="I40" s="9">
        <v>400</v>
      </c>
      <c r="J40" s="9">
        <v>400</v>
      </c>
      <c r="K40" s="9">
        <v>350</v>
      </c>
      <c r="L40" s="9">
        <v>350</v>
      </c>
      <c r="M40" s="9">
        <v>350</v>
      </c>
      <c r="N40" s="9">
        <v>250</v>
      </c>
      <c r="O40" s="9">
        <v>200</v>
      </c>
      <c r="P40" s="9">
        <v>200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x14ac:dyDescent="0.25">
      <c r="A41" s="9"/>
      <c r="B41" s="9"/>
      <c r="C41" s="9"/>
      <c r="D41" s="9">
        <v>15</v>
      </c>
      <c r="E41" s="9">
        <v>470</v>
      </c>
      <c r="F41" s="9">
        <v>470</v>
      </c>
      <c r="G41" s="9">
        <v>470</v>
      </c>
      <c r="H41" s="9">
        <v>470</v>
      </c>
      <c r="I41" s="9">
        <v>470</v>
      </c>
      <c r="J41" s="9">
        <v>400</v>
      </c>
      <c r="K41" s="9">
        <v>400</v>
      </c>
      <c r="L41" s="9">
        <v>350</v>
      </c>
      <c r="M41" s="9">
        <v>350</v>
      </c>
      <c r="N41" s="9">
        <v>350</v>
      </c>
      <c r="O41" s="9">
        <v>250</v>
      </c>
      <c r="P41" s="9">
        <v>200</v>
      </c>
      <c r="Q41" s="9">
        <v>200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x14ac:dyDescent="0.25">
      <c r="A42" s="9"/>
      <c r="B42" s="9"/>
      <c r="C42" s="9"/>
      <c r="D42" s="9">
        <v>14</v>
      </c>
      <c r="E42" s="9">
        <v>470</v>
      </c>
      <c r="F42" s="9">
        <v>470</v>
      </c>
      <c r="G42" s="9">
        <v>470</v>
      </c>
      <c r="H42" s="9">
        <v>470</v>
      </c>
      <c r="I42" s="9">
        <v>470</v>
      </c>
      <c r="J42" s="9">
        <v>400</v>
      </c>
      <c r="K42" s="9">
        <v>400</v>
      </c>
      <c r="L42" s="9">
        <v>400</v>
      </c>
      <c r="M42" s="9">
        <v>350</v>
      </c>
      <c r="N42" s="9">
        <v>350</v>
      </c>
      <c r="O42" s="9">
        <v>350</v>
      </c>
      <c r="P42" s="9">
        <v>250</v>
      </c>
      <c r="Q42" s="9">
        <v>200</v>
      </c>
      <c r="R42" s="9">
        <v>200</v>
      </c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x14ac:dyDescent="0.25">
      <c r="A43" s="9"/>
      <c r="B43" s="9"/>
      <c r="C43" s="9"/>
      <c r="D43" s="9">
        <v>13</v>
      </c>
      <c r="E43" s="9">
        <v>470</v>
      </c>
      <c r="F43" s="9">
        <v>470</v>
      </c>
      <c r="G43" s="9">
        <v>470</v>
      </c>
      <c r="H43" s="9">
        <v>470</v>
      </c>
      <c r="I43" s="9">
        <v>470</v>
      </c>
      <c r="J43" s="9">
        <v>470</v>
      </c>
      <c r="K43" s="9">
        <v>470</v>
      </c>
      <c r="L43" s="9">
        <v>400</v>
      </c>
      <c r="M43" s="9">
        <v>400</v>
      </c>
      <c r="N43" s="9">
        <v>400</v>
      </c>
      <c r="O43" s="9">
        <v>350</v>
      </c>
      <c r="P43" s="9">
        <v>350</v>
      </c>
      <c r="Q43" s="9">
        <v>250</v>
      </c>
      <c r="R43" s="9">
        <v>200</v>
      </c>
      <c r="S43" s="9">
        <v>200</v>
      </c>
      <c r="T43" s="9"/>
      <c r="U43" s="9"/>
      <c r="V43" s="9"/>
      <c r="W43" s="9"/>
      <c r="X43" s="9"/>
      <c r="Y43" s="9"/>
      <c r="Z43" s="9"/>
      <c r="AA43" s="9"/>
      <c r="AB43" s="9"/>
    </row>
    <row r="44" spans="1:28" x14ac:dyDescent="0.25">
      <c r="D44" s="9">
        <v>12</v>
      </c>
      <c r="E44" s="9">
        <v>470</v>
      </c>
      <c r="F44" s="9">
        <v>470</v>
      </c>
      <c r="G44" s="9">
        <v>470</v>
      </c>
      <c r="H44" s="9">
        <v>470</v>
      </c>
      <c r="I44" s="9">
        <v>470</v>
      </c>
      <c r="J44" s="9">
        <v>470</v>
      </c>
      <c r="K44" s="9">
        <v>470</v>
      </c>
      <c r="L44" s="9">
        <v>470</v>
      </c>
      <c r="M44" s="9">
        <v>400</v>
      </c>
      <c r="N44" s="9">
        <v>400</v>
      </c>
      <c r="O44" s="9">
        <v>400</v>
      </c>
      <c r="P44" s="9">
        <v>350</v>
      </c>
      <c r="Q44" s="9">
        <v>350</v>
      </c>
      <c r="R44" s="9">
        <v>250</v>
      </c>
      <c r="S44" s="9">
        <v>200</v>
      </c>
      <c r="T44" s="9">
        <v>200</v>
      </c>
      <c r="U44" s="9"/>
      <c r="V44" s="9"/>
      <c r="W44" s="9"/>
      <c r="X44" s="9"/>
      <c r="Y44" s="9"/>
      <c r="Z44" s="9"/>
      <c r="AA44" s="9"/>
      <c r="AB44" s="9"/>
    </row>
    <row r="45" spans="1:28" x14ac:dyDescent="0.25">
      <c r="D45" s="9">
        <v>11</v>
      </c>
      <c r="E45" s="9">
        <v>470</v>
      </c>
      <c r="F45" s="9">
        <v>470</v>
      </c>
      <c r="G45" s="9">
        <v>470</v>
      </c>
      <c r="H45" s="9">
        <v>470</v>
      </c>
      <c r="I45" s="9">
        <v>470</v>
      </c>
      <c r="J45" s="9">
        <v>470</v>
      </c>
      <c r="K45" s="9">
        <v>470</v>
      </c>
      <c r="L45" s="9">
        <v>470</v>
      </c>
      <c r="M45" s="9">
        <v>470</v>
      </c>
      <c r="N45" s="9">
        <v>470</v>
      </c>
      <c r="O45" s="9">
        <v>400</v>
      </c>
      <c r="P45" s="9">
        <v>380</v>
      </c>
      <c r="Q45" s="9">
        <v>350</v>
      </c>
      <c r="R45" s="9">
        <v>350</v>
      </c>
      <c r="S45" s="9">
        <v>250</v>
      </c>
      <c r="T45" s="9">
        <v>200</v>
      </c>
      <c r="U45" s="9">
        <v>200</v>
      </c>
      <c r="V45" s="9"/>
      <c r="W45" s="9"/>
      <c r="X45" s="9"/>
      <c r="Y45" s="9"/>
      <c r="Z45" s="9"/>
      <c r="AA45" s="9"/>
      <c r="AB45" s="9"/>
    </row>
    <row r="46" spans="1:28" x14ac:dyDescent="0.25">
      <c r="D46" s="9">
        <v>10</v>
      </c>
      <c r="E46" s="9">
        <v>470</v>
      </c>
      <c r="F46" s="9">
        <v>470</v>
      </c>
      <c r="G46" s="9">
        <v>470</v>
      </c>
      <c r="H46" s="9">
        <v>470</v>
      </c>
      <c r="I46" s="9">
        <v>470</v>
      </c>
      <c r="J46" s="9">
        <v>470</v>
      </c>
      <c r="K46" s="9">
        <v>470</v>
      </c>
      <c r="L46" s="9">
        <v>470</v>
      </c>
      <c r="M46" s="9">
        <v>470</v>
      </c>
      <c r="N46" s="9">
        <v>470</v>
      </c>
      <c r="O46" s="9">
        <v>470</v>
      </c>
      <c r="P46" s="9">
        <v>380</v>
      </c>
      <c r="Q46" s="9">
        <v>380</v>
      </c>
      <c r="R46" s="9">
        <v>350</v>
      </c>
      <c r="S46" s="9">
        <v>350</v>
      </c>
      <c r="T46" s="9">
        <v>250</v>
      </c>
      <c r="U46" s="9">
        <v>200</v>
      </c>
      <c r="V46" s="9">
        <v>200</v>
      </c>
      <c r="W46" s="9"/>
      <c r="X46" s="9"/>
      <c r="Y46" s="9"/>
      <c r="Z46" s="9"/>
      <c r="AA46" s="9"/>
      <c r="AB46" s="9"/>
    </row>
    <row r="47" spans="1:28" x14ac:dyDescent="0.25">
      <c r="D47" s="9">
        <v>9</v>
      </c>
      <c r="E47" s="9">
        <v>470</v>
      </c>
      <c r="F47" s="9">
        <v>470</v>
      </c>
      <c r="G47" s="9">
        <v>470</v>
      </c>
      <c r="H47" s="9">
        <v>470</v>
      </c>
      <c r="I47" s="9">
        <v>470</v>
      </c>
      <c r="J47" s="9">
        <v>470</v>
      </c>
      <c r="K47" s="9">
        <v>470</v>
      </c>
      <c r="L47" s="9">
        <v>470</v>
      </c>
      <c r="M47" s="9">
        <v>470</v>
      </c>
      <c r="N47" s="9">
        <v>470</v>
      </c>
      <c r="O47" s="9">
        <v>470</v>
      </c>
      <c r="P47" s="9">
        <v>380</v>
      </c>
      <c r="Q47" s="9">
        <v>380</v>
      </c>
      <c r="R47" s="9">
        <v>380</v>
      </c>
      <c r="S47" s="9">
        <v>350</v>
      </c>
      <c r="T47" s="9">
        <v>350</v>
      </c>
      <c r="U47" s="9">
        <v>250</v>
      </c>
      <c r="V47" s="9">
        <v>200</v>
      </c>
      <c r="W47" s="9">
        <v>200</v>
      </c>
      <c r="X47" s="9"/>
      <c r="Y47" s="9"/>
      <c r="Z47" s="9"/>
      <c r="AA47" s="9"/>
      <c r="AB47" s="9"/>
    </row>
    <row r="48" spans="1:28" x14ac:dyDescent="0.25">
      <c r="D48" s="9">
        <v>8</v>
      </c>
      <c r="E48" s="9">
        <v>470</v>
      </c>
      <c r="F48" s="9">
        <v>470</v>
      </c>
      <c r="G48" s="9">
        <v>470</v>
      </c>
      <c r="H48" s="9">
        <v>470</v>
      </c>
      <c r="I48" s="9">
        <v>470</v>
      </c>
      <c r="J48" s="9">
        <v>470</v>
      </c>
      <c r="K48" s="9">
        <v>470</v>
      </c>
      <c r="L48" s="9">
        <v>470</v>
      </c>
      <c r="M48" s="9">
        <v>470</v>
      </c>
      <c r="N48" s="9">
        <v>470</v>
      </c>
      <c r="O48" s="9">
        <v>470</v>
      </c>
      <c r="P48" s="9">
        <v>380</v>
      </c>
      <c r="Q48" s="9">
        <v>380</v>
      </c>
      <c r="R48" s="9">
        <v>380</v>
      </c>
      <c r="S48" s="9">
        <v>380</v>
      </c>
      <c r="T48" s="9">
        <v>350</v>
      </c>
      <c r="U48" s="9">
        <v>350</v>
      </c>
      <c r="V48" s="9">
        <v>250</v>
      </c>
      <c r="W48" s="9">
        <v>200</v>
      </c>
      <c r="X48" s="9">
        <v>200</v>
      </c>
      <c r="Y48" s="9"/>
      <c r="Z48" s="9"/>
      <c r="AA48" s="9"/>
      <c r="AB48" s="9"/>
    </row>
    <row r="49" spans="4:28" x14ac:dyDescent="0.25">
      <c r="D49" s="9">
        <v>7</v>
      </c>
      <c r="E49" s="9">
        <v>480</v>
      </c>
      <c r="F49" s="9">
        <v>480</v>
      </c>
      <c r="G49" s="9">
        <v>470</v>
      </c>
      <c r="H49" s="9">
        <v>470</v>
      </c>
      <c r="I49" s="9">
        <v>470</v>
      </c>
      <c r="J49" s="9">
        <v>470</v>
      </c>
      <c r="K49" s="9">
        <v>470</v>
      </c>
      <c r="L49" s="9">
        <v>470</v>
      </c>
      <c r="M49" s="9">
        <v>470</v>
      </c>
      <c r="N49" s="9">
        <v>470</v>
      </c>
      <c r="O49" s="9">
        <v>470</v>
      </c>
      <c r="P49" s="9">
        <v>380</v>
      </c>
      <c r="Q49" s="9">
        <v>380</v>
      </c>
      <c r="R49" s="9">
        <v>380</v>
      </c>
      <c r="S49" s="9">
        <v>380</v>
      </c>
      <c r="T49" s="9">
        <v>380</v>
      </c>
      <c r="U49" s="9">
        <v>350</v>
      </c>
      <c r="V49" s="9">
        <v>350</v>
      </c>
      <c r="W49" s="9">
        <v>250</v>
      </c>
      <c r="X49" s="9">
        <v>200</v>
      </c>
      <c r="Y49" s="9">
        <v>200</v>
      </c>
      <c r="Z49" s="9"/>
      <c r="AA49" s="9"/>
      <c r="AB49" s="9"/>
    </row>
    <row r="50" spans="4:28" x14ac:dyDescent="0.25">
      <c r="D50" s="9">
        <v>6</v>
      </c>
      <c r="E50" s="9">
        <v>480</v>
      </c>
      <c r="F50" s="9">
        <v>480</v>
      </c>
      <c r="G50" s="9">
        <v>480</v>
      </c>
      <c r="H50" s="9">
        <v>470</v>
      </c>
      <c r="I50" s="9">
        <v>470</v>
      </c>
      <c r="J50" s="9">
        <v>470</v>
      </c>
      <c r="K50" s="9">
        <v>470</v>
      </c>
      <c r="L50" s="9">
        <v>470</v>
      </c>
      <c r="M50" s="9">
        <v>470</v>
      </c>
      <c r="N50" s="9">
        <v>470</v>
      </c>
      <c r="O50" s="9">
        <v>470</v>
      </c>
      <c r="P50" s="9">
        <v>380</v>
      </c>
      <c r="Q50" s="9">
        <v>380</v>
      </c>
      <c r="R50" s="9">
        <v>380</v>
      </c>
      <c r="S50" s="9">
        <v>380</v>
      </c>
      <c r="T50" s="9">
        <v>380</v>
      </c>
      <c r="U50" s="9">
        <v>380</v>
      </c>
      <c r="V50" s="9">
        <v>350</v>
      </c>
      <c r="W50" s="9">
        <v>350</v>
      </c>
      <c r="X50" s="9">
        <v>250</v>
      </c>
      <c r="Y50" s="9">
        <v>200</v>
      </c>
      <c r="Z50" s="9">
        <v>200</v>
      </c>
      <c r="AA50" s="9"/>
      <c r="AB50" s="9"/>
    </row>
    <row r="51" spans="4:28" x14ac:dyDescent="0.25">
      <c r="D51" s="9">
        <v>5</v>
      </c>
      <c r="E51" s="9">
        <v>480</v>
      </c>
      <c r="F51" s="9">
        <v>480</v>
      </c>
      <c r="G51" s="9">
        <v>480</v>
      </c>
      <c r="H51" s="9">
        <v>480</v>
      </c>
      <c r="I51" s="9">
        <v>480</v>
      </c>
      <c r="J51" s="9">
        <v>470</v>
      </c>
      <c r="K51" s="9">
        <v>470</v>
      </c>
      <c r="L51" s="9">
        <v>470</v>
      </c>
      <c r="M51" s="9">
        <v>470</v>
      </c>
      <c r="N51" s="9">
        <v>470</v>
      </c>
      <c r="O51" s="9">
        <v>470</v>
      </c>
      <c r="P51" s="9">
        <v>380</v>
      </c>
      <c r="Q51" s="9">
        <v>380</v>
      </c>
      <c r="R51" s="9">
        <v>380</v>
      </c>
      <c r="S51" s="9">
        <v>380</v>
      </c>
      <c r="T51" s="9">
        <v>380</v>
      </c>
      <c r="U51" s="9">
        <v>380</v>
      </c>
      <c r="V51" s="9">
        <v>380</v>
      </c>
      <c r="W51" s="9">
        <v>350</v>
      </c>
      <c r="X51" s="9">
        <v>350</v>
      </c>
      <c r="Y51" s="9">
        <v>250</v>
      </c>
      <c r="Z51" s="9">
        <v>200</v>
      </c>
      <c r="AA51" s="9">
        <v>200</v>
      </c>
      <c r="AB51" s="9"/>
    </row>
    <row r="52" spans="4:28" ht="14.25" customHeight="1" x14ac:dyDescent="0.25">
      <c r="D52" s="9">
        <v>4</v>
      </c>
      <c r="E52" s="9">
        <v>480</v>
      </c>
      <c r="F52" s="9">
        <v>480</v>
      </c>
      <c r="G52" s="9">
        <v>480</v>
      </c>
      <c r="H52" s="9">
        <v>480</v>
      </c>
      <c r="I52" s="9">
        <v>480</v>
      </c>
      <c r="J52" s="9">
        <v>480</v>
      </c>
      <c r="K52" s="9">
        <v>480</v>
      </c>
      <c r="L52" s="9">
        <v>470</v>
      </c>
      <c r="M52" s="9">
        <v>470</v>
      </c>
      <c r="N52" s="9">
        <v>470</v>
      </c>
      <c r="O52" s="9">
        <v>470</v>
      </c>
      <c r="P52" s="9">
        <v>380</v>
      </c>
      <c r="Q52" s="9">
        <v>380</v>
      </c>
      <c r="R52" s="9">
        <v>380</v>
      </c>
      <c r="S52" s="9">
        <v>380</v>
      </c>
      <c r="T52" s="9">
        <v>380</v>
      </c>
      <c r="U52" s="9">
        <v>380</v>
      </c>
      <c r="V52" s="9">
        <v>380</v>
      </c>
      <c r="W52" s="9">
        <v>380</v>
      </c>
      <c r="X52" s="9">
        <v>350</v>
      </c>
      <c r="Y52" s="9">
        <v>350</v>
      </c>
      <c r="Z52" s="9">
        <v>250</v>
      </c>
      <c r="AA52" s="9">
        <v>200</v>
      </c>
      <c r="AB52" s="9">
        <v>200</v>
      </c>
    </row>
    <row r="53" spans="4:28" s="9" customFormat="1" ht="14.25" customHeight="1" x14ac:dyDescent="0.25"/>
    <row r="54" spans="4:28" s="9" customFormat="1" ht="14.25" customHeight="1" x14ac:dyDescent="0.25">
      <c r="D54" s="24" t="s">
        <v>313</v>
      </c>
    </row>
    <row r="55" spans="4:28" s="9" customFormat="1" ht="14.25" customHeight="1" x14ac:dyDescent="0.25">
      <c r="D55" s="9">
        <v>27</v>
      </c>
      <c r="E55" s="9" t="s">
        <v>316</v>
      </c>
    </row>
    <row r="56" spans="4:28" s="9" customFormat="1" ht="14.25" customHeight="1" x14ac:dyDescent="0.25">
      <c r="D56" s="9">
        <v>26</v>
      </c>
      <c r="E56" s="9" t="s">
        <v>316</v>
      </c>
      <c r="F56" s="9" t="s">
        <v>316</v>
      </c>
    </row>
    <row r="57" spans="4:28" s="9" customFormat="1" ht="14.25" customHeight="1" x14ac:dyDescent="0.25">
      <c r="D57" s="9">
        <v>25</v>
      </c>
      <c r="E57" s="9" t="s">
        <v>316</v>
      </c>
      <c r="F57" s="9" t="s">
        <v>316</v>
      </c>
      <c r="G57" s="9" t="s">
        <v>316</v>
      </c>
    </row>
    <row r="58" spans="4:28" s="9" customFormat="1" ht="14.25" customHeight="1" x14ac:dyDescent="0.25">
      <c r="D58" s="9">
        <v>24</v>
      </c>
      <c r="E58" s="9" t="s">
        <v>316</v>
      </c>
      <c r="F58" s="9" t="s">
        <v>316</v>
      </c>
      <c r="G58" s="9" t="s">
        <v>316</v>
      </c>
      <c r="H58" s="9" t="s">
        <v>316</v>
      </c>
    </row>
    <row r="59" spans="4:28" s="9" customFormat="1" ht="14.25" customHeight="1" x14ac:dyDescent="0.25">
      <c r="D59" s="9">
        <v>23</v>
      </c>
      <c r="E59" s="9" t="s">
        <v>316</v>
      </c>
      <c r="F59" s="9" t="s">
        <v>316</v>
      </c>
      <c r="G59" s="9" t="s">
        <v>316</v>
      </c>
      <c r="H59" s="9" t="s">
        <v>316</v>
      </c>
      <c r="I59" s="9" t="s">
        <v>316</v>
      </c>
    </row>
    <row r="60" spans="4:28" s="9" customFormat="1" ht="14.25" customHeight="1" x14ac:dyDescent="0.25">
      <c r="D60" s="9">
        <v>22</v>
      </c>
      <c r="E60" s="9" t="s">
        <v>316</v>
      </c>
      <c r="F60" s="9" t="s">
        <v>316</v>
      </c>
      <c r="G60" s="9" t="s">
        <v>316</v>
      </c>
      <c r="H60" s="9" t="s">
        <v>316</v>
      </c>
      <c r="I60" s="9" t="s">
        <v>316</v>
      </c>
      <c r="J60" s="9" t="s">
        <v>316</v>
      </c>
    </row>
    <row r="61" spans="4:28" s="9" customFormat="1" ht="14.25" customHeight="1" x14ac:dyDescent="0.25">
      <c r="D61" s="9">
        <v>21</v>
      </c>
    </row>
    <row r="62" spans="4:28" s="9" customFormat="1" ht="14.25" customHeight="1" x14ac:dyDescent="0.25">
      <c r="D62" s="9">
        <v>20</v>
      </c>
    </row>
    <row r="63" spans="4:28" s="9" customFormat="1" ht="14.25" customHeight="1" x14ac:dyDescent="0.25">
      <c r="D63" s="9">
        <v>19</v>
      </c>
    </row>
    <row r="64" spans="4:28" s="9" customFormat="1" ht="14.25" customHeight="1" x14ac:dyDescent="0.25">
      <c r="D64" s="9">
        <v>18</v>
      </c>
    </row>
    <row r="65" spans="4:28" s="9" customFormat="1" ht="14.25" customHeight="1" x14ac:dyDescent="0.25">
      <c r="D65" s="9">
        <v>17</v>
      </c>
    </row>
    <row r="66" spans="4:28" s="9" customFormat="1" ht="14.25" customHeight="1" x14ac:dyDescent="0.25">
      <c r="D66" s="9">
        <v>16</v>
      </c>
      <c r="P66" s="9" t="s">
        <v>360</v>
      </c>
    </row>
    <row r="67" spans="4:28" s="9" customFormat="1" ht="14.25" customHeight="1" x14ac:dyDescent="0.25">
      <c r="D67" s="9">
        <v>15</v>
      </c>
      <c r="P67" s="9" t="s">
        <v>360</v>
      </c>
      <c r="Q67" s="9" t="s">
        <v>360</v>
      </c>
    </row>
    <row r="68" spans="4:28" s="9" customFormat="1" ht="14.25" customHeight="1" x14ac:dyDescent="0.25">
      <c r="D68" s="9">
        <v>14</v>
      </c>
      <c r="P68" s="9" t="s">
        <v>360</v>
      </c>
      <c r="Q68" s="9" t="s">
        <v>360</v>
      </c>
      <c r="R68" s="9" t="s">
        <v>360</v>
      </c>
    </row>
    <row r="69" spans="4:28" s="9" customFormat="1" ht="14.25" customHeight="1" x14ac:dyDescent="0.25">
      <c r="D69" s="9">
        <v>13</v>
      </c>
      <c r="P69" s="9" t="s">
        <v>360</v>
      </c>
      <c r="Q69" s="9" t="s">
        <v>360</v>
      </c>
      <c r="R69" s="9" t="s">
        <v>360</v>
      </c>
      <c r="S69" s="9" t="s">
        <v>360</v>
      </c>
    </row>
    <row r="70" spans="4:28" s="9" customFormat="1" ht="14.25" customHeight="1" x14ac:dyDescent="0.25">
      <c r="D70" s="9">
        <v>12</v>
      </c>
      <c r="P70" s="9" t="s">
        <v>360</v>
      </c>
      <c r="Q70" s="9" t="s">
        <v>360</v>
      </c>
      <c r="R70" s="9" t="s">
        <v>360</v>
      </c>
      <c r="S70" s="9" t="s">
        <v>360</v>
      </c>
      <c r="T70" s="9" t="s">
        <v>360</v>
      </c>
    </row>
    <row r="71" spans="4:28" s="9" customFormat="1" ht="14.25" customHeight="1" x14ac:dyDescent="0.25">
      <c r="D71" s="9">
        <v>11</v>
      </c>
      <c r="P71" s="9" t="s">
        <v>360</v>
      </c>
      <c r="Q71" s="9" t="s">
        <v>360</v>
      </c>
      <c r="R71" s="9" t="s">
        <v>360</v>
      </c>
      <c r="S71" s="9" t="s">
        <v>360</v>
      </c>
      <c r="T71" s="9" t="s">
        <v>360</v>
      </c>
      <c r="U71" s="9" t="s">
        <v>360</v>
      </c>
    </row>
    <row r="72" spans="4:28" s="9" customFormat="1" ht="14.25" customHeight="1" x14ac:dyDescent="0.25">
      <c r="D72" s="9">
        <v>10</v>
      </c>
      <c r="P72" s="9" t="s">
        <v>360</v>
      </c>
      <c r="Q72" s="9" t="s">
        <v>360</v>
      </c>
      <c r="R72" s="9" t="s">
        <v>360</v>
      </c>
      <c r="S72" s="9" t="s">
        <v>360</v>
      </c>
      <c r="T72" s="9" t="s">
        <v>360</v>
      </c>
      <c r="U72" s="9" t="s">
        <v>360</v>
      </c>
      <c r="V72" s="9" t="s">
        <v>360</v>
      </c>
    </row>
    <row r="73" spans="4:28" s="9" customFormat="1" ht="14.25" customHeight="1" x14ac:dyDescent="0.25">
      <c r="D73" s="9">
        <v>9</v>
      </c>
      <c r="P73" s="9" t="s">
        <v>360</v>
      </c>
      <c r="Q73" s="9" t="s">
        <v>360</v>
      </c>
      <c r="R73" s="9" t="s">
        <v>360</v>
      </c>
      <c r="S73" s="9" t="s">
        <v>360</v>
      </c>
      <c r="T73" s="9" t="s">
        <v>360</v>
      </c>
      <c r="U73" s="9" t="s">
        <v>360</v>
      </c>
      <c r="V73" s="9" t="s">
        <v>360</v>
      </c>
      <c r="W73" s="9" t="s">
        <v>360</v>
      </c>
    </row>
    <row r="74" spans="4:28" s="9" customFormat="1" ht="14.25" customHeight="1" x14ac:dyDescent="0.25">
      <c r="D74" s="9">
        <v>8</v>
      </c>
      <c r="P74" s="9" t="s">
        <v>360</v>
      </c>
      <c r="Q74" s="9" t="s">
        <v>360</v>
      </c>
      <c r="R74" s="9" t="s">
        <v>360</v>
      </c>
      <c r="S74" s="9" t="s">
        <v>360</v>
      </c>
      <c r="T74" s="9" t="s">
        <v>360</v>
      </c>
      <c r="U74" s="9" t="s">
        <v>360</v>
      </c>
      <c r="V74" s="9" t="s">
        <v>360</v>
      </c>
      <c r="W74" s="9" t="s">
        <v>360</v>
      </c>
      <c r="X74" s="9" t="s">
        <v>360</v>
      </c>
    </row>
    <row r="75" spans="4:28" s="9" customFormat="1" ht="14.25" customHeight="1" x14ac:dyDescent="0.25">
      <c r="D75" s="9">
        <v>7</v>
      </c>
      <c r="P75" s="9" t="s">
        <v>360</v>
      </c>
      <c r="Q75" s="9" t="s">
        <v>360</v>
      </c>
      <c r="R75" s="9" t="s">
        <v>360</v>
      </c>
      <c r="S75" s="9" t="s">
        <v>360</v>
      </c>
      <c r="T75" s="9" t="s">
        <v>360</v>
      </c>
      <c r="U75" s="9" t="s">
        <v>360</v>
      </c>
      <c r="V75" s="9" t="s">
        <v>360</v>
      </c>
      <c r="W75" s="9" t="s">
        <v>360</v>
      </c>
      <c r="X75" s="9" t="s">
        <v>360</v>
      </c>
      <c r="Y75" s="9" t="s">
        <v>360</v>
      </c>
    </row>
    <row r="76" spans="4:28" s="9" customFormat="1" ht="14.25" customHeight="1" x14ac:dyDescent="0.25">
      <c r="D76" s="9">
        <v>6</v>
      </c>
      <c r="P76" s="9" t="s">
        <v>360</v>
      </c>
      <c r="Q76" s="9" t="s">
        <v>360</v>
      </c>
      <c r="R76" s="9" t="s">
        <v>360</v>
      </c>
      <c r="S76" s="9" t="s">
        <v>360</v>
      </c>
      <c r="T76" s="9" t="s">
        <v>360</v>
      </c>
      <c r="U76" s="9" t="s">
        <v>360</v>
      </c>
      <c r="V76" s="9" t="s">
        <v>360</v>
      </c>
      <c r="W76" s="9" t="s">
        <v>360</v>
      </c>
      <c r="X76" s="9" t="s">
        <v>360</v>
      </c>
      <c r="Y76" s="9" t="s">
        <v>360</v>
      </c>
      <c r="Z76" s="9" t="s">
        <v>360</v>
      </c>
    </row>
    <row r="77" spans="4:28" s="9" customFormat="1" ht="14.25" customHeight="1" x14ac:dyDescent="0.25">
      <c r="D77" s="9">
        <v>5</v>
      </c>
      <c r="P77" s="9" t="s">
        <v>360</v>
      </c>
      <c r="Q77" s="9" t="s">
        <v>360</v>
      </c>
      <c r="R77" s="9" t="s">
        <v>360</v>
      </c>
      <c r="S77" s="9" t="s">
        <v>360</v>
      </c>
      <c r="T77" s="9" t="s">
        <v>360</v>
      </c>
      <c r="U77" s="9" t="s">
        <v>360</v>
      </c>
      <c r="V77" s="9" t="s">
        <v>360</v>
      </c>
      <c r="W77" s="9" t="s">
        <v>360</v>
      </c>
      <c r="X77" s="9" t="s">
        <v>360</v>
      </c>
      <c r="Y77" s="9" t="s">
        <v>360</v>
      </c>
      <c r="Z77" s="9" t="s">
        <v>360</v>
      </c>
      <c r="AA77" s="9" t="s">
        <v>360</v>
      </c>
    </row>
    <row r="78" spans="4:28" s="9" customFormat="1" ht="14.25" customHeight="1" x14ac:dyDescent="0.25">
      <c r="D78" s="9">
        <v>4</v>
      </c>
      <c r="P78" s="9" t="s">
        <v>360</v>
      </c>
      <c r="Q78" s="9" t="s">
        <v>360</v>
      </c>
      <c r="R78" s="9" t="s">
        <v>360</v>
      </c>
      <c r="S78" s="9" t="s">
        <v>360</v>
      </c>
      <c r="T78" s="9" t="s">
        <v>360</v>
      </c>
      <c r="U78" s="9" t="s">
        <v>360</v>
      </c>
      <c r="V78" s="9" t="s">
        <v>360</v>
      </c>
      <c r="W78" s="9" t="s">
        <v>360</v>
      </c>
      <c r="X78" s="9" t="s">
        <v>360</v>
      </c>
      <c r="Y78" s="9" t="s">
        <v>360</v>
      </c>
      <c r="Z78" s="9" t="s">
        <v>360</v>
      </c>
      <c r="AA78" s="9" t="s">
        <v>360</v>
      </c>
      <c r="AB78" s="9" t="s">
        <v>360</v>
      </c>
    </row>
    <row r="80" spans="4:28" x14ac:dyDescent="0.25">
      <c r="D80" s="24" t="s">
        <v>314</v>
      </c>
      <c r="E80" s="9"/>
    </row>
    <row r="81" spans="4:28" x14ac:dyDescent="0.25">
      <c r="D81" s="9">
        <v>27</v>
      </c>
      <c r="E81" s="9" t="str">
        <f>IF(E3,"INSERT INTO Fares (Created,RouteId,Stage1,Stage2,Single,[Return]) VALUES ("&amp;$B$2&amp;","&amp;$B$3&amp;","&amp;E$2&amp;","&amp;$D3&amp;","&amp;((E3/100)*$B$8)&amp;","&amp;((E29/100)*$B$8)&amp;");INSERT INTO Fares (Created,RouteId,Stage2,Stage1,Single,[Return]) VALUES ("&amp;$B$2&amp;","&amp;$B$3&amp;","&amp;E$2&amp;","&amp;$D3&amp;","&amp;((E3/100)*$B$8)&amp;","&amp;((E29/100)*$B$8)&amp;")","")</f>
        <v>INSERT INTO Fares (Created,RouteId,Stage1,Stage2,Single,[Return]) VALUES (1500249600000,18,27,27,0.99,1.8);INSERT INTO Fares (Created,RouteId,Stage2,Stage1,Single,[Return]) VALUES (1500249600000,18,27,27,0.99,1.8)</v>
      </c>
      <c r="F81" s="29" t="str">
        <f t="shared" ref="F81:AB92" si="0">IF(F3,"INSERT INTO Fares (Created,RouteId,Stage1,Stage2,Single,[Return]) VALUES ("&amp;$B$2&amp;","&amp;$B$3&amp;","&amp;F$2&amp;","&amp;$D3&amp;","&amp;((F3/100)*$B$8)&amp;","&amp;((F29/100)*$B$8)&amp;");INSERT INTO Fares (Created,RouteId,Stage2,Stage1,Single,[Return]) VALUES ("&amp;$B$2&amp;","&amp;$B$3&amp;","&amp;F$2&amp;","&amp;$D3&amp;","&amp;((F3/100)*$B$8)&amp;","&amp;((F29/100)*$B$8)&amp;")","")</f>
        <v/>
      </c>
      <c r="G81" s="29" t="str">
        <f t="shared" si="0"/>
        <v/>
      </c>
      <c r="H81" s="29" t="str">
        <f t="shared" si="0"/>
        <v/>
      </c>
      <c r="I81" s="29" t="str">
        <f t="shared" si="0"/>
        <v/>
      </c>
      <c r="J81" s="29" t="str">
        <f t="shared" si="0"/>
        <v/>
      </c>
      <c r="K81" s="29" t="str">
        <f t="shared" si="0"/>
        <v/>
      </c>
      <c r="L81" s="29" t="str">
        <f t="shared" si="0"/>
        <v/>
      </c>
      <c r="M81" s="29" t="str">
        <f t="shared" si="0"/>
        <v/>
      </c>
      <c r="N81" s="29" t="str">
        <f t="shared" si="0"/>
        <v/>
      </c>
      <c r="O81" s="29" t="str">
        <f t="shared" si="0"/>
        <v/>
      </c>
      <c r="P81" s="29" t="str">
        <f t="shared" si="0"/>
        <v/>
      </c>
      <c r="Q81" s="29" t="str">
        <f t="shared" si="0"/>
        <v/>
      </c>
      <c r="R81" s="29" t="str">
        <f t="shared" si="0"/>
        <v/>
      </c>
      <c r="S81" s="29" t="str">
        <f t="shared" si="0"/>
        <v/>
      </c>
      <c r="T81" s="29" t="str">
        <f t="shared" si="0"/>
        <v/>
      </c>
      <c r="U81" s="29" t="str">
        <f t="shared" si="0"/>
        <v/>
      </c>
      <c r="V81" s="29" t="str">
        <f t="shared" si="0"/>
        <v/>
      </c>
      <c r="W81" s="29" t="str">
        <f t="shared" si="0"/>
        <v/>
      </c>
      <c r="X81" s="29" t="str">
        <f t="shared" si="0"/>
        <v/>
      </c>
      <c r="Y81" s="29" t="str">
        <f t="shared" si="0"/>
        <v/>
      </c>
      <c r="Z81" s="29" t="str">
        <f t="shared" si="0"/>
        <v/>
      </c>
      <c r="AA81" s="29" t="str">
        <f t="shared" si="0"/>
        <v/>
      </c>
      <c r="AB81" s="29" t="str">
        <f t="shared" si="0"/>
        <v/>
      </c>
    </row>
    <row r="82" spans="4:28" x14ac:dyDescent="0.25">
      <c r="D82" s="9">
        <v>26</v>
      </c>
      <c r="E82" s="29" t="str">
        <f t="shared" ref="E82:T104" si="1">IF(E4,"INSERT INTO Fares (Created,RouteId,Stage1,Stage2,Single,[Return]) VALUES ("&amp;$B$2&amp;","&amp;$B$3&amp;","&amp;E$2&amp;","&amp;$D4&amp;","&amp;((E4/100)*$B$8)&amp;","&amp;((E30/100)*$B$8)&amp;");INSERT INTO Fares (Created,RouteId,Stage2,Stage1,Single,[Return]) VALUES ("&amp;$B$2&amp;","&amp;$B$3&amp;","&amp;E$2&amp;","&amp;$D4&amp;","&amp;((E4/100)*$B$8)&amp;","&amp;((E30/100)*$B$8)&amp;")","")</f>
        <v>INSERT INTO Fares (Created,RouteId,Stage1,Stage2,Single,[Return]) VALUES (1500249600000,18,27,26,0.99,1.8);INSERT INTO Fares (Created,RouteId,Stage2,Stage1,Single,[Return]) VALUES (1500249600000,18,27,26,0.99,1.8)</v>
      </c>
      <c r="F82" s="29" t="str">
        <f t="shared" si="1"/>
        <v>INSERT INTO Fares (Created,RouteId,Stage1,Stage2,Single,[Return]) VALUES (1500249600000,18,26,26,0.99,1.8);INSERT INTO Fares (Created,RouteId,Stage2,Stage1,Single,[Return]) VALUES (1500249600000,18,26,26,0.99,1.8)</v>
      </c>
      <c r="G82" s="29" t="str">
        <f t="shared" si="1"/>
        <v/>
      </c>
      <c r="H82" s="29" t="str">
        <f t="shared" si="1"/>
        <v/>
      </c>
      <c r="I82" s="29" t="str">
        <f t="shared" si="1"/>
        <v/>
      </c>
      <c r="J82" s="29" t="str">
        <f t="shared" si="1"/>
        <v/>
      </c>
      <c r="K82" s="29" t="str">
        <f t="shared" si="1"/>
        <v/>
      </c>
      <c r="L82" s="29" t="str">
        <f t="shared" si="1"/>
        <v/>
      </c>
      <c r="M82" s="29" t="str">
        <f t="shared" si="1"/>
        <v/>
      </c>
      <c r="N82" s="29" t="str">
        <f t="shared" si="1"/>
        <v/>
      </c>
      <c r="O82" s="29" t="str">
        <f t="shared" si="1"/>
        <v/>
      </c>
      <c r="P82" s="29" t="str">
        <f t="shared" si="1"/>
        <v/>
      </c>
      <c r="Q82" s="29" t="str">
        <f t="shared" si="1"/>
        <v/>
      </c>
      <c r="R82" s="29" t="str">
        <f t="shared" si="1"/>
        <v/>
      </c>
      <c r="S82" s="29" t="str">
        <f t="shared" si="1"/>
        <v/>
      </c>
      <c r="T82" s="29" t="str">
        <f t="shared" si="1"/>
        <v/>
      </c>
      <c r="U82" s="29" t="str">
        <f t="shared" si="0"/>
        <v/>
      </c>
      <c r="V82" s="29" t="str">
        <f t="shared" si="0"/>
        <v/>
      </c>
      <c r="W82" s="29" t="str">
        <f t="shared" si="0"/>
        <v/>
      </c>
      <c r="X82" s="29" t="str">
        <f t="shared" si="0"/>
        <v/>
      </c>
      <c r="Y82" s="29" t="str">
        <f t="shared" si="0"/>
        <v/>
      </c>
      <c r="Z82" s="29" t="str">
        <f t="shared" si="0"/>
        <v/>
      </c>
      <c r="AA82" s="29" t="str">
        <f t="shared" si="0"/>
        <v/>
      </c>
      <c r="AB82" s="29" t="str">
        <f t="shared" si="0"/>
        <v/>
      </c>
    </row>
    <row r="83" spans="4:28" x14ac:dyDescent="0.25">
      <c r="D83" s="9">
        <v>25</v>
      </c>
      <c r="E83" s="29" t="str">
        <f t="shared" si="1"/>
        <v>INSERT INTO Fares (Created,RouteId,Stage1,Stage2,Single,[Return]) VALUES (1500249600000,18,27,25,1.44,2.25);INSERT INTO Fares (Created,RouteId,Stage2,Stage1,Single,[Return]) VALUES (1500249600000,18,27,25,1.44,2.25)</v>
      </c>
      <c r="F83" s="29" t="str">
        <f t="shared" si="0"/>
        <v>INSERT INTO Fares (Created,RouteId,Stage1,Stage2,Single,[Return]) VALUES (1500249600000,18,26,25,0.99,1.8);INSERT INTO Fares (Created,RouteId,Stage2,Stage1,Single,[Return]) VALUES (1500249600000,18,26,25,0.99,1.8)</v>
      </c>
      <c r="G83" s="29" t="str">
        <f t="shared" si="0"/>
        <v>INSERT INTO Fares (Created,RouteId,Stage1,Stage2,Single,[Return]) VALUES (1500249600000,18,25,25,0.99,1.8);INSERT INTO Fares (Created,RouteId,Stage2,Stage1,Single,[Return]) VALUES (1500249600000,18,25,25,0.99,1.8)</v>
      </c>
      <c r="H83" s="29" t="str">
        <f t="shared" si="0"/>
        <v/>
      </c>
      <c r="I83" s="29" t="str">
        <f t="shared" si="0"/>
        <v/>
      </c>
      <c r="J83" s="29" t="str">
        <f t="shared" si="0"/>
        <v/>
      </c>
      <c r="K83" s="29" t="str">
        <f t="shared" si="0"/>
        <v/>
      </c>
      <c r="L83" s="29" t="str">
        <f t="shared" si="0"/>
        <v/>
      </c>
      <c r="M83" s="29" t="str">
        <f t="shared" si="0"/>
        <v/>
      </c>
      <c r="N83" s="29" t="str">
        <f t="shared" si="0"/>
        <v/>
      </c>
      <c r="O83" s="29" t="str">
        <f t="shared" si="0"/>
        <v/>
      </c>
      <c r="P83" s="29" t="str">
        <f t="shared" si="0"/>
        <v/>
      </c>
      <c r="Q83" s="29" t="str">
        <f t="shared" si="0"/>
        <v/>
      </c>
      <c r="R83" s="29" t="str">
        <f t="shared" si="0"/>
        <v/>
      </c>
      <c r="S83" s="29" t="str">
        <f t="shared" si="0"/>
        <v/>
      </c>
      <c r="T83" s="29" t="str">
        <f t="shared" si="0"/>
        <v/>
      </c>
      <c r="U83" s="29" t="str">
        <f t="shared" si="0"/>
        <v/>
      </c>
      <c r="V83" s="29" t="str">
        <f t="shared" si="0"/>
        <v/>
      </c>
      <c r="W83" s="29" t="str">
        <f t="shared" si="0"/>
        <v/>
      </c>
      <c r="X83" s="29" t="str">
        <f t="shared" si="0"/>
        <v/>
      </c>
      <c r="Y83" s="29" t="str">
        <f t="shared" si="0"/>
        <v/>
      </c>
      <c r="Z83" s="29" t="str">
        <f t="shared" si="0"/>
        <v/>
      </c>
      <c r="AA83" s="29" t="str">
        <f t="shared" si="0"/>
        <v/>
      </c>
      <c r="AB83" s="29" t="str">
        <f t="shared" si="0"/>
        <v/>
      </c>
    </row>
    <row r="84" spans="4:28" x14ac:dyDescent="0.25">
      <c r="D84" s="9">
        <v>24</v>
      </c>
      <c r="E84" s="29" t="str">
        <f t="shared" si="1"/>
        <v>INSERT INTO Fares (Created,RouteId,Stage1,Stage2,Single,[Return]) VALUES (1500249600000,18,27,24,1.44,2.25);INSERT INTO Fares (Created,RouteId,Stage2,Stage1,Single,[Return]) VALUES (1500249600000,18,27,24,1.44,2.25)</v>
      </c>
      <c r="F84" s="29" t="str">
        <f t="shared" si="0"/>
        <v>INSERT INTO Fares (Created,RouteId,Stage1,Stage2,Single,[Return]) VALUES (1500249600000,18,26,24,1.44,2.25);INSERT INTO Fares (Created,RouteId,Stage2,Stage1,Single,[Return]) VALUES (1500249600000,18,26,24,1.44,2.25)</v>
      </c>
      <c r="G84" s="29" t="str">
        <f t="shared" si="0"/>
        <v>INSERT INTO Fares (Created,RouteId,Stage1,Stage2,Single,[Return]) VALUES (1500249600000,18,25,24,0.99,1.8);INSERT INTO Fares (Created,RouteId,Stage2,Stage1,Single,[Return]) VALUES (1500249600000,18,25,24,0.99,1.8)</v>
      </c>
      <c r="H84" s="29" t="str">
        <f t="shared" si="0"/>
        <v>INSERT INTO Fares (Created,RouteId,Stage1,Stage2,Single,[Return]) VALUES (1500249600000,18,24,24,0.99,1.8);INSERT INTO Fares (Created,RouteId,Stage2,Stage1,Single,[Return]) VALUES (1500249600000,18,24,24,0.99,1.8)</v>
      </c>
      <c r="I84" s="29" t="str">
        <f t="shared" si="0"/>
        <v/>
      </c>
      <c r="J84" s="29" t="str">
        <f t="shared" si="0"/>
        <v/>
      </c>
      <c r="K84" s="29" t="str">
        <f t="shared" si="0"/>
        <v/>
      </c>
      <c r="L84" s="29" t="str">
        <f t="shared" si="0"/>
        <v/>
      </c>
      <c r="M84" s="29" t="str">
        <f t="shared" si="0"/>
        <v/>
      </c>
      <c r="N84" s="29" t="str">
        <f t="shared" si="0"/>
        <v/>
      </c>
      <c r="O84" s="29" t="str">
        <f t="shared" si="0"/>
        <v/>
      </c>
      <c r="P84" s="29" t="str">
        <f t="shared" si="0"/>
        <v/>
      </c>
      <c r="Q84" s="29" t="str">
        <f t="shared" si="0"/>
        <v/>
      </c>
      <c r="R84" s="29" t="str">
        <f t="shared" si="0"/>
        <v/>
      </c>
      <c r="S84" s="29" t="str">
        <f t="shared" si="0"/>
        <v/>
      </c>
      <c r="T84" s="29" t="str">
        <f t="shared" si="0"/>
        <v/>
      </c>
      <c r="U84" s="29" t="str">
        <f t="shared" si="0"/>
        <v/>
      </c>
      <c r="V84" s="29" t="str">
        <f t="shared" si="0"/>
        <v/>
      </c>
      <c r="W84" s="29" t="str">
        <f t="shared" si="0"/>
        <v/>
      </c>
      <c r="X84" s="29" t="str">
        <f t="shared" si="0"/>
        <v/>
      </c>
      <c r="Y84" s="29" t="str">
        <f t="shared" si="0"/>
        <v/>
      </c>
      <c r="Z84" s="29" t="str">
        <f t="shared" si="0"/>
        <v/>
      </c>
      <c r="AA84" s="29" t="str">
        <f t="shared" si="0"/>
        <v/>
      </c>
      <c r="AB84" s="29" t="str">
        <f t="shared" si="0"/>
        <v/>
      </c>
    </row>
    <row r="85" spans="4:28" x14ac:dyDescent="0.25">
      <c r="D85" s="9">
        <v>23</v>
      </c>
      <c r="E85" s="29" t="str">
        <f t="shared" si="1"/>
        <v>INSERT INTO Fares (Created,RouteId,Stage1,Stage2,Single,[Return]) VALUES (1500249600000,18,27,23,1.8,2.7);INSERT INTO Fares (Created,RouteId,Stage2,Stage1,Single,[Return]) VALUES (1500249600000,18,27,23,1.8,2.7)</v>
      </c>
      <c r="F85" s="29" t="str">
        <f t="shared" si="0"/>
        <v>INSERT INTO Fares (Created,RouteId,Stage1,Stage2,Single,[Return]) VALUES (1500249600000,18,26,23,1.44,2.25);INSERT INTO Fares (Created,RouteId,Stage2,Stage1,Single,[Return]) VALUES (1500249600000,18,26,23,1.44,2.25)</v>
      </c>
      <c r="G85" s="29" t="str">
        <f t="shared" si="0"/>
        <v>INSERT INTO Fares (Created,RouteId,Stage1,Stage2,Single,[Return]) VALUES (1500249600000,18,25,23,0.99,1.8);INSERT INTO Fares (Created,RouteId,Stage2,Stage1,Single,[Return]) VALUES (1500249600000,18,25,23,0.99,1.8)</v>
      </c>
      <c r="H85" s="29" t="str">
        <f t="shared" si="0"/>
        <v>INSERT INTO Fares (Created,RouteId,Stage1,Stage2,Single,[Return]) VALUES (1500249600000,18,24,23,0.99,1.8);INSERT INTO Fares (Created,RouteId,Stage2,Stage1,Single,[Return]) VALUES (1500249600000,18,24,23,0.99,1.8)</v>
      </c>
      <c r="I85" s="29" t="str">
        <f t="shared" si="0"/>
        <v>INSERT INTO Fares (Created,RouteId,Stage1,Stage2,Single,[Return]) VALUES (1500249600000,18,23,23,0.99,1.8);INSERT INTO Fares (Created,RouteId,Stage2,Stage1,Single,[Return]) VALUES (1500249600000,18,23,23,0.99,1.8)</v>
      </c>
      <c r="J85" s="29" t="str">
        <f t="shared" si="0"/>
        <v/>
      </c>
      <c r="K85" s="29" t="str">
        <f t="shared" si="0"/>
        <v/>
      </c>
      <c r="L85" s="29" t="str">
        <f t="shared" si="0"/>
        <v/>
      </c>
      <c r="M85" s="29" t="str">
        <f t="shared" si="0"/>
        <v/>
      </c>
      <c r="N85" s="29" t="str">
        <f t="shared" si="0"/>
        <v/>
      </c>
      <c r="O85" s="29" t="str">
        <f t="shared" si="0"/>
        <v/>
      </c>
      <c r="P85" s="29" t="str">
        <f t="shared" si="0"/>
        <v/>
      </c>
      <c r="Q85" s="29" t="str">
        <f t="shared" si="0"/>
        <v/>
      </c>
      <c r="R85" s="29" t="str">
        <f t="shared" si="0"/>
        <v/>
      </c>
      <c r="S85" s="29" t="str">
        <f t="shared" si="0"/>
        <v/>
      </c>
      <c r="T85" s="29" t="str">
        <f t="shared" si="0"/>
        <v/>
      </c>
      <c r="U85" s="29" t="str">
        <f t="shared" si="0"/>
        <v/>
      </c>
      <c r="V85" s="29" t="str">
        <f t="shared" si="0"/>
        <v/>
      </c>
      <c r="W85" s="29" t="str">
        <f t="shared" si="0"/>
        <v/>
      </c>
      <c r="X85" s="29" t="str">
        <f t="shared" si="0"/>
        <v/>
      </c>
      <c r="Y85" s="29" t="str">
        <f t="shared" si="0"/>
        <v/>
      </c>
      <c r="Z85" s="29" t="str">
        <f t="shared" si="0"/>
        <v/>
      </c>
      <c r="AA85" s="29" t="str">
        <f t="shared" si="0"/>
        <v/>
      </c>
      <c r="AB85" s="29" t="str">
        <f t="shared" si="0"/>
        <v/>
      </c>
    </row>
    <row r="86" spans="4:28" x14ac:dyDescent="0.25">
      <c r="D86" s="9">
        <v>22</v>
      </c>
      <c r="E86" s="29" t="str">
        <f t="shared" si="1"/>
        <v>INSERT INTO Fares (Created,RouteId,Stage1,Stage2,Single,[Return]) VALUES (1500249600000,18,27,22,1.8,2.7);INSERT INTO Fares (Created,RouteId,Stage2,Stage1,Single,[Return]) VALUES (1500249600000,18,27,22,1.8,2.7)</v>
      </c>
      <c r="F86" s="29" t="str">
        <f t="shared" si="0"/>
        <v>INSERT INTO Fares (Created,RouteId,Stage1,Stage2,Single,[Return]) VALUES (1500249600000,18,26,22,1.8,2.7);INSERT INTO Fares (Created,RouteId,Stage2,Stage1,Single,[Return]) VALUES (1500249600000,18,26,22,1.8,2.7)</v>
      </c>
      <c r="G86" s="29" t="str">
        <f t="shared" si="0"/>
        <v>INSERT INTO Fares (Created,RouteId,Stage1,Stage2,Single,[Return]) VALUES (1500249600000,18,25,22,1.44,2.25);INSERT INTO Fares (Created,RouteId,Stage2,Stage1,Single,[Return]) VALUES (1500249600000,18,25,22,1.44,2.25)</v>
      </c>
      <c r="H86" s="29" t="str">
        <f t="shared" si="0"/>
        <v>INSERT INTO Fares (Created,RouteId,Stage1,Stage2,Single,[Return]) VALUES (1500249600000,18,24,22,1.44,2.25);INSERT INTO Fares (Created,RouteId,Stage2,Stage1,Single,[Return]) VALUES (1500249600000,18,24,22,1.44,2.25)</v>
      </c>
      <c r="I86" s="29" t="str">
        <f t="shared" si="0"/>
        <v>INSERT INTO Fares (Created,RouteId,Stage1,Stage2,Single,[Return]) VALUES (1500249600000,18,23,22,0.99,1.8);INSERT INTO Fares (Created,RouteId,Stage2,Stage1,Single,[Return]) VALUES (1500249600000,18,23,22,0.99,1.8)</v>
      </c>
      <c r="J86" s="29" t="str">
        <f t="shared" si="0"/>
        <v>INSERT INTO Fares (Created,RouteId,Stage1,Stage2,Single,[Return]) VALUES (1500249600000,18,22,22,0.99,1.8);INSERT INTO Fares (Created,RouteId,Stage2,Stage1,Single,[Return]) VALUES (1500249600000,18,22,22,0.99,1.8)</v>
      </c>
      <c r="K86" s="29" t="str">
        <f t="shared" si="0"/>
        <v/>
      </c>
      <c r="L86" s="29" t="str">
        <f t="shared" si="0"/>
        <v/>
      </c>
      <c r="M86" s="29" t="str">
        <f t="shared" si="0"/>
        <v/>
      </c>
      <c r="N86" s="29" t="str">
        <f t="shared" si="0"/>
        <v/>
      </c>
      <c r="O86" s="29" t="str">
        <f t="shared" si="0"/>
        <v/>
      </c>
      <c r="P86" s="29" t="str">
        <f t="shared" si="0"/>
        <v/>
      </c>
      <c r="Q86" s="29" t="str">
        <f t="shared" si="0"/>
        <v/>
      </c>
      <c r="R86" s="29" t="str">
        <f t="shared" si="0"/>
        <v/>
      </c>
      <c r="S86" s="29" t="str">
        <f t="shared" si="0"/>
        <v/>
      </c>
      <c r="T86" s="29" t="str">
        <f t="shared" si="0"/>
        <v/>
      </c>
      <c r="U86" s="29" t="str">
        <f t="shared" si="0"/>
        <v/>
      </c>
      <c r="V86" s="29" t="str">
        <f t="shared" si="0"/>
        <v/>
      </c>
      <c r="W86" s="29" t="str">
        <f t="shared" si="0"/>
        <v/>
      </c>
      <c r="X86" s="29" t="str">
        <f t="shared" si="0"/>
        <v/>
      </c>
      <c r="Y86" s="29" t="str">
        <f t="shared" si="0"/>
        <v/>
      </c>
      <c r="Z86" s="29" t="str">
        <f t="shared" si="0"/>
        <v/>
      </c>
      <c r="AA86" s="29" t="str">
        <f t="shared" si="0"/>
        <v/>
      </c>
      <c r="AB86" s="29" t="str">
        <f t="shared" si="0"/>
        <v/>
      </c>
    </row>
    <row r="87" spans="4:28" x14ac:dyDescent="0.25">
      <c r="D87" s="9">
        <v>21</v>
      </c>
      <c r="E87" s="29" t="str">
        <f t="shared" si="1"/>
        <v>INSERT INTO Fares (Created,RouteId,Stage1,Stage2,Single,[Return]) VALUES (1500249600000,18,27,21,2.25,3.6);INSERT INTO Fares (Created,RouteId,Stage2,Stage1,Single,[Return]) VALUES (1500249600000,18,27,21,2.25,3.6)</v>
      </c>
      <c r="F87" s="29" t="str">
        <f t="shared" si="0"/>
        <v>INSERT INTO Fares (Created,RouteId,Stage1,Stage2,Single,[Return]) VALUES (1500249600000,18,26,21,1.8,3.15);INSERT INTO Fares (Created,RouteId,Stage2,Stage1,Single,[Return]) VALUES (1500249600000,18,26,21,1.8,3.15)</v>
      </c>
      <c r="G87" s="29" t="str">
        <f t="shared" si="0"/>
        <v>INSERT INTO Fares (Created,RouteId,Stage1,Stage2,Single,[Return]) VALUES (1500249600000,18,25,21,1.8,3.15);INSERT INTO Fares (Created,RouteId,Stage2,Stage1,Single,[Return]) VALUES (1500249600000,18,25,21,1.8,3.15)</v>
      </c>
      <c r="H87" s="29" t="str">
        <f t="shared" si="0"/>
        <v>INSERT INTO Fares (Created,RouteId,Stage1,Stage2,Single,[Return]) VALUES (1500249600000,18,24,21,1.44,2.25);INSERT INTO Fares (Created,RouteId,Stage2,Stage1,Single,[Return]) VALUES (1500249600000,18,24,21,1.44,2.25)</v>
      </c>
      <c r="I87" s="29" t="str">
        <f t="shared" si="0"/>
        <v>INSERT INTO Fares (Created,RouteId,Stage1,Stage2,Single,[Return]) VALUES (1500249600000,18,23,21,1.44,2.25);INSERT INTO Fares (Created,RouteId,Stage2,Stage1,Single,[Return]) VALUES (1500249600000,18,23,21,1.44,2.25)</v>
      </c>
      <c r="J87" s="29" t="str">
        <f t="shared" si="0"/>
        <v>INSERT INTO Fares (Created,RouteId,Stage1,Stage2,Single,[Return]) VALUES (1500249600000,18,22,21,0.99,1.8);INSERT INTO Fares (Created,RouteId,Stage2,Stage1,Single,[Return]) VALUES (1500249600000,18,22,21,0.99,1.8)</v>
      </c>
      <c r="K87" s="29" t="str">
        <f t="shared" si="0"/>
        <v>INSERT INTO Fares (Created,RouteId,Stage1,Stage2,Single,[Return]) VALUES (1500249600000,18,21,21,0.99,1.8);INSERT INTO Fares (Created,RouteId,Stage2,Stage1,Single,[Return]) VALUES (1500249600000,18,21,21,0.99,1.8)</v>
      </c>
      <c r="L87" s="29" t="str">
        <f t="shared" si="0"/>
        <v/>
      </c>
      <c r="M87" s="29" t="str">
        <f t="shared" si="0"/>
        <v/>
      </c>
      <c r="N87" s="29" t="str">
        <f t="shared" si="0"/>
        <v/>
      </c>
      <c r="O87" s="29" t="str">
        <f t="shared" si="0"/>
        <v/>
      </c>
      <c r="P87" s="29" t="str">
        <f t="shared" si="0"/>
        <v/>
      </c>
      <c r="Q87" s="29" t="str">
        <f t="shared" si="0"/>
        <v/>
      </c>
      <c r="R87" s="29" t="str">
        <f t="shared" si="0"/>
        <v/>
      </c>
      <c r="S87" s="29" t="str">
        <f t="shared" si="0"/>
        <v/>
      </c>
      <c r="T87" s="29" t="str">
        <f t="shared" si="0"/>
        <v/>
      </c>
      <c r="U87" s="29" t="str">
        <f t="shared" si="0"/>
        <v/>
      </c>
      <c r="V87" s="29" t="str">
        <f t="shared" si="0"/>
        <v/>
      </c>
      <c r="W87" s="29" t="str">
        <f t="shared" si="0"/>
        <v/>
      </c>
      <c r="X87" s="29" t="str">
        <f t="shared" si="0"/>
        <v/>
      </c>
      <c r="Y87" s="29" t="str">
        <f t="shared" si="0"/>
        <v/>
      </c>
      <c r="Z87" s="29" t="str">
        <f t="shared" si="0"/>
        <v/>
      </c>
      <c r="AA87" s="29" t="str">
        <f t="shared" si="0"/>
        <v/>
      </c>
      <c r="AB87" s="29" t="str">
        <f t="shared" si="0"/>
        <v/>
      </c>
    </row>
    <row r="88" spans="4:28" x14ac:dyDescent="0.25">
      <c r="D88" s="9">
        <v>20</v>
      </c>
      <c r="E88" s="29" t="str">
        <f t="shared" si="1"/>
        <v>INSERT INTO Fares (Created,RouteId,Stage1,Stage2,Single,[Return]) VALUES (1500249600000,18,27,20,2.25,3.6);INSERT INTO Fares (Created,RouteId,Stage2,Stage1,Single,[Return]) VALUES (1500249600000,18,27,20,2.25,3.6)</v>
      </c>
      <c r="F88" s="29" t="str">
        <f t="shared" si="0"/>
        <v>INSERT INTO Fares (Created,RouteId,Stage1,Stage2,Single,[Return]) VALUES (1500249600000,18,26,20,2.25,3.6);INSERT INTO Fares (Created,RouteId,Stage2,Stage1,Single,[Return]) VALUES (1500249600000,18,26,20,2.25,3.6)</v>
      </c>
      <c r="G88" s="29" t="str">
        <f t="shared" si="0"/>
        <v>INSERT INTO Fares (Created,RouteId,Stage1,Stage2,Single,[Return]) VALUES (1500249600000,18,25,20,1.8,3.15);INSERT INTO Fares (Created,RouteId,Stage2,Stage1,Single,[Return]) VALUES (1500249600000,18,25,20,1.8,3.15)</v>
      </c>
      <c r="H88" s="29" t="str">
        <f t="shared" si="0"/>
        <v>INSERT INTO Fares (Created,RouteId,Stage1,Stage2,Single,[Return]) VALUES (1500249600000,18,24,20,1.8,3.15);INSERT INTO Fares (Created,RouteId,Stage2,Stage1,Single,[Return]) VALUES (1500249600000,18,24,20,1.8,3.15)</v>
      </c>
      <c r="I88" s="29" t="str">
        <f t="shared" si="0"/>
        <v>INSERT INTO Fares (Created,RouteId,Stage1,Stage2,Single,[Return]) VALUES (1500249600000,18,23,20,1.44,2.25);INSERT INTO Fares (Created,RouteId,Stage2,Stage1,Single,[Return]) VALUES (1500249600000,18,23,20,1.44,2.25)</v>
      </c>
      <c r="J88" s="29" t="str">
        <f t="shared" si="0"/>
        <v>INSERT INTO Fares (Created,RouteId,Stage1,Stage2,Single,[Return]) VALUES (1500249600000,18,22,20,1.44,2.25);INSERT INTO Fares (Created,RouteId,Stage2,Stage1,Single,[Return]) VALUES (1500249600000,18,22,20,1.44,2.25)</v>
      </c>
      <c r="K88" s="29" t="str">
        <f t="shared" si="0"/>
        <v>INSERT INTO Fares (Created,RouteId,Stage1,Stage2,Single,[Return]) VALUES (1500249600000,18,21,20,0.99,1.8);INSERT INTO Fares (Created,RouteId,Stage2,Stage1,Single,[Return]) VALUES (1500249600000,18,21,20,0.99,1.8)</v>
      </c>
      <c r="L88" s="29" t="str">
        <f t="shared" si="0"/>
        <v>INSERT INTO Fares (Created,RouteId,Stage1,Stage2,Single,[Return]) VALUES (1500249600000,18,20,20,0.99,1.8);INSERT INTO Fares (Created,RouteId,Stage2,Stage1,Single,[Return]) VALUES (1500249600000,18,20,20,0.99,1.8)</v>
      </c>
      <c r="M88" s="29" t="str">
        <f t="shared" si="0"/>
        <v/>
      </c>
      <c r="N88" s="29" t="str">
        <f t="shared" si="0"/>
        <v/>
      </c>
      <c r="O88" s="29" t="str">
        <f t="shared" si="0"/>
        <v/>
      </c>
      <c r="P88" s="29" t="str">
        <f t="shared" si="0"/>
        <v/>
      </c>
      <c r="Q88" s="29" t="str">
        <f t="shared" si="0"/>
        <v/>
      </c>
      <c r="R88" s="29" t="str">
        <f t="shared" si="0"/>
        <v/>
      </c>
      <c r="S88" s="29" t="str">
        <f t="shared" si="0"/>
        <v/>
      </c>
      <c r="T88" s="29" t="str">
        <f t="shared" si="0"/>
        <v/>
      </c>
      <c r="U88" s="29" t="str">
        <f t="shared" si="0"/>
        <v/>
      </c>
      <c r="V88" s="29" t="str">
        <f t="shared" si="0"/>
        <v/>
      </c>
      <c r="W88" s="29" t="str">
        <f t="shared" si="0"/>
        <v/>
      </c>
      <c r="X88" s="29" t="str">
        <f t="shared" si="0"/>
        <v/>
      </c>
      <c r="Y88" s="29" t="str">
        <f t="shared" si="0"/>
        <v/>
      </c>
      <c r="Z88" s="29" t="str">
        <f t="shared" si="0"/>
        <v/>
      </c>
      <c r="AA88" s="29" t="str">
        <f t="shared" si="0"/>
        <v/>
      </c>
      <c r="AB88" s="29" t="str">
        <f t="shared" si="0"/>
        <v/>
      </c>
    </row>
    <row r="89" spans="4:28" x14ac:dyDescent="0.25">
      <c r="D89" s="9">
        <v>19</v>
      </c>
      <c r="E89" s="29" t="str">
        <f t="shared" si="1"/>
        <v>INSERT INTO Fares (Created,RouteId,Stage1,Stage2,Single,[Return]) VALUES (1500249600000,18,27,19,2.25,3.6);INSERT INTO Fares (Created,RouteId,Stage2,Stage1,Single,[Return]) VALUES (1500249600000,18,27,19,2.25,3.6)</v>
      </c>
      <c r="F89" s="29" t="str">
        <f t="shared" si="0"/>
        <v>INSERT INTO Fares (Created,RouteId,Stage1,Stage2,Single,[Return]) VALUES (1500249600000,18,26,19,2.25,3.6);INSERT INTO Fares (Created,RouteId,Stage2,Stage1,Single,[Return]) VALUES (1500249600000,18,26,19,2.25,3.6)</v>
      </c>
      <c r="G89" s="29" t="str">
        <f t="shared" si="0"/>
        <v>INSERT INTO Fares (Created,RouteId,Stage1,Stage2,Single,[Return]) VALUES (1500249600000,18,25,19,1.8,3.15);INSERT INTO Fares (Created,RouteId,Stage2,Stage1,Single,[Return]) VALUES (1500249600000,18,25,19,1.8,3.15)</v>
      </c>
      <c r="H89" s="29" t="str">
        <f t="shared" si="0"/>
        <v>INSERT INTO Fares (Created,RouteId,Stage1,Stage2,Single,[Return]) VALUES (1500249600000,18,24,19,1.8,3.15);INSERT INTO Fares (Created,RouteId,Stage2,Stage1,Single,[Return]) VALUES (1500249600000,18,24,19,1.8,3.15)</v>
      </c>
      <c r="I89" s="29" t="str">
        <f t="shared" si="0"/>
        <v>INSERT INTO Fares (Created,RouteId,Stage1,Stage2,Single,[Return]) VALUES (1500249600000,18,23,19,1.8,3.15);INSERT INTO Fares (Created,RouteId,Stage2,Stage1,Single,[Return]) VALUES (1500249600000,18,23,19,1.8,3.15)</v>
      </c>
      <c r="J89" s="29" t="str">
        <f t="shared" si="0"/>
        <v>INSERT INTO Fares (Created,RouteId,Stage1,Stage2,Single,[Return]) VALUES (1500249600000,18,22,19,1.44,2.25);INSERT INTO Fares (Created,RouteId,Stage2,Stage1,Single,[Return]) VALUES (1500249600000,18,22,19,1.44,2.25)</v>
      </c>
      <c r="K89" s="29" t="str">
        <f t="shared" si="0"/>
        <v>INSERT INTO Fares (Created,RouteId,Stage1,Stage2,Single,[Return]) VALUES (1500249600000,18,21,19,1.44,2.25);INSERT INTO Fares (Created,RouteId,Stage2,Stage1,Single,[Return]) VALUES (1500249600000,18,21,19,1.44,2.25)</v>
      </c>
      <c r="L89" s="29" t="str">
        <f t="shared" si="0"/>
        <v>INSERT INTO Fares (Created,RouteId,Stage1,Stage2,Single,[Return]) VALUES (1500249600000,18,20,19,0.99,1.8);INSERT INTO Fares (Created,RouteId,Stage2,Stage1,Single,[Return]) VALUES (1500249600000,18,20,19,0.99,1.8)</v>
      </c>
      <c r="M89" s="29" t="str">
        <f t="shared" si="0"/>
        <v>INSERT INTO Fares (Created,RouteId,Stage1,Stage2,Single,[Return]) VALUES (1500249600000,18,19,19,0.99,1.8);INSERT INTO Fares (Created,RouteId,Stage2,Stage1,Single,[Return]) VALUES (1500249600000,18,19,19,0.99,1.8)</v>
      </c>
      <c r="N89" s="29" t="str">
        <f t="shared" si="0"/>
        <v/>
      </c>
      <c r="O89" s="29" t="str">
        <f t="shared" si="0"/>
        <v/>
      </c>
      <c r="P89" s="29" t="str">
        <f t="shared" si="0"/>
        <v/>
      </c>
      <c r="Q89" s="29" t="str">
        <f t="shared" si="0"/>
        <v/>
      </c>
      <c r="R89" s="29" t="str">
        <f t="shared" si="0"/>
        <v/>
      </c>
      <c r="S89" s="29" t="str">
        <f t="shared" si="0"/>
        <v/>
      </c>
      <c r="T89" s="29" t="str">
        <f t="shared" si="0"/>
        <v/>
      </c>
      <c r="U89" s="29" t="str">
        <f t="shared" si="0"/>
        <v/>
      </c>
      <c r="V89" s="29" t="str">
        <f t="shared" si="0"/>
        <v/>
      </c>
      <c r="W89" s="29" t="str">
        <f t="shared" si="0"/>
        <v/>
      </c>
      <c r="X89" s="29" t="str">
        <f t="shared" si="0"/>
        <v/>
      </c>
      <c r="Y89" s="29" t="str">
        <f t="shared" si="0"/>
        <v/>
      </c>
      <c r="Z89" s="29" t="str">
        <f t="shared" si="0"/>
        <v/>
      </c>
      <c r="AA89" s="29" t="str">
        <f t="shared" si="0"/>
        <v/>
      </c>
      <c r="AB89" s="29" t="str">
        <f t="shared" si="0"/>
        <v/>
      </c>
    </row>
    <row r="90" spans="4:28" x14ac:dyDescent="0.25">
      <c r="D90" s="9">
        <v>18</v>
      </c>
      <c r="E90" s="29" t="str">
        <f t="shared" si="1"/>
        <v>INSERT INTO Fares (Created,RouteId,Stage1,Stage2,Single,[Return]) VALUES (1500249600000,18,27,18,2.43,4.23);INSERT INTO Fares (Created,RouteId,Stage2,Stage1,Single,[Return]) VALUES (1500249600000,18,27,18,2.43,4.23)</v>
      </c>
      <c r="F90" s="29" t="str">
        <f t="shared" si="0"/>
        <v>INSERT INTO Fares (Created,RouteId,Stage1,Stage2,Single,[Return]) VALUES (1500249600000,18,26,18,2.25,3.6);INSERT INTO Fares (Created,RouteId,Stage2,Stage1,Single,[Return]) VALUES (1500249600000,18,26,18,2.25,3.6)</v>
      </c>
      <c r="G90" s="29" t="str">
        <f t="shared" si="0"/>
        <v>INSERT INTO Fares (Created,RouteId,Stage1,Stage2,Single,[Return]) VALUES (1500249600000,18,25,18,2.25,3.6);INSERT INTO Fares (Created,RouteId,Stage2,Stage1,Single,[Return]) VALUES (1500249600000,18,25,18,2.25,3.6)</v>
      </c>
      <c r="H90" s="29" t="str">
        <f t="shared" si="0"/>
        <v>INSERT INTO Fares (Created,RouteId,Stage1,Stage2,Single,[Return]) VALUES (1500249600000,18,24,18,2.25,3.6);INSERT INTO Fares (Created,RouteId,Stage2,Stage1,Single,[Return]) VALUES (1500249600000,18,24,18,2.25,3.6)</v>
      </c>
      <c r="I90" s="29" t="str">
        <f t="shared" si="0"/>
        <v>INSERT INTO Fares (Created,RouteId,Stage1,Stage2,Single,[Return]) VALUES (1500249600000,18,23,18,1.8,3.15);INSERT INTO Fares (Created,RouteId,Stage2,Stage1,Single,[Return]) VALUES (1500249600000,18,23,18,1.8,3.15)</v>
      </c>
      <c r="J90" s="29" t="str">
        <f t="shared" si="0"/>
        <v>INSERT INTO Fares (Created,RouteId,Stage1,Stage2,Single,[Return]) VALUES (1500249600000,18,22,18,1.8,3.15);INSERT INTO Fares (Created,RouteId,Stage2,Stage1,Single,[Return]) VALUES (1500249600000,18,22,18,1.8,3.15)</v>
      </c>
      <c r="K90" s="29" t="str">
        <f t="shared" si="0"/>
        <v>INSERT INTO Fares (Created,RouteId,Stage1,Stage2,Single,[Return]) VALUES (1500249600000,18,21,18,1.44,2.25);INSERT INTO Fares (Created,RouteId,Stage2,Stage1,Single,[Return]) VALUES (1500249600000,18,21,18,1.44,2.25)</v>
      </c>
      <c r="L90" s="29" t="str">
        <f t="shared" si="0"/>
        <v>INSERT INTO Fares (Created,RouteId,Stage1,Stage2,Single,[Return]) VALUES (1500249600000,18,20,18,1.44,2.25);INSERT INTO Fares (Created,RouteId,Stage2,Stage1,Single,[Return]) VALUES (1500249600000,18,20,18,1.44,2.25)</v>
      </c>
      <c r="M90" s="29" t="str">
        <f t="shared" si="0"/>
        <v>INSERT INTO Fares (Created,RouteId,Stage1,Stage2,Single,[Return]) VALUES (1500249600000,18,19,18,0.99,1.8);INSERT INTO Fares (Created,RouteId,Stage2,Stage1,Single,[Return]) VALUES (1500249600000,18,19,18,0.99,1.8)</v>
      </c>
      <c r="N90" s="29" t="str">
        <f t="shared" si="0"/>
        <v>INSERT INTO Fares (Created,RouteId,Stage1,Stage2,Single,[Return]) VALUES (1500249600000,18,18,18,0.99,1.8);INSERT INTO Fares (Created,RouteId,Stage2,Stage1,Single,[Return]) VALUES (1500249600000,18,18,18,0.99,1.8)</v>
      </c>
      <c r="O90" s="29" t="str">
        <f t="shared" si="0"/>
        <v/>
      </c>
      <c r="P90" s="29" t="str">
        <f t="shared" si="0"/>
        <v/>
      </c>
      <c r="Q90" s="29" t="str">
        <f t="shared" si="0"/>
        <v/>
      </c>
      <c r="R90" s="29" t="str">
        <f t="shared" si="0"/>
        <v/>
      </c>
      <c r="S90" s="29" t="str">
        <f t="shared" si="0"/>
        <v/>
      </c>
      <c r="T90" s="29" t="str">
        <f t="shared" si="0"/>
        <v/>
      </c>
      <c r="U90" s="29" t="str">
        <f t="shared" si="0"/>
        <v/>
      </c>
      <c r="V90" s="29" t="str">
        <f t="shared" si="0"/>
        <v/>
      </c>
      <c r="W90" s="29" t="str">
        <f t="shared" si="0"/>
        <v/>
      </c>
      <c r="X90" s="29" t="str">
        <f t="shared" si="0"/>
        <v/>
      </c>
      <c r="Y90" s="29" t="str">
        <f t="shared" si="0"/>
        <v/>
      </c>
      <c r="Z90" s="29" t="str">
        <f t="shared" si="0"/>
        <v/>
      </c>
      <c r="AA90" s="29" t="str">
        <f t="shared" si="0"/>
        <v/>
      </c>
      <c r="AB90" s="29" t="str">
        <f t="shared" si="0"/>
        <v/>
      </c>
    </row>
    <row r="91" spans="4:28" x14ac:dyDescent="0.25">
      <c r="D91" s="9">
        <v>17</v>
      </c>
      <c r="E91" s="29" t="str">
        <f t="shared" si="1"/>
        <v>INSERT INTO Fares (Created,RouteId,Stage1,Stage2,Single,[Return]) VALUES (1500249600000,18,27,17,2.43,4.23);INSERT INTO Fares (Created,RouteId,Stage2,Stage1,Single,[Return]) VALUES (1500249600000,18,27,17,2.43,4.23)</v>
      </c>
      <c r="F91" s="29" t="str">
        <f t="shared" si="0"/>
        <v>INSERT INTO Fares (Created,RouteId,Stage1,Stage2,Single,[Return]) VALUES (1500249600000,18,26,17,2.43,4.23);INSERT INTO Fares (Created,RouteId,Stage2,Stage1,Single,[Return]) VALUES (1500249600000,18,26,17,2.43,4.23)</v>
      </c>
      <c r="G91" s="29" t="str">
        <f t="shared" si="0"/>
        <v>INSERT INTO Fares (Created,RouteId,Stage1,Stage2,Single,[Return]) VALUES (1500249600000,18,25,17,2.25,3.6);INSERT INTO Fares (Created,RouteId,Stage2,Stage1,Single,[Return]) VALUES (1500249600000,18,25,17,2.25,3.6)</v>
      </c>
      <c r="H91" s="29" t="str">
        <f t="shared" si="0"/>
        <v>INSERT INTO Fares (Created,RouteId,Stage1,Stage2,Single,[Return]) VALUES (1500249600000,18,24,17,2.25,3.6);INSERT INTO Fares (Created,RouteId,Stage2,Stage1,Single,[Return]) VALUES (1500249600000,18,24,17,2.25,3.6)</v>
      </c>
      <c r="I91" s="29" t="str">
        <f t="shared" si="0"/>
        <v>INSERT INTO Fares (Created,RouteId,Stage1,Stage2,Single,[Return]) VALUES (1500249600000,18,23,17,2.25,3.6);INSERT INTO Fares (Created,RouteId,Stage2,Stage1,Single,[Return]) VALUES (1500249600000,18,23,17,2.25,3.6)</v>
      </c>
      <c r="J91" s="29" t="str">
        <f t="shared" si="0"/>
        <v>INSERT INTO Fares (Created,RouteId,Stage1,Stage2,Single,[Return]) VALUES (1500249600000,18,22,17,1.8,3.15);INSERT INTO Fares (Created,RouteId,Stage2,Stage1,Single,[Return]) VALUES (1500249600000,18,22,17,1.8,3.15)</v>
      </c>
      <c r="K91" s="29" t="str">
        <f t="shared" si="0"/>
        <v>INSERT INTO Fares (Created,RouteId,Stage1,Stage2,Single,[Return]) VALUES (1500249600000,18,21,17,1.8,3.15);INSERT INTO Fares (Created,RouteId,Stage2,Stage1,Single,[Return]) VALUES (1500249600000,18,21,17,1.8,3.15)</v>
      </c>
      <c r="L91" s="29" t="str">
        <f t="shared" si="0"/>
        <v>INSERT INTO Fares (Created,RouteId,Stage1,Stage2,Single,[Return]) VALUES (1500249600000,18,20,17,1.44,2.25);INSERT INTO Fares (Created,RouteId,Stage2,Stage1,Single,[Return]) VALUES (1500249600000,18,20,17,1.44,2.25)</v>
      </c>
      <c r="M91" s="29" t="str">
        <f t="shared" si="0"/>
        <v>INSERT INTO Fares (Created,RouteId,Stage1,Stage2,Single,[Return]) VALUES (1500249600000,18,19,17,1.44,2.25);INSERT INTO Fares (Created,RouteId,Stage2,Stage1,Single,[Return]) VALUES (1500249600000,18,19,17,1.44,2.25)</v>
      </c>
      <c r="N91" s="29" t="str">
        <f t="shared" si="0"/>
        <v>INSERT INTO Fares (Created,RouteId,Stage1,Stage2,Single,[Return]) VALUES (1500249600000,18,18,17,0.99,1.8);INSERT INTO Fares (Created,RouteId,Stage2,Stage1,Single,[Return]) VALUES (1500249600000,18,18,17,0.99,1.8)</v>
      </c>
      <c r="O91" s="29" t="str">
        <f t="shared" si="0"/>
        <v>INSERT INTO Fares (Created,RouteId,Stage1,Stage2,Single,[Return]) VALUES (1500249600000,18,17,17,0.99,1.8);INSERT INTO Fares (Created,RouteId,Stage2,Stage1,Single,[Return]) VALUES (1500249600000,18,17,17,0.99,1.8)</v>
      </c>
      <c r="P91" s="29" t="str">
        <f t="shared" si="0"/>
        <v/>
      </c>
      <c r="Q91" s="29" t="str">
        <f t="shared" si="0"/>
        <v/>
      </c>
      <c r="R91" s="29" t="str">
        <f t="shared" si="0"/>
        <v/>
      </c>
      <c r="S91" s="29" t="str">
        <f t="shared" si="0"/>
        <v/>
      </c>
      <c r="T91" s="29" t="str">
        <f t="shared" si="0"/>
        <v/>
      </c>
      <c r="U91" s="29" t="str">
        <f t="shared" si="0"/>
        <v/>
      </c>
      <c r="V91" s="29" t="str">
        <f t="shared" si="0"/>
        <v/>
      </c>
      <c r="W91" s="29" t="str">
        <f t="shared" si="0"/>
        <v/>
      </c>
      <c r="X91" s="29" t="str">
        <f t="shared" si="0"/>
        <v/>
      </c>
      <c r="Y91" s="29" t="str">
        <f t="shared" si="0"/>
        <v/>
      </c>
      <c r="Z91" s="29" t="str">
        <f t="shared" si="0"/>
        <v/>
      </c>
      <c r="AA91" s="29" t="str">
        <f t="shared" si="0"/>
        <v/>
      </c>
      <c r="AB91" s="29" t="str">
        <f t="shared" si="0"/>
        <v/>
      </c>
    </row>
    <row r="92" spans="4:28" x14ac:dyDescent="0.25">
      <c r="D92" s="9">
        <v>16</v>
      </c>
      <c r="E92" s="29" t="str">
        <f t="shared" si="1"/>
        <v>INSERT INTO Fares (Created,RouteId,Stage1,Stage2,Single,[Return]) VALUES (1500249600000,18,27,16,2.43,4.23);INSERT INTO Fares (Created,RouteId,Stage2,Stage1,Single,[Return]) VALUES (1500249600000,18,27,16,2.43,4.23)</v>
      </c>
      <c r="F92" s="29" t="str">
        <f t="shared" si="0"/>
        <v>INSERT INTO Fares (Created,RouteId,Stage1,Stage2,Single,[Return]) VALUES (1500249600000,18,26,16,2.43,4.23);INSERT INTO Fares (Created,RouteId,Stage2,Stage1,Single,[Return]) VALUES (1500249600000,18,26,16,2.43,4.23)</v>
      </c>
      <c r="G92" s="29" t="str">
        <f t="shared" si="0"/>
        <v>INSERT INTO Fares (Created,RouteId,Stage1,Stage2,Single,[Return]) VALUES (1500249600000,18,25,16,2.43,4.23);INSERT INTO Fares (Created,RouteId,Stage2,Stage1,Single,[Return]) VALUES (1500249600000,18,25,16,2.43,4.23)</v>
      </c>
      <c r="H92" s="29" t="str">
        <f t="shared" si="0"/>
        <v>INSERT INTO Fares (Created,RouteId,Stage1,Stage2,Single,[Return]) VALUES (1500249600000,18,24,16,2.25,3.6);INSERT INTO Fares (Created,RouteId,Stage2,Stage1,Single,[Return]) VALUES (1500249600000,18,24,16,2.25,3.6)</v>
      </c>
      <c r="I92" s="29" t="str">
        <f t="shared" si="0"/>
        <v>INSERT INTO Fares (Created,RouteId,Stage1,Stage2,Single,[Return]) VALUES (1500249600000,18,23,16,2.25,3.6);INSERT INTO Fares (Created,RouteId,Stage2,Stage1,Single,[Return]) VALUES (1500249600000,18,23,16,2.25,3.6)</v>
      </c>
      <c r="J92" s="29" t="str">
        <f t="shared" si="0"/>
        <v>INSERT INTO Fares (Created,RouteId,Stage1,Stage2,Single,[Return]) VALUES (1500249600000,18,22,16,2.25,3.6);INSERT INTO Fares (Created,RouteId,Stage2,Stage1,Single,[Return]) VALUES (1500249600000,18,22,16,2.25,3.6)</v>
      </c>
      <c r="K92" s="29" t="str">
        <f t="shared" si="0"/>
        <v>INSERT INTO Fares (Created,RouteId,Stage1,Stage2,Single,[Return]) VALUES (1500249600000,18,21,16,1.8,3.15);INSERT INTO Fares (Created,RouteId,Stage2,Stage1,Single,[Return]) VALUES (1500249600000,18,21,16,1.8,3.15)</v>
      </c>
      <c r="L92" s="29" t="str">
        <f t="shared" si="0"/>
        <v>INSERT INTO Fares (Created,RouteId,Stage1,Stage2,Single,[Return]) VALUES (1500249600000,18,20,16,1.8,3.15);INSERT INTO Fares (Created,RouteId,Stage2,Stage1,Single,[Return]) VALUES (1500249600000,18,20,16,1.8,3.15)</v>
      </c>
      <c r="M92" s="29" t="str">
        <f t="shared" si="0"/>
        <v>INSERT INTO Fares (Created,RouteId,Stage1,Stage2,Single,[Return]) VALUES (1500249600000,18,19,16,1.8,3.15);INSERT INTO Fares (Created,RouteId,Stage2,Stage1,Single,[Return]) VALUES (1500249600000,18,19,16,1.8,3.15)</v>
      </c>
      <c r="N92" s="29" t="str">
        <f t="shared" si="0"/>
        <v>INSERT INTO Fares (Created,RouteId,Stage1,Stage2,Single,[Return]) VALUES (1500249600000,18,18,16,1.44,2.25);INSERT INTO Fares (Created,RouteId,Stage2,Stage1,Single,[Return]) VALUES (1500249600000,18,18,16,1.44,2.25)</v>
      </c>
      <c r="O92" s="29" t="str">
        <f t="shared" si="0"/>
        <v>INSERT INTO Fares (Created,RouteId,Stage1,Stage2,Single,[Return]) VALUES (1500249600000,18,17,16,0.99,1.8);INSERT INTO Fares (Created,RouteId,Stage2,Stage1,Single,[Return]) VALUES (1500249600000,18,17,16,0.99,1.8)</v>
      </c>
      <c r="P92" s="29" t="str">
        <f t="shared" si="0"/>
        <v>INSERT INTO Fares (Created,RouteId,Stage1,Stage2,Single,[Return]) VALUES (1500249600000,18,16,16,0.99,1.8);INSERT INTO Fares (Created,RouteId,Stage2,Stage1,Single,[Return]) VALUES (1500249600000,18,16,16,0.99,1.8)</v>
      </c>
      <c r="Q92" s="29" t="str">
        <f t="shared" si="0"/>
        <v/>
      </c>
      <c r="R92" s="29" t="str">
        <f t="shared" si="0"/>
        <v/>
      </c>
      <c r="S92" s="29" t="str">
        <f t="shared" si="0"/>
        <v/>
      </c>
      <c r="T92" s="29" t="str">
        <f t="shared" si="0"/>
        <v/>
      </c>
      <c r="U92" s="29" t="str">
        <f t="shared" si="0"/>
        <v/>
      </c>
      <c r="V92" s="29" t="str">
        <f t="shared" si="0"/>
        <v/>
      </c>
      <c r="W92" s="29" t="str">
        <f t="shared" ref="F92:AB103" si="2">IF(W14,"INSERT INTO Fares (Created,RouteId,Stage1,Stage2,Single,[Return]) VALUES ("&amp;$B$2&amp;","&amp;$B$3&amp;","&amp;W$2&amp;","&amp;$D14&amp;","&amp;((W14/100)*$B$8)&amp;","&amp;((W40/100)*$B$8)&amp;");INSERT INTO Fares (Created,RouteId,Stage2,Stage1,Single,[Return]) VALUES ("&amp;$B$2&amp;","&amp;$B$3&amp;","&amp;W$2&amp;","&amp;$D14&amp;","&amp;((W14/100)*$B$8)&amp;","&amp;((W40/100)*$B$8)&amp;")","")</f>
        <v/>
      </c>
      <c r="X92" s="29" t="str">
        <f t="shared" si="2"/>
        <v/>
      </c>
      <c r="Y92" s="29" t="str">
        <f t="shared" si="2"/>
        <v/>
      </c>
      <c r="Z92" s="29" t="str">
        <f t="shared" si="2"/>
        <v/>
      </c>
      <c r="AA92" s="29" t="str">
        <f t="shared" si="2"/>
        <v/>
      </c>
      <c r="AB92" s="29" t="str">
        <f t="shared" si="2"/>
        <v/>
      </c>
    </row>
    <row r="93" spans="4:28" x14ac:dyDescent="0.25">
      <c r="D93" s="9">
        <v>15</v>
      </c>
      <c r="E93" s="29" t="str">
        <f t="shared" si="1"/>
        <v>INSERT INTO Fares (Created,RouteId,Stage1,Stage2,Single,[Return]) VALUES (1500249600000,18,27,15,2.43,4.23);INSERT INTO Fares (Created,RouteId,Stage2,Stage1,Single,[Return]) VALUES (1500249600000,18,27,15,2.43,4.23)</v>
      </c>
      <c r="F93" s="29" t="str">
        <f t="shared" si="2"/>
        <v>INSERT INTO Fares (Created,RouteId,Stage1,Stage2,Single,[Return]) VALUES (1500249600000,18,26,15,2.43,4.23);INSERT INTO Fares (Created,RouteId,Stage2,Stage1,Single,[Return]) VALUES (1500249600000,18,26,15,2.43,4.23)</v>
      </c>
      <c r="G93" s="29" t="str">
        <f t="shared" si="2"/>
        <v>INSERT INTO Fares (Created,RouteId,Stage1,Stage2,Single,[Return]) VALUES (1500249600000,18,25,15,2.43,4.23);INSERT INTO Fares (Created,RouteId,Stage2,Stage1,Single,[Return]) VALUES (1500249600000,18,25,15,2.43,4.23)</v>
      </c>
      <c r="H93" s="29" t="str">
        <f t="shared" si="2"/>
        <v>INSERT INTO Fares (Created,RouteId,Stage1,Stage2,Single,[Return]) VALUES (1500249600000,18,24,15,2.43,4.23);INSERT INTO Fares (Created,RouteId,Stage2,Stage1,Single,[Return]) VALUES (1500249600000,18,24,15,2.43,4.23)</v>
      </c>
      <c r="I93" s="29" t="str">
        <f t="shared" si="2"/>
        <v>INSERT INTO Fares (Created,RouteId,Stage1,Stage2,Single,[Return]) VALUES (1500249600000,18,23,15,2.43,4.23);INSERT INTO Fares (Created,RouteId,Stage2,Stage1,Single,[Return]) VALUES (1500249600000,18,23,15,2.43,4.23)</v>
      </c>
      <c r="J93" s="29" t="str">
        <f t="shared" si="2"/>
        <v>INSERT INTO Fares (Created,RouteId,Stage1,Stage2,Single,[Return]) VALUES (1500249600000,18,22,15,2.25,3.6);INSERT INTO Fares (Created,RouteId,Stage2,Stage1,Single,[Return]) VALUES (1500249600000,18,22,15,2.25,3.6)</v>
      </c>
      <c r="K93" s="29" t="str">
        <f t="shared" si="2"/>
        <v>INSERT INTO Fares (Created,RouteId,Stage1,Stage2,Single,[Return]) VALUES (1500249600000,18,21,15,2.25,3.6);INSERT INTO Fares (Created,RouteId,Stage2,Stage1,Single,[Return]) VALUES (1500249600000,18,21,15,2.25,3.6)</v>
      </c>
      <c r="L93" s="29" t="str">
        <f t="shared" si="2"/>
        <v>INSERT INTO Fares (Created,RouteId,Stage1,Stage2,Single,[Return]) VALUES (1500249600000,18,20,15,1.8,3.15);INSERT INTO Fares (Created,RouteId,Stage2,Stage1,Single,[Return]) VALUES (1500249600000,18,20,15,1.8,3.15)</v>
      </c>
      <c r="M93" s="29" t="str">
        <f t="shared" si="2"/>
        <v>INSERT INTO Fares (Created,RouteId,Stage1,Stage2,Single,[Return]) VALUES (1500249600000,18,19,15,1.8,3.15);INSERT INTO Fares (Created,RouteId,Stage2,Stage1,Single,[Return]) VALUES (1500249600000,18,19,15,1.8,3.15)</v>
      </c>
      <c r="N93" s="29" t="str">
        <f t="shared" si="2"/>
        <v>INSERT INTO Fares (Created,RouteId,Stage1,Stage2,Single,[Return]) VALUES (1500249600000,18,18,15,1.8,3.15);INSERT INTO Fares (Created,RouteId,Stage2,Stage1,Single,[Return]) VALUES (1500249600000,18,18,15,1.8,3.15)</v>
      </c>
      <c r="O93" s="29" t="str">
        <f t="shared" si="2"/>
        <v>INSERT INTO Fares (Created,RouteId,Stage1,Stage2,Single,[Return]) VALUES (1500249600000,18,17,15,1.44,2.25);INSERT INTO Fares (Created,RouteId,Stage2,Stage1,Single,[Return]) VALUES (1500249600000,18,17,15,1.44,2.25)</v>
      </c>
      <c r="P93" s="29" t="str">
        <f t="shared" si="2"/>
        <v>INSERT INTO Fares (Created,RouteId,Stage1,Stage2,Single,[Return]) VALUES (1500249600000,18,16,15,0.99,1.8);INSERT INTO Fares (Created,RouteId,Stage2,Stage1,Single,[Return]) VALUES (1500249600000,18,16,15,0.99,1.8)</v>
      </c>
      <c r="Q93" s="29" t="str">
        <f t="shared" si="2"/>
        <v>INSERT INTO Fares (Created,RouteId,Stage1,Stage2,Single,[Return]) VALUES (1500249600000,18,15,15,0.99,1.8);INSERT INTO Fares (Created,RouteId,Stage2,Stage1,Single,[Return]) VALUES (1500249600000,18,15,15,0.99,1.8)</v>
      </c>
      <c r="R93" s="29" t="str">
        <f t="shared" si="2"/>
        <v/>
      </c>
      <c r="S93" s="29" t="str">
        <f t="shared" si="2"/>
        <v/>
      </c>
      <c r="T93" s="29" t="str">
        <f t="shared" si="2"/>
        <v/>
      </c>
      <c r="U93" s="29" t="str">
        <f t="shared" si="2"/>
        <v/>
      </c>
      <c r="V93" s="29" t="str">
        <f t="shared" si="2"/>
        <v/>
      </c>
      <c r="W93" s="29" t="str">
        <f t="shared" si="2"/>
        <v/>
      </c>
      <c r="X93" s="29" t="str">
        <f t="shared" si="2"/>
        <v/>
      </c>
      <c r="Y93" s="29" t="str">
        <f t="shared" si="2"/>
        <v/>
      </c>
      <c r="Z93" s="29" t="str">
        <f t="shared" si="2"/>
        <v/>
      </c>
      <c r="AA93" s="29" t="str">
        <f t="shared" si="2"/>
        <v/>
      </c>
      <c r="AB93" s="29" t="str">
        <f t="shared" si="2"/>
        <v/>
      </c>
    </row>
    <row r="94" spans="4:28" x14ac:dyDescent="0.25">
      <c r="D94" s="9">
        <v>14</v>
      </c>
      <c r="E94" s="29" t="str">
        <f t="shared" si="1"/>
        <v>INSERT INTO Fares (Created,RouteId,Stage1,Stage2,Single,[Return]) VALUES (1500249600000,18,27,14,2.43,4.23);INSERT INTO Fares (Created,RouteId,Stage2,Stage1,Single,[Return]) VALUES (1500249600000,18,27,14,2.43,4.23)</v>
      </c>
      <c r="F94" s="29" t="str">
        <f t="shared" si="2"/>
        <v>INSERT INTO Fares (Created,RouteId,Stage1,Stage2,Single,[Return]) VALUES (1500249600000,18,26,14,2.43,4.23);INSERT INTO Fares (Created,RouteId,Stage2,Stage1,Single,[Return]) VALUES (1500249600000,18,26,14,2.43,4.23)</v>
      </c>
      <c r="G94" s="29" t="str">
        <f t="shared" si="2"/>
        <v>INSERT INTO Fares (Created,RouteId,Stage1,Stage2,Single,[Return]) VALUES (1500249600000,18,25,14,2.43,4.23);INSERT INTO Fares (Created,RouteId,Stage2,Stage1,Single,[Return]) VALUES (1500249600000,18,25,14,2.43,4.23)</v>
      </c>
      <c r="H94" s="29" t="str">
        <f t="shared" si="2"/>
        <v>INSERT INTO Fares (Created,RouteId,Stage1,Stage2,Single,[Return]) VALUES (1500249600000,18,24,14,2.43,4.23);INSERT INTO Fares (Created,RouteId,Stage2,Stage1,Single,[Return]) VALUES (1500249600000,18,24,14,2.43,4.23)</v>
      </c>
      <c r="I94" s="29" t="str">
        <f t="shared" si="2"/>
        <v>INSERT INTO Fares (Created,RouteId,Stage1,Stage2,Single,[Return]) VALUES (1500249600000,18,23,14,2.43,4.23);INSERT INTO Fares (Created,RouteId,Stage2,Stage1,Single,[Return]) VALUES (1500249600000,18,23,14,2.43,4.23)</v>
      </c>
      <c r="J94" s="29" t="str">
        <f t="shared" si="2"/>
        <v>INSERT INTO Fares (Created,RouteId,Stage1,Stage2,Single,[Return]) VALUES (1500249600000,18,22,14,2.25,3.6);INSERT INTO Fares (Created,RouteId,Stage2,Stage1,Single,[Return]) VALUES (1500249600000,18,22,14,2.25,3.6)</v>
      </c>
      <c r="K94" s="29" t="str">
        <f t="shared" si="2"/>
        <v>INSERT INTO Fares (Created,RouteId,Stage1,Stage2,Single,[Return]) VALUES (1500249600000,18,21,14,2.25,3.6);INSERT INTO Fares (Created,RouteId,Stage2,Stage1,Single,[Return]) VALUES (1500249600000,18,21,14,2.25,3.6)</v>
      </c>
      <c r="L94" s="29" t="str">
        <f t="shared" si="2"/>
        <v>INSERT INTO Fares (Created,RouteId,Stage1,Stage2,Single,[Return]) VALUES (1500249600000,18,20,14,2.25,3.6);INSERT INTO Fares (Created,RouteId,Stage2,Stage1,Single,[Return]) VALUES (1500249600000,18,20,14,2.25,3.6)</v>
      </c>
      <c r="M94" s="29" t="str">
        <f t="shared" si="2"/>
        <v>INSERT INTO Fares (Created,RouteId,Stage1,Stage2,Single,[Return]) VALUES (1500249600000,18,19,14,1.8,3.15);INSERT INTO Fares (Created,RouteId,Stage2,Stage1,Single,[Return]) VALUES (1500249600000,18,19,14,1.8,3.15)</v>
      </c>
      <c r="N94" s="29" t="str">
        <f t="shared" si="2"/>
        <v>INSERT INTO Fares (Created,RouteId,Stage1,Stage2,Single,[Return]) VALUES (1500249600000,18,18,14,1.8,3.15);INSERT INTO Fares (Created,RouteId,Stage2,Stage1,Single,[Return]) VALUES (1500249600000,18,18,14,1.8,3.15)</v>
      </c>
      <c r="O94" s="29" t="str">
        <f t="shared" si="2"/>
        <v>INSERT INTO Fares (Created,RouteId,Stage1,Stage2,Single,[Return]) VALUES (1500249600000,18,17,14,1.8,3.15);INSERT INTO Fares (Created,RouteId,Stage2,Stage1,Single,[Return]) VALUES (1500249600000,18,17,14,1.8,3.15)</v>
      </c>
      <c r="P94" s="29" t="str">
        <f t="shared" si="2"/>
        <v>INSERT INTO Fares (Created,RouteId,Stage1,Stage2,Single,[Return]) VALUES (1500249600000,18,16,14,1.44,2.25);INSERT INTO Fares (Created,RouteId,Stage2,Stage1,Single,[Return]) VALUES (1500249600000,18,16,14,1.44,2.25)</v>
      </c>
      <c r="Q94" s="29" t="str">
        <f t="shared" si="2"/>
        <v>INSERT INTO Fares (Created,RouteId,Stage1,Stage2,Single,[Return]) VALUES (1500249600000,18,15,14,0.99,1.8);INSERT INTO Fares (Created,RouteId,Stage2,Stage1,Single,[Return]) VALUES (1500249600000,18,15,14,0.99,1.8)</v>
      </c>
      <c r="R94" s="29" t="str">
        <f t="shared" si="2"/>
        <v>INSERT INTO Fares (Created,RouteId,Stage1,Stage2,Single,[Return]) VALUES (1500249600000,18,14,14,0.99,1.8);INSERT INTO Fares (Created,RouteId,Stage2,Stage1,Single,[Return]) VALUES (1500249600000,18,14,14,0.99,1.8)</v>
      </c>
      <c r="S94" s="29" t="str">
        <f t="shared" si="2"/>
        <v/>
      </c>
      <c r="T94" s="29" t="str">
        <f t="shared" si="2"/>
        <v/>
      </c>
      <c r="U94" s="29" t="str">
        <f t="shared" si="2"/>
        <v/>
      </c>
      <c r="V94" s="29" t="str">
        <f t="shared" si="2"/>
        <v/>
      </c>
      <c r="W94" s="29" t="str">
        <f t="shared" si="2"/>
        <v/>
      </c>
      <c r="X94" s="29" t="str">
        <f t="shared" si="2"/>
        <v/>
      </c>
      <c r="Y94" s="29" t="str">
        <f t="shared" si="2"/>
        <v/>
      </c>
      <c r="Z94" s="29" t="str">
        <f t="shared" si="2"/>
        <v/>
      </c>
      <c r="AA94" s="29" t="str">
        <f t="shared" si="2"/>
        <v/>
      </c>
      <c r="AB94" s="29" t="str">
        <f t="shared" si="2"/>
        <v/>
      </c>
    </row>
    <row r="95" spans="4:28" x14ac:dyDescent="0.25">
      <c r="D95" s="9">
        <v>13</v>
      </c>
      <c r="E95" s="29" t="str">
        <f t="shared" si="1"/>
        <v>INSERT INTO Fares (Created,RouteId,Stage1,Stage2,Single,[Return]) VALUES (1500249600000,18,27,13,2.43,4.23);INSERT INTO Fares (Created,RouteId,Stage2,Stage1,Single,[Return]) VALUES (1500249600000,18,27,13,2.43,4.23)</v>
      </c>
      <c r="F95" s="29" t="str">
        <f t="shared" si="2"/>
        <v>INSERT INTO Fares (Created,RouteId,Stage1,Stage2,Single,[Return]) VALUES (1500249600000,18,26,13,2.43,4.23);INSERT INTO Fares (Created,RouteId,Stage2,Stage1,Single,[Return]) VALUES (1500249600000,18,26,13,2.43,4.23)</v>
      </c>
      <c r="G95" s="29" t="str">
        <f t="shared" si="2"/>
        <v>INSERT INTO Fares (Created,RouteId,Stage1,Stage2,Single,[Return]) VALUES (1500249600000,18,25,13,2.43,4.23);INSERT INTO Fares (Created,RouteId,Stage2,Stage1,Single,[Return]) VALUES (1500249600000,18,25,13,2.43,4.23)</v>
      </c>
      <c r="H95" s="29" t="str">
        <f t="shared" si="2"/>
        <v>INSERT INTO Fares (Created,RouteId,Stage1,Stage2,Single,[Return]) VALUES (1500249600000,18,24,13,2.43,4.23);INSERT INTO Fares (Created,RouteId,Stage2,Stage1,Single,[Return]) VALUES (1500249600000,18,24,13,2.43,4.23)</v>
      </c>
      <c r="I95" s="29" t="str">
        <f t="shared" si="2"/>
        <v>INSERT INTO Fares (Created,RouteId,Stage1,Stage2,Single,[Return]) VALUES (1500249600000,18,23,13,2.43,4.23);INSERT INTO Fares (Created,RouteId,Stage2,Stage1,Single,[Return]) VALUES (1500249600000,18,23,13,2.43,4.23)</v>
      </c>
      <c r="J95" s="29" t="str">
        <f t="shared" si="2"/>
        <v>INSERT INTO Fares (Created,RouteId,Stage1,Stage2,Single,[Return]) VALUES (1500249600000,18,22,13,2.43,4.23);INSERT INTO Fares (Created,RouteId,Stage2,Stage1,Single,[Return]) VALUES (1500249600000,18,22,13,2.43,4.23)</v>
      </c>
      <c r="K95" s="29" t="str">
        <f t="shared" si="2"/>
        <v>INSERT INTO Fares (Created,RouteId,Stage1,Stage2,Single,[Return]) VALUES (1500249600000,18,21,13,2.43,4.23);INSERT INTO Fares (Created,RouteId,Stage2,Stage1,Single,[Return]) VALUES (1500249600000,18,21,13,2.43,4.23)</v>
      </c>
      <c r="L95" s="29" t="str">
        <f t="shared" si="2"/>
        <v>INSERT INTO Fares (Created,RouteId,Stage1,Stage2,Single,[Return]) VALUES (1500249600000,18,20,13,2.25,3.6);INSERT INTO Fares (Created,RouteId,Stage2,Stage1,Single,[Return]) VALUES (1500249600000,18,20,13,2.25,3.6)</v>
      </c>
      <c r="M95" s="29" t="str">
        <f t="shared" si="2"/>
        <v>INSERT INTO Fares (Created,RouteId,Stage1,Stage2,Single,[Return]) VALUES (1500249600000,18,19,13,2.25,3.6);INSERT INTO Fares (Created,RouteId,Stage2,Stage1,Single,[Return]) VALUES (1500249600000,18,19,13,2.25,3.6)</v>
      </c>
      <c r="N95" s="29" t="str">
        <f t="shared" si="2"/>
        <v>INSERT INTO Fares (Created,RouteId,Stage1,Stage2,Single,[Return]) VALUES (1500249600000,18,18,13,2.25,3.6);INSERT INTO Fares (Created,RouteId,Stage2,Stage1,Single,[Return]) VALUES (1500249600000,18,18,13,2.25,3.6)</v>
      </c>
      <c r="O95" s="29" t="str">
        <f t="shared" si="2"/>
        <v>INSERT INTO Fares (Created,RouteId,Stage1,Stage2,Single,[Return]) VALUES (1500249600000,18,17,13,1.8,3.15);INSERT INTO Fares (Created,RouteId,Stage2,Stage1,Single,[Return]) VALUES (1500249600000,18,17,13,1.8,3.15)</v>
      </c>
      <c r="P95" s="29" t="str">
        <f t="shared" si="2"/>
        <v>INSERT INTO Fares (Created,RouteId,Stage1,Stage2,Single,[Return]) VALUES (1500249600000,18,16,13,1.8,3.15);INSERT INTO Fares (Created,RouteId,Stage2,Stage1,Single,[Return]) VALUES (1500249600000,18,16,13,1.8,3.15)</v>
      </c>
      <c r="Q95" s="29" t="str">
        <f t="shared" si="2"/>
        <v>INSERT INTO Fares (Created,RouteId,Stage1,Stage2,Single,[Return]) VALUES (1500249600000,18,15,13,1.44,2.25);INSERT INTO Fares (Created,RouteId,Stage2,Stage1,Single,[Return]) VALUES (1500249600000,18,15,13,1.44,2.25)</v>
      </c>
      <c r="R95" s="29" t="str">
        <f t="shared" si="2"/>
        <v>INSERT INTO Fares (Created,RouteId,Stage1,Stage2,Single,[Return]) VALUES (1500249600000,18,14,13,0.99,1.8);INSERT INTO Fares (Created,RouteId,Stage2,Stage1,Single,[Return]) VALUES (1500249600000,18,14,13,0.99,1.8)</v>
      </c>
      <c r="S95" s="29" t="str">
        <f t="shared" si="2"/>
        <v>INSERT INTO Fares (Created,RouteId,Stage1,Stage2,Single,[Return]) VALUES (1500249600000,18,13,13,0.99,1.8);INSERT INTO Fares (Created,RouteId,Stage2,Stage1,Single,[Return]) VALUES (1500249600000,18,13,13,0.99,1.8)</v>
      </c>
      <c r="T95" s="29" t="str">
        <f t="shared" si="2"/>
        <v/>
      </c>
      <c r="U95" s="29" t="str">
        <f t="shared" si="2"/>
        <v/>
      </c>
      <c r="V95" s="29" t="str">
        <f t="shared" si="2"/>
        <v/>
      </c>
      <c r="W95" s="29" t="str">
        <f t="shared" si="2"/>
        <v/>
      </c>
      <c r="X95" s="29" t="str">
        <f t="shared" si="2"/>
        <v/>
      </c>
      <c r="Y95" s="29" t="str">
        <f t="shared" si="2"/>
        <v/>
      </c>
      <c r="Z95" s="29" t="str">
        <f t="shared" si="2"/>
        <v/>
      </c>
      <c r="AA95" s="29" t="str">
        <f t="shared" si="2"/>
        <v/>
      </c>
      <c r="AB95" s="29" t="str">
        <f t="shared" si="2"/>
        <v/>
      </c>
    </row>
    <row r="96" spans="4:28" x14ac:dyDescent="0.25">
      <c r="D96" s="9">
        <v>12</v>
      </c>
      <c r="E96" s="29" t="str">
        <f t="shared" si="1"/>
        <v>INSERT INTO Fares (Created,RouteId,Stage1,Stage2,Single,[Return]) VALUES (1500249600000,18,27,12,2.43,4.23);INSERT INTO Fares (Created,RouteId,Stage2,Stage1,Single,[Return]) VALUES (1500249600000,18,27,12,2.43,4.23)</v>
      </c>
      <c r="F96" s="29" t="str">
        <f t="shared" si="2"/>
        <v>INSERT INTO Fares (Created,RouteId,Stage1,Stage2,Single,[Return]) VALUES (1500249600000,18,26,12,2.43,4.23);INSERT INTO Fares (Created,RouteId,Stage2,Stage1,Single,[Return]) VALUES (1500249600000,18,26,12,2.43,4.23)</v>
      </c>
      <c r="G96" s="29" t="str">
        <f t="shared" si="2"/>
        <v>INSERT INTO Fares (Created,RouteId,Stage1,Stage2,Single,[Return]) VALUES (1500249600000,18,25,12,2.43,4.23);INSERT INTO Fares (Created,RouteId,Stage2,Stage1,Single,[Return]) VALUES (1500249600000,18,25,12,2.43,4.23)</v>
      </c>
      <c r="H96" s="29" t="str">
        <f t="shared" si="2"/>
        <v>INSERT INTO Fares (Created,RouteId,Stage1,Stage2,Single,[Return]) VALUES (1500249600000,18,24,12,2.43,4.23);INSERT INTO Fares (Created,RouteId,Stage2,Stage1,Single,[Return]) VALUES (1500249600000,18,24,12,2.43,4.23)</v>
      </c>
      <c r="I96" s="29" t="str">
        <f t="shared" si="2"/>
        <v>INSERT INTO Fares (Created,RouteId,Stage1,Stage2,Single,[Return]) VALUES (1500249600000,18,23,12,2.43,4.23);INSERT INTO Fares (Created,RouteId,Stage2,Stage1,Single,[Return]) VALUES (1500249600000,18,23,12,2.43,4.23)</v>
      </c>
      <c r="J96" s="29" t="str">
        <f t="shared" si="2"/>
        <v>INSERT INTO Fares (Created,RouteId,Stage1,Stage2,Single,[Return]) VALUES (1500249600000,18,22,12,2.43,4.23);INSERT INTO Fares (Created,RouteId,Stage2,Stage1,Single,[Return]) VALUES (1500249600000,18,22,12,2.43,4.23)</v>
      </c>
      <c r="K96" s="29" t="str">
        <f t="shared" si="2"/>
        <v>INSERT INTO Fares (Created,RouteId,Stage1,Stage2,Single,[Return]) VALUES (1500249600000,18,21,12,2.43,4.23);INSERT INTO Fares (Created,RouteId,Stage2,Stage1,Single,[Return]) VALUES (1500249600000,18,21,12,2.43,4.23)</v>
      </c>
      <c r="L96" s="29" t="str">
        <f t="shared" si="2"/>
        <v>INSERT INTO Fares (Created,RouteId,Stage1,Stage2,Single,[Return]) VALUES (1500249600000,18,20,12,2.43,4.23);INSERT INTO Fares (Created,RouteId,Stage2,Stage1,Single,[Return]) VALUES (1500249600000,18,20,12,2.43,4.23)</v>
      </c>
      <c r="M96" s="29" t="str">
        <f t="shared" si="2"/>
        <v>INSERT INTO Fares (Created,RouteId,Stage1,Stage2,Single,[Return]) VALUES (1500249600000,18,19,12,2.25,3.6);INSERT INTO Fares (Created,RouteId,Stage2,Stage1,Single,[Return]) VALUES (1500249600000,18,19,12,2.25,3.6)</v>
      </c>
      <c r="N96" s="29" t="str">
        <f t="shared" si="2"/>
        <v>INSERT INTO Fares (Created,RouteId,Stage1,Stage2,Single,[Return]) VALUES (1500249600000,18,18,12,2.25,3.6);INSERT INTO Fares (Created,RouteId,Stage2,Stage1,Single,[Return]) VALUES (1500249600000,18,18,12,2.25,3.6)</v>
      </c>
      <c r="O96" s="29" t="str">
        <f t="shared" si="2"/>
        <v>INSERT INTO Fares (Created,RouteId,Stage1,Stage2,Single,[Return]) VALUES (1500249600000,18,17,12,2.25,3.6);INSERT INTO Fares (Created,RouteId,Stage2,Stage1,Single,[Return]) VALUES (1500249600000,18,17,12,2.25,3.6)</v>
      </c>
      <c r="P96" s="29" t="str">
        <f t="shared" si="2"/>
        <v>INSERT INTO Fares (Created,RouteId,Stage1,Stage2,Single,[Return]) VALUES (1500249600000,18,16,12,1.8,3.15);INSERT INTO Fares (Created,RouteId,Stage2,Stage1,Single,[Return]) VALUES (1500249600000,18,16,12,1.8,3.15)</v>
      </c>
      <c r="Q96" s="29" t="str">
        <f t="shared" si="2"/>
        <v>INSERT INTO Fares (Created,RouteId,Stage1,Stage2,Single,[Return]) VALUES (1500249600000,18,15,12,1.8,3.15);INSERT INTO Fares (Created,RouteId,Stage2,Stage1,Single,[Return]) VALUES (1500249600000,18,15,12,1.8,3.15)</v>
      </c>
      <c r="R96" s="29" t="str">
        <f t="shared" si="2"/>
        <v>INSERT INTO Fares (Created,RouteId,Stage1,Stage2,Single,[Return]) VALUES (1500249600000,18,14,12,1.44,2.25);INSERT INTO Fares (Created,RouteId,Stage2,Stage1,Single,[Return]) VALUES (1500249600000,18,14,12,1.44,2.25)</v>
      </c>
      <c r="S96" s="29" t="str">
        <f t="shared" si="2"/>
        <v>INSERT INTO Fares (Created,RouteId,Stage1,Stage2,Single,[Return]) VALUES (1500249600000,18,13,12,0.99,1.8);INSERT INTO Fares (Created,RouteId,Stage2,Stage1,Single,[Return]) VALUES (1500249600000,18,13,12,0.99,1.8)</v>
      </c>
      <c r="T96" s="29" t="str">
        <f t="shared" si="2"/>
        <v>INSERT INTO Fares (Created,RouteId,Stage1,Stage2,Single,[Return]) VALUES (1500249600000,18,12,12,0.99,1.8);INSERT INTO Fares (Created,RouteId,Stage2,Stage1,Single,[Return]) VALUES (1500249600000,18,12,12,0.99,1.8)</v>
      </c>
      <c r="U96" s="29" t="str">
        <f t="shared" si="2"/>
        <v/>
      </c>
      <c r="V96" s="29" t="str">
        <f t="shared" si="2"/>
        <v/>
      </c>
      <c r="W96" s="29" t="str">
        <f t="shared" si="2"/>
        <v/>
      </c>
      <c r="X96" s="29" t="str">
        <f t="shared" si="2"/>
        <v/>
      </c>
      <c r="Y96" s="29" t="str">
        <f t="shared" si="2"/>
        <v/>
      </c>
      <c r="Z96" s="29" t="str">
        <f t="shared" si="2"/>
        <v/>
      </c>
      <c r="AA96" s="29" t="str">
        <f t="shared" si="2"/>
        <v/>
      </c>
      <c r="AB96" s="29" t="str">
        <f t="shared" si="2"/>
        <v/>
      </c>
    </row>
    <row r="97" spans="4:28" x14ac:dyDescent="0.25">
      <c r="D97" s="9">
        <v>11</v>
      </c>
      <c r="E97" s="29" t="str">
        <f t="shared" si="1"/>
        <v>INSERT INTO Fares (Created,RouteId,Stage1,Stage2,Single,[Return]) VALUES (1500249600000,18,27,11,2.43,4.23);INSERT INTO Fares (Created,RouteId,Stage2,Stage1,Single,[Return]) VALUES (1500249600000,18,27,11,2.43,4.23)</v>
      </c>
      <c r="F97" s="29" t="str">
        <f t="shared" si="2"/>
        <v>INSERT INTO Fares (Created,RouteId,Stage1,Stage2,Single,[Return]) VALUES (1500249600000,18,26,11,2.43,4.23);INSERT INTO Fares (Created,RouteId,Stage2,Stage1,Single,[Return]) VALUES (1500249600000,18,26,11,2.43,4.23)</v>
      </c>
      <c r="G97" s="29" t="str">
        <f t="shared" si="2"/>
        <v>INSERT INTO Fares (Created,RouteId,Stage1,Stage2,Single,[Return]) VALUES (1500249600000,18,25,11,2.43,4.23);INSERT INTO Fares (Created,RouteId,Stage2,Stage1,Single,[Return]) VALUES (1500249600000,18,25,11,2.43,4.23)</v>
      </c>
      <c r="H97" s="29" t="str">
        <f t="shared" si="2"/>
        <v>INSERT INTO Fares (Created,RouteId,Stage1,Stage2,Single,[Return]) VALUES (1500249600000,18,24,11,2.43,4.23);INSERT INTO Fares (Created,RouteId,Stage2,Stage1,Single,[Return]) VALUES (1500249600000,18,24,11,2.43,4.23)</v>
      </c>
      <c r="I97" s="29" t="str">
        <f t="shared" si="2"/>
        <v>INSERT INTO Fares (Created,RouteId,Stage1,Stage2,Single,[Return]) VALUES (1500249600000,18,23,11,2.43,4.23);INSERT INTO Fares (Created,RouteId,Stage2,Stage1,Single,[Return]) VALUES (1500249600000,18,23,11,2.43,4.23)</v>
      </c>
      <c r="J97" s="29" t="str">
        <f t="shared" si="2"/>
        <v>INSERT INTO Fares (Created,RouteId,Stage1,Stage2,Single,[Return]) VALUES (1500249600000,18,22,11,2.43,4.23);INSERT INTO Fares (Created,RouteId,Stage2,Stage1,Single,[Return]) VALUES (1500249600000,18,22,11,2.43,4.23)</v>
      </c>
      <c r="K97" s="29" t="str">
        <f t="shared" si="2"/>
        <v>INSERT INTO Fares (Created,RouteId,Stage1,Stage2,Single,[Return]) VALUES (1500249600000,18,21,11,2.43,4.23);INSERT INTO Fares (Created,RouteId,Stage2,Stage1,Single,[Return]) VALUES (1500249600000,18,21,11,2.43,4.23)</v>
      </c>
      <c r="L97" s="29" t="str">
        <f t="shared" si="2"/>
        <v>INSERT INTO Fares (Created,RouteId,Stage1,Stage2,Single,[Return]) VALUES (1500249600000,18,20,11,2.43,4.23);INSERT INTO Fares (Created,RouteId,Stage2,Stage1,Single,[Return]) VALUES (1500249600000,18,20,11,2.43,4.23)</v>
      </c>
      <c r="M97" s="29" t="str">
        <f t="shared" si="2"/>
        <v>INSERT INTO Fares (Created,RouteId,Stage1,Stage2,Single,[Return]) VALUES (1500249600000,18,19,11,2.43,4.23);INSERT INTO Fares (Created,RouteId,Stage2,Stage1,Single,[Return]) VALUES (1500249600000,18,19,11,2.43,4.23)</v>
      </c>
      <c r="N97" s="29" t="str">
        <f t="shared" si="2"/>
        <v>INSERT INTO Fares (Created,RouteId,Stage1,Stage2,Single,[Return]) VALUES (1500249600000,18,18,11,2.43,4.23);INSERT INTO Fares (Created,RouteId,Stage2,Stage1,Single,[Return]) VALUES (1500249600000,18,18,11,2.43,4.23)</v>
      </c>
      <c r="O97" s="29" t="str">
        <f t="shared" si="2"/>
        <v>INSERT INTO Fares (Created,RouteId,Stage1,Stage2,Single,[Return]) VALUES (1500249600000,18,17,11,2.25,3.6);INSERT INTO Fares (Created,RouteId,Stage2,Stage1,Single,[Return]) VALUES (1500249600000,18,17,11,2.25,3.6)</v>
      </c>
      <c r="P97" s="29" t="str">
        <f t="shared" si="2"/>
        <v>INSERT INTO Fares (Created,RouteId,Stage1,Stage2,Single,[Return]) VALUES (1500249600000,18,16,11,2.25,3.42);INSERT INTO Fares (Created,RouteId,Stage2,Stage1,Single,[Return]) VALUES (1500249600000,18,16,11,2.25,3.42)</v>
      </c>
      <c r="Q97" s="29" t="str">
        <f t="shared" si="2"/>
        <v>INSERT INTO Fares (Created,RouteId,Stage1,Stage2,Single,[Return]) VALUES (1500249600000,18,15,11,1.8,3.15);INSERT INTO Fares (Created,RouteId,Stage2,Stage1,Single,[Return]) VALUES (1500249600000,18,15,11,1.8,3.15)</v>
      </c>
      <c r="R97" s="29" t="str">
        <f t="shared" si="2"/>
        <v>INSERT INTO Fares (Created,RouteId,Stage1,Stage2,Single,[Return]) VALUES (1500249600000,18,14,11,1.8,3.15);INSERT INTO Fares (Created,RouteId,Stage2,Stage1,Single,[Return]) VALUES (1500249600000,18,14,11,1.8,3.15)</v>
      </c>
      <c r="S97" s="29" t="str">
        <f t="shared" si="2"/>
        <v>INSERT INTO Fares (Created,RouteId,Stage1,Stage2,Single,[Return]) VALUES (1500249600000,18,13,11,1.44,2.25);INSERT INTO Fares (Created,RouteId,Stage2,Stage1,Single,[Return]) VALUES (1500249600000,18,13,11,1.44,2.25)</v>
      </c>
      <c r="T97" s="29" t="str">
        <f t="shared" si="2"/>
        <v>INSERT INTO Fares (Created,RouteId,Stage1,Stage2,Single,[Return]) VALUES (1500249600000,18,12,11,0.99,1.8);INSERT INTO Fares (Created,RouteId,Stage2,Stage1,Single,[Return]) VALUES (1500249600000,18,12,11,0.99,1.8)</v>
      </c>
      <c r="U97" s="29" t="str">
        <f t="shared" si="2"/>
        <v>INSERT INTO Fares (Created,RouteId,Stage1,Stage2,Single,[Return]) VALUES (1500249600000,18,11,11,0.99,1.8);INSERT INTO Fares (Created,RouteId,Stage2,Stage1,Single,[Return]) VALUES (1500249600000,18,11,11,0.99,1.8)</v>
      </c>
      <c r="V97" s="29" t="str">
        <f t="shared" si="2"/>
        <v/>
      </c>
      <c r="W97" s="29" t="str">
        <f t="shared" si="2"/>
        <v/>
      </c>
      <c r="X97" s="29" t="str">
        <f t="shared" si="2"/>
        <v/>
      </c>
      <c r="Y97" s="29" t="str">
        <f t="shared" si="2"/>
        <v/>
      </c>
      <c r="Z97" s="29" t="str">
        <f t="shared" si="2"/>
        <v/>
      </c>
      <c r="AA97" s="29" t="str">
        <f t="shared" si="2"/>
        <v/>
      </c>
      <c r="AB97" s="29" t="str">
        <f t="shared" si="2"/>
        <v/>
      </c>
    </row>
    <row r="98" spans="4:28" x14ac:dyDescent="0.25">
      <c r="D98" s="9">
        <v>10</v>
      </c>
      <c r="E98" s="29" t="str">
        <f t="shared" si="1"/>
        <v>INSERT INTO Fares (Created,RouteId,Stage1,Stage2,Single,[Return]) VALUES (1500249600000,18,27,10,2.43,4.23);INSERT INTO Fares (Created,RouteId,Stage2,Stage1,Single,[Return]) VALUES (1500249600000,18,27,10,2.43,4.23)</v>
      </c>
      <c r="F98" s="29" t="str">
        <f t="shared" si="2"/>
        <v>INSERT INTO Fares (Created,RouteId,Stage1,Stage2,Single,[Return]) VALUES (1500249600000,18,26,10,2.43,4.23);INSERT INTO Fares (Created,RouteId,Stage2,Stage1,Single,[Return]) VALUES (1500249600000,18,26,10,2.43,4.23)</v>
      </c>
      <c r="G98" s="29" t="str">
        <f t="shared" si="2"/>
        <v>INSERT INTO Fares (Created,RouteId,Stage1,Stage2,Single,[Return]) VALUES (1500249600000,18,25,10,2.43,4.23);INSERT INTO Fares (Created,RouteId,Stage2,Stage1,Single,[Return]) VALUES (1500249600000,18,25,10,2.43,4.23)</v>
      </c>
      <c r="H98" s="29" t="str">
        <f t="shared" si="2"/>
        <v>INSERT INTO Fares (Created,RouteId,Stage1,Stage2,Single,[Return]) VALUES (1500249600000,18,24,10,2.43,4.23);INSERT INTO Fares (Created,RouteId,Stage2,Stage1,Single,[Return]) VALUES (1500249600000,18,24,10,2.43,4.23)</v>
      </c>
      <c r="I98" s="29" t="str">
        <f t="shared" si="2"/>
        <v>INSERT INTO Fares (Created,RouteId,Stage1,Stage2,Single,[Return]) VALUES (1500249600000,18,23,10,2.43,4.23);INSERT INTO Fares (Created,RouteId,Stage2,Stage1,Single,[Return]) VALUES (1500249600000,18,23,10,2.43,4.23)</v>
      </c>
      <c r="J98" s="29" t="str">
        <f t="shared" si="2"/>
        <v>INSERT INTO Fares (Created,RouteId,Stage1,Stage2,Single,[Return]) VALUES (1500249600000,18,22,10,2.43,4.23);INSERT INTO Fares (Created,RouteId,Stage2,Stage1,Single,[Return]) VALUES (1500249600000,18,22,10,2.43,4.23)</v>
      </c>
      <c r="K98" s="29" t="str">
        <f t="shared" si="2"/>
        <v>INSERT INTO Fares (Created,RouteId,Stage1,Stage2,Single,[Return]) VALUES (1500249600000,18,21,10,2.43,4.23);INSERT INTO Fares (Created,RouteId,Stage2,Stage1,Single,[Return]) VALUES (1500249600000,18,21,10,2.43,4.23)</v>
      </c>
      <c r="L98" s="29" t="str">
        <f t="shared" si="2"/>
        <v>INSERT INTO Fares (Created,RouteId,Stage1,Stage2,Single,[Return]) VALUES (1500249600000,18,20,10,2.43,4.23);INSERT INTO Fares (Created,RouteId,Stage2,Stage1,Single,[Return]) VALUES (1500249600000,18,20,10,2.43,4.23)</v>
      </c>
      <c r="M98" s="29" t="str">
        <f t="shared" si="2"/>
        <v>INSERT INTO Fares (Created,RouteId,Stage1,Stage2,Single,[Return]) VALUES (1500249600000,18,19,10,2.43,4.23);INSERT INTO Fares (Created,RouteId,Stage2,Stage1,Single,[Return]) VALUES (1500249600000,18,19,10,2.43,4.23)</v>
      </c>
      <c r="N98" s="29" t="str">
        <f t="shared" si="2"/>
        <v>INSERT INTO Fares (Created,RouteId,Stage1,Stage2,Single,[Return]) VALUES (1500249600000,18,18,10,2.43,4.23);INSERT INTO Fares (Created,RouteId,Stage2,Stage1,Single,[Return]) VALUES (1500249600000,18,18,10,2.43,4.23)</v>
      </c>
      <c r="O98" s="29" t="str">
        <f t="shared" si="2"/>
        <v>INSERT INTO Fares (Created,RouteId,Stage1,Stage2,Single,[Return]) VALUES (1500249600000,18,17,10,2.43,4.23);INSERT INTO Fares (Created,RouteId,Stage2,Stage1,Single,[Return]) VALUES (1500249600000,18,17,10,2.43,4.23)</v>
      </c>
      <c r="P98" s="29" t="str">
        <f t="shared" si="2"/>
        <v>INSERT INTO Fares (Created,RouteId,Stage1,Stage2,Single,[Return]) VALUES (1500249600000,18,16,10,2.25,3.42);INSERT INTO Fares (Created,RouteId,Stage2,Stage1,Single,[Return]) VALUES (1500249600000,18,16,10,2.25,3.42)</v>
      </c>
      <c r="Q98" s="29" t="str">
        <f t="shared" si="2"/>
        <v>INSERT INTO Fares (Created,RouteId,Stage1,Stage2,Single,[Return]) VALUES (1500249600000,18,15,10,2.25,3.42);INSERT INTO Fares (Created,RouteId,Stage2,Stage1,Single,[Return]) VALUES (1500249600000,18,15,10,2.25,3.42)</v>
      </c>
      <c r="R98" s="29" t="str">
        <f t="shared" si="2"/>
        <v>INSERT INTO Fares (Created,RouteId,Stage1,Stage2,Single,[Return]) VALUES (1500249600000,18,14,10,1.8,3.15);INSERT INTO Fares (Created,RouteId,Stage2,Stage1,Single,[Return]) VALUES (1500249600000,18,14,10,1.8,3.15)</v>
      </c>
      <c r="S98" s="29" t="str">
        <f t="shared" si="2"/>
        <v>INSERT INTO Fares (Created,RouteId,Stage1,Stage2,Single,[Return]) VALUES (1500249600000,18,13,10,1.8,3.15);INSERT INTO Fares (Created,RouteId,Stage2,Stage1,Single,[Return]) VALUES (1500249600000,18,13,10,1.8,3.15)</v>
      </c>
      <c r="T98" s="29" t="str">
        <f t="shared" si="2"/>
        <v>INSERT INTO Fares (Created,RouteId,Stage1,Stage2,Single,[Return]) VALUES (1500249600000,18,12,10,1.44,2.25);INSERT INTO Fares (Created,RouteId,Stage2,Stage1,Single,[Return]) VALUES (1500249600000,18,12,10,1.44,2.25)</v>
      </c>
      <c r="U98" s="29" t="str">
        <f t="shared" si="2"/>
        <v>INSERT INTO Fares (Created,RouteId,Stage1,Stage2,Single,[Return]) VALUES (1500249600000,18,11,10,0.99,1.8);INSERT INTO Fares (Created,RouteId,Stage2,Stage1,Single,[Return]) VALUES (1500249600000,18,11,10,0.99,1.8)</v>
      </c>
      <c r="V98" s="29" t="str">
        <f t="shared" si="2"/>
        <v>INSERT INTO Fares (Created,RouteId,Stage1,Stage2,Single,[Return]) VALUES (1500249600000,18,10,10,0.99,1.8);INSERT INTO Fares (Created,RouteId,Stage2,Stage1,Single,[Return]) VALUES (1500249600000,18,10,10,0.99,1.8)</v>
      </c>
      <c r="W98" s="29" t="str">
        <f t="shared" si="2"/>
        <v/>
      </c>
      <c r="X98" s="29" t="str">
        <f t="shared" si="2"/>
        <v/>
      </c>
      <c r="Y98" s="29" t="str">
        <f t="shared" si="2"/>
        <v/>
      </c>
      <c r="Z98" s="29" t="str">
        <f t="shared" si="2"/>
        <v/>
      </c>
      <c r="AA98" s="29" t="str">
        <f t="shared" si="2"/>
        <v/>
      </c>
      <c r="AB98" s="29" t="str">
        <f t="shared" si="2"/>
        <v/>
      </c>
    </row>
    <row r="99" spans="4:28" x14ac:dyDescent="0.25">
      <c r="D99" s="9">
        <v>9</v>
      </c>
      <c r="E99" s="29" t="str">
        <f t="shared" si="1"/>
        <v>INSERT INTO Fares (Created,RouteId,Stage1,Stage2,Single,[Return]) VALUES (1500249600000,18,27,9,2.43,4.23);INSERT INTO Fares (Created,RouteId,Stage2,Stage1,Single,[Return]) VALUES (1500249600000,18,27,9,2.43,4.23)</v>
      </c>
      <c r="F99" s="29" t="str">
        <f t="shared" si="2"/>
        <v>INSERT INTO Fares (Created,RouteId,Stage1,Stage2,Single,[Return]) VALUES (1500249600000,18,26,9,2.43,4.23);INSERT INTO Fares (Created,RouteId,Stage2,Stage1,Single,[Return]) VALUES (1500249600000,18,26,9,2.43,4.23)</v>
      </c>
      <c r="G99" s="29" t="str">
        <f t="shared" si="2"/>
        <v>INSERT INTO Fares (Created,RouteId,Stage1,Stage2,Single,[Return]) VALUES (1500249600000,18,25,9,2.43,4.23);INSERT INTO Fares (Created,RouteId,Stage2,Stage1,Single,[Return]) VALUES (1500249600000,18,25,9,2.43,4.23)</v>
      </c>
      <c r="H99" s="29" t="str">
        <f t="shared" si="2"/>
        <v>INSERT INTO Fares (Created,RouteId,Stage1,Stage2,Single,[Return]) VALUES (1500249600000,18,24,9,2.43,4.23);INSERT INTO Fares (Created,RouteId,Stage2,Stage1,Single,[Return]) VALUES (1500249600000,18,24,9,2.43,4.23)</v>
      </c>
      <c r="I99" s="29" t="str">
        <f t="shared" si="2"/>
        <v>INSERT INTO Fares (Created,RouteId,Stage1,Stage2,Single,[Return]) VALUES (1500249600000,18,23,9,2.43,4.23);INSERT INTO Fares (Created,RouteId,Stage2,Stage1,Single,[Return]) VALUES (1500249600000,18,23,9,2.43,4.23)</v>
      </c>
      <c r="J99" s="29" t="str">
        <f t="shared" si="2"/>
        <v>INSERT INTO Fares (Created,RouteId,Stage1,Stage2,Single,[Return]) VALUES (1500249600000,18,22,9,2.43,4.23);INSERT INTO Fares (Created,RouteId,Stage2,Stage1,Single,[Return]) VALUES (1500249600000,18,22,9,2.43,4.23)</v>
      </c>
      <c r="K99" s="29" t="str">
        <f t="shared" si="2"/>
        <v>INSERT INTO Fares (Created,RouteId,Stage1,Stage2,Single,[Return]) VALUES (1500249600000,18,21,9,2.43,4.23);INSERT INTO Fares (Created,RouteId,Stage2,Stage1,Single,[Return]) VALUES (1500249600000,18,21,9,2.43,4.23)</v>
      </c>
      <c r="L99" s="29" t="str">
        <f t="shared" si="2"/>
        <v>INSERT INTO Fares (Created,RouteId,Stage1,Stage2,Single,[Return]) VALUES (1500249600000,18,20,9,2.43,4.23);INSERT INTO Fares (Created,RouteId,Stage2,Stage1,Single,[Return]) VALUES (1500249600000,18,20,9,2.43,4.23)</v>
      </c>
      <c r="M99" s="29" t="str">
        <f t="shared" si="2"/>
        <v>INSERT INTO Fares (Created,RouteId,Stage1,Stage2,Single,[Return]) VALUES (1500249600000,18,19,9,2.43,4.23);INSERT INTO Fares (Created,RouteId,Stage2,Stage1,Single,[Return]) VALUES (1500249600000,18,19,9,2.43,4.23)</v>
      </c>
      <c r="N99" s="29" t="str">
        <f t="shared" si="2"/>
        <v>INSERT INTO Fares (Created,RouteId,Stage1,Stage2,Single,[Return]) VALUES (1500249600000,18,18,9,2.43,4.23);INSERT INTO Fares (Created,RouteId,Stage2,Stage1,Single,[Return]) VALUES (1500249600000,18,18,9,2.43,4.23)</v>
      </c>
      <c r="O99" s="29" t="str">
        <f t="shared" si="2"/>
        <v>INSERT INTO Fares (Created,RouteId,Stage1,Stage2,Single,[Return]) VALUES (1500249600000,18,17,9,2.43,4.23);INSERT INTO Fares (Created,RouteId,Stage2,Stage1,Single,[Return]) VALUES (1500249600000,18,17,9,2.43,4.23)</v>
      </c>
      <c r="P99" s="29" t="str">
        <f t="shared" si="2"/>
        <v>INSERT INTO Fares (Created,RouteId,Stage1,Stage2,Single,[Return]) VALUES (1500249600000,18,16,9,2.43,3.42);INSERT INTO Fares (Created,RouteId,Stage2,Stage1,Single,[Return]) VALUES (1500249600000,18,16,9,2.43,3.42)</v>
      </c>
      <c r="Q99" s="29" t="str">
        <f t="shared" si="2"/>
        <v>INSERT INTO Fares (Created,RouteId,Stage1,Stage2,Single,[Return]) VALUES (1500249600000,18,15,9,2.25,3.42);INSERT INTO Fares (Created,RouteId,Stage2,Stage1,Single,[Return]) VALUES (1500249600000,18,15,9,2.25,3.42)</v>
      </c>
      <c r="R99" s="29" t="str">
        <f t="shared" si="2"/>
        <v>INSERT INTO Fares (Created,RouteId,Stage1,Stage2,Single,[Return]) VALUES (1500249600000,18,14,9,2.25,3.42);INSERT INTO Fares (Created,RouteId,Stage2,Stage1,Single,[Return]) VALUES (1500249600000,18,14,9,2.25,3.42)</v>
      </c>
      <c r="S99" s="29" t="str">
        <f t="shared" si="2"/>
        <v>INSERT INTO Fares (Created,RouteId,Stage1,Stage2,Single,[Return]) VALUES (1500249600000,18,13,9,1.8,3.15);INSERT INTO Fares (Created,RouteId,Stage2,Stage1,Single,[Return]) VALUES (1500249600000,18,13,9,1.8,3.15)</v>
      </c>
      <c r="T99" s="29" t="str">
        <f t="shared" si="2"/>
        <v>INSERT INTO Fares (Created,RouteId,Stage1,Stage2,Single,[Return]) VALUES (1500249600000,18,12,9,1.8,3.15);INSERT INTO Fares (Created,RouteId,Stage2,Stage1,Single,[Return]) VALUES (1500249600000,18,12,9,1.8,3.15)</v>
      </c>
      <c r="U99" s="29" t="str">
        <f t="shared" si="2"/>
        <v>INSERT INTO Fares (Created,RouteId,Stage1,Stage2,Single,[Return]) VALUES (1500249600000,18,11,9,1.44,2.25);INSERT INTO Fares (Created,RouteId,Stage2,Stage1,Single,[Return]) VALUES (1500249600000,18,11,9,1.44,2.25)</v>
      </c>
      <c r="V99" s="29" t="str">
        <f t="shared" si="2"/>
        <v>INSERT INTO Fares (Created,RouteId,Stage1,Stage2,Single,[Return]) VALUES (1500249600000,18,10,9,0.99,1.8);INSERT INTO Fares (Created,RouteId,Stage2,Stage1,Single,[Return]) VALUES (1500249600000,18,10,9,0.99,1.8)</v>
      </c>
      <c r="W99" s="29" t="str">
        <f t="shared" si="2"/>
        <v>INSERT INTO Fares (Created,RouteId,Stage1,Stage2,Single,[Return]) VALUES (1500249600000,18,9,9,0.99,1.8);INSERT INTO Fares (Created,RouteId,Stage2,Stage1,Single,[Return]) VALUES (1500249600000,18,9,9,0.99,1.8)</v>
      </c>
      <c r="X99" s="29" t="str">
        <f t="shared" si="2"/>
        <v/>
      </c>
      <c r="Y99" s="29" t="str">
        <f t="shared" si="2"/>
        <v/>
      </c>
      <c r="Z99" s="29" t="str">
        <f t="shared" si="2"/>
        <v/>
      </c>
      <c r="AA99" s="29" t="str">
        <f t="shared" si="2"/>
        <v/>
      </c>
      <c r="AB99" s="29" t="str">
        <f t="shared" si="2"/>
        <v/>
      </c>
    </row>
    <row r="100" spans="4:28" x14ac:dyDescent="0.25">
      <c r="D100" s="9">
        <v>8</v>
      </c>
      <c r="E100" s="29" t="str">
        <f t="shared" si="1"/>
        <v>INSERT INTO Fares (Created,RouteId,Stage1,Stage2,Single,[Return]) VALUES (1500249600000,18,27,8,2.43,4.23);INSERT INTO Fares (Created,RouteId,Stage2,Stage1,Single,[Return]) VALUES (1500249600000,18,27,8,2.43,4.23)</v>
      </c>
      <c r="F100" s="29" t="str">
        <f t="shared" si="2"/>
        <v>INSERT INTO Fares (Created,RouteId,Stage1,Stage2,Single,[Return]) VALUES (1500249600000,18,26,8,2.43,4.23);INSERT INTO Fares (Created,RouteId,Stage2,Stage1,Single,[Return]) VALUES (1500249600000,18,26,8,2.43,4.23)</v>
      </c>
      <c r="G100" s="29" t="str">
        <f t="shared" si="2"/>
        <v>INSERT INTO Fares (Created,RouteId,Stage1,Stage2,Single,[Return]) VALUES (1500249600000,18,25,8,2.43,4.23);INSERT INTO Fares (Created,RouteId,Stage2,Stage1,Single,[Return]) VALUES (1500249600000,18,25,8,2.43,4.23)</v>
      </c>
      <c r="H100" s="29" t="str">
        <f t="shared" si="2"/>
        <v>INSERT INTO Fares (Created,RouteId,Stage1,Stage2,Single,[Return]) VALUES (1500249600000,18,24,8,2.43,4.23);INSERT INTO Fares (Created,RouteId,Stage2,Stage1,Single,[Return]) VALUES (1500249600000,18,24,8,2.43,4.23)</v>
      </c>
      <c r="I100" s="29" t="str">
        <f t="shared" si="2"/>
        <v>INSERT INTO Fares (Created,RouteId,Stage1,Stage2,Single,[Return]) VALUES (1500249600000,18,23,8,2.43,4.23);INSERT INTO Fares (Created,RouteId,Stage2,Stage1,Single,[Return]) VALUES (1500249600000,18,23,8,2.43,4.23)</v>
      </c>
      <c r="J100" s="29" t="str">
        <f t="shared" si="2"/>
        <v>INSERT INTO Fares (Created,RouteId,Stage1,Stage2,Single,[Return]) VALUES (1500249600000,18,22,8,2.43,4.23);INSERT INTO Fares (Created,RouteId,Stage2,Stage1,Single,[Return]) VALUES (1500249600000,18,22,8,2.43,4.23)</v>
      </c>
      <c r="K100" s="29" t="str">
        <f t="shared" si="2"/>
        <v>INSERT INTO Fares (Created,RouteId,Stage1,Stage2,Single,[Return]) VALUES (1500249600000,18,21,8,2.43,4.23);INSERT INTO Fares (Created,RouteId,Stage2,Stage1,Single,[Return]) VALUES (1500249600000,18,21,8,2.43,4.23)</v>
      </c>
      <c r="L100" s="29" t="str">
        <f t="shared" si="2"/>
        <v>INSERT INTO Fares (Created,RouteId,Stage1,Stage2,Single,[Return]) VALUES (1500249600000,18,20,8,2.43,4.23);INSERT INTO Fares (Created,RouteId,Stage2,Stage1,Single,[Return]) VALUES (1500249600000,18,20,8,2.43,4.23)</v>
      </c>
      <c r="M100" s="29" t="str">
        <f t="shared" si="2"/>
        <v>INSERT INTO Fares (Created,RouteId,Stage1,Stage2,Single,[Return]) VALUES (1500249600000,18,19,8,2.43,4.23);INSERT INTO Fares (Created,RouteId,Stage2,Stage1,Single,[Return]) VALUES (1500249600000,18,19,8,2.43,4.23)</v>
      </c>
      <c r="N100" s="29" t="str">
        <f t="shared" si="2"/>
        <v>INSERT INTO Fares (Created,RouteId,Stage1,Stage2,Single,[Return]) VALUES (1500249600000,18,18,8,2.43,4.23);INSERT INTO Fares (Created,RouteId,Stage2,Stage1,Single,[Return]) VALUES (1500249600000,18,18,8,2.43,4.23)</v>
      </c>
      <c r="O100" s="29" t="str">
        <f t="shared" si="2"/>
        <v>INSERT INTO Fares (Created,RouteId,Stage1,Stage2,Single,[Return]) VALUES (1500249600000,18,17,8,2.43,4.23);INSERT INTO Fares (Created,RouteId,Stage2,Stage1,Single,[Return]) VALUES (1500249600000,18,17,8,2.43,4.23)</v>
      </c>
      <c r="P100" s="29" t="str">
        <f t="shared" si="2"/>
        <v>INSERT INTO Fares (Created,RouteId,Stage1,Stage2,Single,[Return]) VALUES (1500249600000,18,16,8,2.43,3.42);INSERT INTO Fares (Created,RouteId,Stage2,Stage1,Single,[Return]) VALUES (1500249600000,18,16,8,2.43,3.42)</v>
      </c>
      <c r="Q100" s="29" t="str">
        <f t="shared" si="2"/>
        <v>INSERT INTO Fares (Created,RouteId,Stage1,Stage2,Single,[Return]) VALUES (1500249600000,18,15,8,2.43,3.42);INSERT INTO Fares (Created,RouteId,Stage2,Stage1,Single,[Return]) VALUES (1500249600000,18,15,8,2.43,3.42)</v>
      </c>
      <c r="R100" s="29" t="str">
        <f t="shared" si="2"/>
        <v>INSERT INTO Fares (Created,RouteId,Stage1,Stage2,Single,[Return]) VALUES (1500249600000,18,14,8,2.25,3.42);INSERT INTO Fares (Created,RouteId,Stage2,Stage1,Single,[Return]) VALUES (1500249600000,18,14,8,2.25,3.42)</v>
      </c>
      <c r="S100" s="29" t="str">
        <f t="shared" si="2"/>
        <v>INSERT INTO Fares (Created,RouteId,Stage1,Stage2,Single,[Return]) VALUES (1500249600000,18,13,8,2.25,3.42);INSERT INTO Fares (Created,RouteId,Stage2,Stage1,Single,[Return]) VALUES (1500249600000,18,13,8,2.25,3.42)</v>
      </c>
      <c r="T100" s="29" t="str">
        <f t="shared" si="2"/>
        <v>INSERT INTO Fares (Created,RouteId,Stage1,Stage2,Single,[Return]) VALUES (1500249600000,18,12,8,1.8,3.15);INSERT INTO Fares (Created,RouteId,Stage2,Stage1,Single,[Return]) VALUES (1500249600000,18,12,8,1.8,3.15)</v>
      </c>
      <c r="U100" s="29" t="str">
        <f t="shared" si="2"/>
        <v>INSERT INTO Fares (Created,RouteId,Stage1,Stage2,Single,[Return]) VALUES (1500249600000,18,11,8,1.8,3.15);INSERT INTO Fares (Created,RouteId,Stage2,Stage1,Single,[Return]) VALUES (1500249600000,18,11,8,1.8,3.15)</v>
      </c>
      <c r="V100" s="29" t="str">
        <f t="shared" si="2"/>
        <v>INSERT INTO Fares (Created,RouteId,Stage1,Stage2,Single,[Return]) VALUES (1500249600000,18,10,8,1.44,2.25);INSERT INTO Fares (Created,RouteId,Stage2,Stage1,Single,[Return]) VALUES (1500249600000,18,10,8,1.44,2.25)</v>
      </c>
      <c r="W100" s="29" t="str">
        <f t="shared" si="2"/>
        <v>INSERT INTO Fares (Created,RouteId,Stage1,Stage2,Single,[Return]) VALUES (1500249600000,18,9,8,0.99,1.8);INSERT INTO Fares (Created,RouteId,Stage2,Stage1,Single,[Return]) VALUES (1500249600000,18,9,8,0.99,1.8)</v>
      </c>
      <c r="X100" s="29" t="str">
        <f t="shared" si="2"/>
        <v>INSERT INTO Fares (Created,RouteId,Stage1,Stage2,Single,[Return]) VALUES (1500249600000,18,8,8,0.99,1.8);INSERT INTO Fares (Created,RouteId,Stage2,Stage1,Single,[Return]) VALUES (1500249600000,18,8,8,0.99,1.8)</v>
      </c>
      <c r="Y100" s="29" t="str">
        <f t="shared" si="2"/>
        <v/>
      </c>
      <c r="Z100" s="29" t="str">
        <f t="shared" si="2"/>
        <v/>
      </c>
      <c r="AA100" s="29" t="str">
        <f t="shared" si="2"/>
        <v/>
      </c>
      <c r="AB100" s="29" t="str">
        <f t="shared" si="2"/>
        <v/>
      </c>
    </row>
    <row r="101" spans="4:28" x14ac:dyDescent="0.25">
      <c r="D101" s="9">
        <v>7</v>
      </c>
      <c r="E101" s="29" t="str">
        <f t="shared" si="1"/>
        <v>INSERT INTO Fares (Created,RouteId,Stage1,Stage2,Single,[Return]) VALUES (1500249600000,18,27,7,2.7,4.32);INSERT INTO Fares (Created,RouteId,Stage2,Stage1,Single,[Return]) VALUES (1500249600000,18,27,7,2.7,4.32)</v>
      </c>
      <c r="F101" s="29" t="str">
        <f t="shared" si="2"/>
        <v>INSERT INTO Fares (Created,RouteId,Stage1,Stage2,Single,[Return]) VALUES (1500249600000,18,26,7,2.7,4.32);INSERT INTO Fares (Created,RouteId,Stage2,Stage1,Single,[Return]) VALUES (1500249600000,18,26,7,2.7,4.32)</v>
      </c>
      <c r="G101" s="29" t="str">
        <f t="shared" si="2"/>
        <v>INSERT INTO Fares (Created,RouteId,Stage1,Stage2,Single,[Return]) VALUES (1500249600000,18,25,7,2.43,4.23);INSERT INTO Fares (Created,RouteId,Stage2,Stage1,Single,[Return]) VALUES (1500249600000,18,25,7,2.43,4.23)</v>
      </c>
      <c r="H101" s="29" t="str">
        <f t="shared" si="2"/>
        <v>INSERT INTO Fares (Created,RouteId,Stage1,Stage2,Single,[Return]) VALUES (1500249600000,18,24,7,2.43,4.23);INSERT INTO Fares (Created,RouteId,Stage2,Stage1,Single,[Return]) VALUES (1500249600000,18,24,7,2.43,4.23)</v>
      </c>
      <c r="I101" s="29" t="str">
        <f t="shared" si="2"/>
        <v>INSERT INTO Fares (Created,RouteId,Stage1,Stage2,Single,[Return]) VALUES (1500249600000,18,23,7,2.43,4.23);INSERT INTO Fares (Created,RouteId,Stage2,Stage1,Single,[Return]) VALUES (1500249600000,18,23,7,2.43,4.23)</v>
      </c>
      <c r="J101" s="29" t="str">
        <f t="shared" si="2"/>
        <v>INSERT INTO Fares (Created,RouteId,Stage1,Stage2,Single,[Return]) VALUES (1500249600000,18,22,7,2.43,4.23);INSERT INTO Fares (Created,RouteId,Stage2,Stage1,Single,[Return]) VALUES (1500249600000,18,22,7,2.43,4.23)</v>
      </c>
      <c r="K101" s="29" t="str">
        <f t="shared" si="2"/>
        <v>INSERT INTO Fares (Created,RouteId,Stage1,Stage2,Single,[Return]) VALUES (1500249600000,18,21,7,2.43,4.23);INSERT INTO Fares (Created,RouteId,Stage2,Stage1,Single,[Return]) VALUES (1500249600000,18,21,7,2.43,4.23)</v>
      </c>
      <c r="L101" s="29" t="str">
        <f t="shared" si="2"/>
        <v>INSERT INTO Fares (Created,RouteId,Stage1,Stage2,Single,[Return]) VALUES (1500249600000,18,20,7,2.43,4.23);INSERT INTO Fares (Created,RouteId,Stage2,Stage1,Single,[Return]) VALUES (1500249600000,18,20,7,2.43,4.23)</v>
      </c>
      <c r="M101" s="29" t="str">
        <f t="shared" si="2"/>
        <v>INSERT INTO Fares (Created,RouteId,Stage1,Stage2,Single,[Return]) VALUES (1500249600000,18,19,7,2.43,4.23);INSERT INTO Fares (Created,RouteId,Stage2,Stage1,Single,[Return]) VALUES (1500249600000,18,19,7,2.43,4.23)</v>
      </c>
      <c r="N101" s="29" t="str">
        <f t="shared" si="2"/>
        <v>INSERT INTO Fares (Created,RouteId,Stage1,Stage2,Single,[Return]) VALUES (1500249600000,18,18,7,2.43,4.23);INSERT INTO Fares (Created,RouteId,Stage2,Stage1,Single,[Return]) VALUES (1500249600000,18,18,7,2.43,4.23)</v>
      </c>
      <c r="O101" s="29" t="str">
        <f t="shared" si="2"/>
        <v>INSERT INTO Fares (Created,RouteId,Stage1,Stage2,Single,[Return]) VALUES (1500249600000,18,17,7,2.43,4.23);INSERT INTO Fares (Created,RouteId,Stage2,Stage1,Single,[Return]) VALUES (1500249600000,18,17,7,2.43,4.23)</v>
      </c>
      <c r="P101" s="29" t="str">
        <f t="shared" si="2"/>
        <v>INSERT INTO Fares (Created,RouteId,Stage1,Stage2,Single,[Return]) VALUES (1500249600000,18,16,7,2.43,3.42);INSERT INTO Fares (Created,RouteId,Stage2,Stage1,Single,[Return]) VALUES (1500249600000,18,16,7,2.43,3.42)</v>
      </c>
      <c r="Q101" s="29" t="str">
        <f t="shared" si="2"/>
        <v>INSERT INTO Fares (Created,RouteId,Stage1,Stage2,Single,[Return]) VALUES (1500249600000,18,15,7,2.43,3.42);INSERT INTO Fares (Created,RouteId,Stage2,Stage1,Single,[Return]) VALUES (1500249600000,18,15,7,2.43,3.42)</v>
      </c>
      <c r="R101" s="29" t="str">
        <f t="shared" si="2"/>
        <v>INSERT INTO Fares (Created,RouteId,Stage1,Stage2,Single,[Return]) VALUES (1500249600000,18,14,7,2.43,3.42);INSERT INTO Fares (Created,RouteId,Stage2,Stage1,Single,[Return]) VALUES (1500249600000,18,14,7,2.43,3.42)</v>
      </c>
      <c r="S101" s="29" t="str">
        <f t="shared" si="2"/>
        <v>INSERT INTO Fares (Created,RouteId,Stage1,Stage2,Single,[Return]) VALUES (1500249600000,18,13,7,2.25,3.42);INSERT INTO Fares (Created,RouteId,Stage2,Stage1,Single,[Return]) VALUES (1500249600000,18,13,7,2.25,3.42)</v>
      </c>
      <c r="T101" s="29" t="str">
        <f t="shared" si="2"/>
        <v>INSERT INTO Fares (Created,RouteId,Stage1,Stage2,Single,[Return]) VALUES (1500249600000,18,12,7,2.25,3.42);INSERT INTO Fares (Created,RouteId,Stage2,Stage1,Single,[Return]) VALUES (1500249600000,18,12,7,2.25,3.42)</v>
      </c>
      <c r="U101" s="29" t="str">
        <f t="shared" si="2"/>
        <v>INSERT INTO Fares (Created,RouteId,Stage1,Stage2,Single,[Return]) VALUES (1500249600000,18,11,7,1.8,3.15);INSERT INTO Fares (Created,RouteId,Stage2,Stage1,Single,[Return]) VALUES (1500249600000,18,11,7,1.8,3.15)</v>
      </c>
      <c r="V101" s="29" t="str">
        <f t="shared" si="2"/>
        <v>INSERT INTO Fares (Created,RouteId,Stage1,Stage2,Single,[Return]) VALUES (1500249600000,18,10,7,1.8,3.15);INSERT INTO Fares (Created,RouteId,Stage2,Stage1,Single,[Return]) VALUES (1500249600000,18,10,7,1.8,3.15)</v>
      </c>
      <c r="W101" s="29" t="str">
        <f t="shared" si="2"/>
        <v>INSERT INTO Fares (Created,RouteId,Stage1,Stage2,Single,[Return]) VALUES (1500249600000,18,9,7,1.44,2.25);INSERT INTO Fares (Created,RouteId,Stage2,Stage1,Single,[Return]) VALUES (1500249600000,18,9,7,1.44,2.25)</v>
      </c>
      <c r="X101" s="29" t="str">
        <f t="shared" si="2"/>
        <v>INSERT INTO Fares (Created,RouteId,Stage1,Stage2,Single,[Return]) VALUES (1500249600000,18,8,7,0.99,1.8);INSERT INTO Fares (Created,RouteId,Stage2,Stage1,Single,[Return]) VALUES (1500249600000,18,8,7,0.99,1.8)</v>
      </c>
      <c r="Y101" s="29" t="str">
        <f t="shared" si="2"/>
        <v>INSERT INTO Fares (Created,RouteId,Stage1,Stage2,Single,[Return]) VALUES (1500249600000,18,7,7,0.99,1.8);INSERT INTO Fares (Created,RouteId,Stage2,Stage1,Single,[Return]) VALUES (1500249600000,18,7,7,0.99,1.8)</v>
      </c>
      <c r="Z101" s="29" t="str">
        <f t="shared" si="2"/>
        <v/>
      </c>
      <c r="AA101" s="29" t="str">
        <f t="shared" si="2"/>
        <v/>
      </c>
      <c r="AB101" s="29" t="str">
        <f t="shared" si="2"/>
        <v/>
      </c>
    </row>
    <row r="102" spans="4:28" x14ac:dyDescent="0.25">
      <c r="D102" s="9">
        <v>6</v>
      </c>
      <c r="E102" s="29" t="str">
        <f t="shared" si="1"/>
        <v>INSERT INTO Fares (Created,RouteId,Stage1,Stage2,Single,[Return]) VALUES (1500249600000,18,27,6,2.7,4.32);INSERT INTO Fares (Created,RouteId,Stage2,Stage1,Single,[Return]) VALUES (1500249600000,18,27,6,2.7,4.32)</v>
      </c>
      <c r="F102" s="29" t="str">
        <f t="shared" si="2"/>
        <v>INSERT INTO Fares (Created,RouteId,Stage1,Stage2,Single,[Return]) VALUES (1500249600000,18,26,6,2.7,4.32);INSERT INTO Fares (Created,RouteId,Stage2,Stage1,Single,[Return]) VALUES (1500249600000,18,26,6,2.7,4.32)</v>
      </c>
      <c r="G102" s="29" t="str">
        <f t="shared" si="2"/>
        <v>INSERT INTO Fares (Created,RouteId,Stage1,Stage2,Single,[Return]) VALUES (1500249600000,18,25,6,2.7,4.32);INSERT INTO Fares (Created,RouteId,Stage2,Stage1,Single,[Return]) VALUES (1500249600000,18,25,6,2.7,4.32)</v>
      </c>
      <c r="H102" s="29" t="str">
        <f t="shared" si="2"/>
        <v>INSERT INTO Fares (Created,RouteId,Stage1,Stage2,Single,[Return]) VALUES (1500249600000,18,24,6,2.43,4.23);INSERT INTO Fares (Created,RouteId,Stage2,Stage1,Single,[Return]) VALUES (1500249600000,18,24,6,2.43,4.23)</v>
      </c>
      <c r="I102" s="29" t="str">
        <f t="shared" si="2"/>
        <v>INSERT INTO Fares (Created,RouteId,Stage1,Stage2,Single,[Return]) VALUES (1500249600000,18,23,6,2.43,4.23);INSERT INTO Fares (Created,RouteId,Stage2,Stage1,Single,[Return]) VALUES (1500249600000,18,23,6,2.43,4.23)</v>
      </c>
      <c r="J102" s="29" t="str">
        <f t="shared" si="2"/>
        <v>INSERT INTO Fares (Created,RouteId,Stage1,Stage2,Single,[Return]) VALUES (1500249600000,18,22,6,2.43,4.23);INSERT INTO Fares (Created,RouteId,Stage2,Stage1,Single,[Return]) VALUES (1500249600000,18,22,6,2.43,4.23)</v>
      </c>
      <c r="K102" s="29" t="str">
        <f t="shared" si="2"/>
        <v>INSERT INTO Fares (Created,RouteId,Stage1,Stage2,Single,[Return]) VALUES (1500249600000,18,21,6,2.43,4.23);INSERT INTO Fares (Created,RouteId,Stage2,Stage1,Single,[Return]) VALUES (1500249600000,18,21,6,2.43,4.23)</v>
      </c>
      <c r="L102" s="29" t="str">
        <f t="shared" si="2"/>
        <v>INSERT INTO Fares (Created,RouteId,Stage1,Stage2,Single,[Return]) VALUES (1500249600000,18,20,6,2.43,4.23);INSERT INTO Fares (Created,RouteId,Stage2,Stage1,Single,[Return]) VALUES (1500249600000,18,20,6,2.43,4.23)</v>
      </c>
      <c r="M102" s="29" t="str">
        <f t="shared" si="2"/>
        <v>INSERT INTO Fares (Created,RouteId,Stage1,Stage2,Single,[Return]) VALUES (1500249600000,18,19,6,2.43,4.23);INSERT INTO Fares (Created,RouteId,Stage2,Stage1,Single,[Return]) VALUES (1500249600000,18,19,6,2.43,4.23)</v>
      </c>
      <c r="N102" s="29" t="str">
        <f t="shared" si="2"/>
        <v>INSERT INTO Fares (Created,RouteId,Stage1,Stage2,Single,[Return]) VALUES (1500249600000,18,18,6,2.43,4.23);INSERT INTO Fares (Created,RouteId,Stage2,Stage1,Single,[Return]) VALUES (1500249600000,18,18,6,2.43,4.23)</v>
      </c>
      <c r="O102" s="29" t="str">
        <f t="shared" si="2"/>
        <v>INSERT INTO Fares (Created,RouteId,Stage1,Stage2,Single,[Return]) VALUES (1500249600000,18,17,6,2.43,4.23);INSERT INTO Fares (Created,RouteId,Stage2,Stage1,Single,[Return]) VALUES (1500249600000,18,17,6,2.43,4.23)</v>
      </c>
      <c r="P102" s="29" t="str">
        <f t="shared" si="2"/>
        <v>INSERT INTO Fares (Created,RouteId,Stage1,Stage2,Single,[Return]) VALUES (1500249600000,18,16,6,2.43,3.42);INSERT INTO Fares (Created,RouteId,Stage2,Stage1,Single,[Return]) VALUES (1500249600000,18,16,6,2.43,3.42)</v>
      </c>
      <c r="Q102" s="29" t="str">
        <f t="shared" si="2"/>
        <v>INSERT INTO Fares (Created,RouteId,Stage1,Stage2,Single,[Return]) VALUES (1500249600000,18,15,6,2.43,3.42);INSERT INTO Fares (Created,RouteId,Stage2,Stage1,Single,[Return]) VALUES (1500249600000,18,15,6,2.43,3.42)</v>
      </c>
      <c r="R102" s="29" t="str">
        <f t="shared" si="2"/>
        <v>INSERT INTO Fares (Created,RouteId,Stage1,Stage2,Single,[Return]) VALUES (1500249600000,18,14,6,2.43,3.42);INSERT INTO Fares (Created,RouteId,Stage2,Stage1,Single,[Return]) VALUES (1500249600000,18,14,6,2.43,3.42)</v>
      </c>
      <c r="S102" s="29" t="str">
        <f t="shared" si="2"/>
        <v>INSERT INTO Fares (Created,RouteId,Stage1,Stage2,Single,[Return]) VALUES (1500249600000,18,13,6,2.43,3.42);INSERT INTO Fares (Created,RouteId,Stage2,Stage1,Single,[Return]) VALUES (1500249600000,18,13,6,2.43,3.42)</v>
      </c>
      <c r="T102" s="29" t="str">
        <f t="shared" si="2"/>
        <v>INSERT INTO Fares (Created,RouteId,Stage1,Stage2,Single,[Return]) VALUES (1500249600000,18,12,6,2.25,3.42);INSERT INTO Fares (Created,RouteId,Stage2,Stage1,Single,[Return]) VALUES (1500249600000,18,12,6,2.25,3.42)</v>
      </c>
      <c r="U102" s="29" t="str">
        <f t="shared" si="2"/>
        <v>INSERT INTO Fares (Created,RouteId,Stage1,Stage2,Single,[Return]) VALUES (1500249600000,18,11,6,2.25,3.42);INSERT INTO Fares (Created,RouteId,Stage2,Stage1,Single,[Return]) VALUES (1500249600000,18,11,6,2.25,3.42)</v>
      </c>
      <c r="V102" s="29" t="str">
        <f t="shared" si="2"/>
        <v>INSERT INTO Fares (Created,RouteId,Stage1,Stage2,Single,[Return]) VALUES (1500249600000,18,10,6,1.8,3.15);INSERT INTO Fares (Created,RouteId,Stage2,Stage1,Single,[Return]) VALUES (1500249600000,18,10,6,1.8,3.15)</v>
      </c>
      <c r="W102" s="29" t="str">
        <f t="shared" si="2"/>
        <v>INSERT INTO Fares (Created,RouteId,Stage1,Stage2,Single,[Return]) VALUES (1500249600000,18,9,6,1.8,3.15);INSERT INTO Fares (Created,RouteId,Stage2,Stage1,Single,[Return]) VALUES (1500249600000,18,9,6,1.8,3.15)</v>
      </c>
      <c r="X102" s="29" t="str">
        <f t="shared" si="2"/>
        <v>INSERT INTO Fares (Created,RouteId,Stage1,Stage2,Single,[Return]) VALUES (1500249600000,18,8,6,1.44,2.25);INSERT INTO Fares (Created,RouteId,Stage2,Stage1,Single,[Return]) VALUES (1500249600000,18,8,6,1.44,2.25)</v>
      </c>
      <c r="Y102" s="29" t="str">
        <f t="shared" si="2"/>
        <v>INSERT INTO Fares (Created,RouteId,Stage1,Stage2,Single,[Return]) VALUES (1500249600000,18,7,6,0.99,1.8);INSERT INTO Fares (Created,RouteId,Stage2,Stage1,Single,[Return]) VALUES (1500249600000,18,7,6,0.99,1.8)</v>
      </c>
      <c r="Z102" s="29" t="str">
        <f t="shared" si="2"/>
        <v>INSERT INTO Fares (Created,RouteId,Stage1,Stage2,Single,[Return]) VALUES (1500249600000,18,6,6,0.99,1.8);INSERT INTO Fares (Created,RouteId,Stage2,Stage1,Single,[Return]) VALUES (1500249600000,18,6,6,0.99,1.8)</v>
      </c>
      <c r="AA102" s="29" t="str">
        <f t="shared" si="2"/>
        <v/>
      </c>
      <c r="AB102" s="29" t="str">
        <f t="shared" si="2"/>
        <v/>
      </c>
    </row>
    <row r="103" spans="4:28" x14ac:dyDescent="0.25">
      <c r="D103" s="9">
        <v>5</v>
      </c>
      <c r="E103" s="29" t="str">
        <f t="shared" si="1"/>
        <v>INSERT INTO Fares (Created,RouteId,Stage1,Stage2,Single,[Return]) VALUES (1500249600000,18,27,5,2.7,4.32);INSERT INTO Fares (Created,RouteId,Stage2,Stage1,Single,[Return]) VALUES (1500249600000,18,27,5,2.7,4.32)</v>
      </c>
      <c r="F103" s="29" t="str">
        <f t="shared" si="2"/>
        <v>INSERT INTO Fares (Created,RouteId,Stage1,Stage2,Single,[Return]) VALUES (1500249600000,18,26,5,2.7,4.32);INSERT INTO Fares (Created,RouteId,Stage2,Stage1,Single,[Return]) VALUES (1500249600000,18,26,5,2.7,4.32)</v>
      </c>
      <c r="G103" s="29" t="str">
        <f t="shared" si="2"/>
        <v>INSERT INTO Fares (Created,RouteId,Stage1,Stage2,Single,[Return]) VALUES (1500249600000,18,25,5,2.7,4.32);INSERT INTO Fares (Created,RouteId,Stage2,Stage1,Single,[Return]) VALUES (1500249600000,18,25,5,2.7,4.32)</v>
      </c>
      <c r="H103" s="29" t="str">
        <f t="shared" si="2"/>
        <v>INSERT INTO Fares (Created,RouteId,Stage1,Stage2,Single,[Return]) VALUES (1500249600000,18,24,5,2.7,4.32);INSERT INTO Fares (Created,RouteId,Stage2,Stage1,Single,[Return]) VALUES (1500249600000,18,24,5,2.7,4.32)</v>
      </c>
      <c r="I103" s="29" t="str">
        <f t="shared" si="2"/>
        <v>INSERT INTO Fares (Created,RouteId,Stage1,Stage2,Single,[Return]) VALUES (1500249600000,18,23,5,2.7,4.32);INSERT INTO Fares (Created,RouteId,Stage2,Stage1,Single,[Return]) VALUES (1500249600000,18,23,5,2.7,4.32)</v>
      </c>
      <c r="J103" s="29" t="str">
        <f t="shared" si="2"/>
        <v>INSERT INTO Fares (Created,RouteId,Stage1,Stage2,Single,[Return]) VALUES (1500249600000,18,22,5,2.43,4.23);INSERT INTO Fares (Created,RouteId,Stage2,Stage1,Single,[Return]) VALUES (1500249600000,18,22,5,2.43,4.23)</v>
      </c>
      <c r="K103" s="29" t="str">
        <f t="shared" si="2"/>
        <v>INSERT INTO Fares (Created,RouteId,Stage1,Stage2,Single,[Return]) VALUES (1500249600000,18,21,5,2.43,4.23);INSERT INTO Fares (Created,RouteId,Stage2,Stage1,Single,[Return]) VALUES (1500249600000,18,21,5,2.43,4.23)</v>
      </c>
      <c r="L103" s="29" t="str">
        <f t="shared" si="2"/>
        <v>INSERT INTO Fares (Created,RouteId,Stage1,Stage2,Single,[Return]) VALUES (1500249600000,18,20,5,2.43,4.23);INSERT INTO Fares (Created,RouteId,Stage2,Stage1,Single,[Return]) VALUES (1500249600000,18,20,5,2.43,4.23)</v>
      </c>
      <c r="M103" s="29" t="str">
        <f t="shared" si="2"/>
        <v>INSERT INTO Fares (Created,RouteId,Stage1,Stage2,Single,[Return]) VALUES (1500249600000,18,19,5,2.43,4.23);INSERT INTO Fares (Created,RouteId,Stage2,Stage1,Single,[Return]) VALUES (1500249600000,18,19,5,2.43,4.23)</v>
      </c>
      <c r="N103" s="29" t="str">
        <f t="shared" si="2"/>
        <v>INSERT INTO Fares (Created,RouteId,Stage1,Stage2,Single,[Return]) VALUES (1500249600000,18,18,5,2.43,4.23);INSERT INTO Fares (Created,RouteId,Stage2,Stage1,Single,[Return]) VALUES (1500249600000,18,18,5,2.43,4.23)</v>
      </c>
      <c r="O103" s="29" t="str">
        <f t="shared" si="2"/>
        <v>INSERT INTO Fares (Created,RouteId,Stage1,Stage2,Single,[Return]) VALUES (1500249600000,18,17,5,2.43,4.23);INSERT INTO Fares (Created,RouteId,Stage2,Stage1,Single,[Return]) VALUES (1500249600000,18,17,5,2.43,4.23)</v>
      </c>
      <c r="P103" s="29" t="str">
        <f t="shared" si="2"/>
        <v>INSERT INTO Fares (Created,RouteId,Stage1,Stage2,Single,[Return]) VALUES (1500249600000,18,16,5,2.43,3.42);INSERT INTO Fares (Created,RouteId,Stage2,Stage1,Single,[Return]) VALUES (1500249600000,18,16,5,2.43,3.42)</v>
      </c>
      <c r="Q103" s="29" t="str">
        <f t="shared" si="2"/>
        <v>INSERT INTO Fares (Created,RouteId,Stage1,Stage2,Single,[Return]) VALUES (1500249600000,18,15,5,2.43,3.42);INSERT INTO Fares (Created,RouteId,Stage2,Stage1,Single,[Return]) VALUES (1500249600000,18,15,5,2.43,3.42)</v>
      </c>
      <c r="R103" s="29" t="str">
        <f t="shared" si="2"/>
        <v>INSERT INTO Fares (Created,RouteId,Stage1,Stage2,Single,[Return]) VALUES (1500249600000,18,14,5,2.43,3.42);INSERT INTO Fares (Created,RouteId,Stage2,Stage1,Single,[Return]) VALUES (1500249600000,18,14,5,2.43,3.42)</v>
      </c>
      <c r="S103" s="29" t="str">
        <f t="shared" si="2"/>
        <v>INSERT INTO Fares (Created,RouteId,Stage1,Stage2,Single,[Return]) VALUES (1500249600000,18,13,5,2.43,3.42);INSERT INTO Fares (Created,RouteId,Stage2,Stage1,Single,[Return]) VALUES (1500249600000,18,13,5,2.43,3.42)</v>
      </c>
      <c r="T103" s="29" t="str">
        <f t="shared" si="2"/>
        <v>INSERT INTO Fares (Created,RouteId,Stage1,Stage2,Single,[Return]) VALUES (1500249600000,18,12,5,2.43,3.42);INSERT INTO Fares (Created,RouteId,Stage2,Stage1,Single,[Return]) VALUES (1500249600000,18,12,5,2.43,3.42)</v>
      </c>
      <c r="U103" s="29" t="str">
        <f t="shared" si="2"/>
        <v>INSERT INTO Fares (Created,RouteId,Stage1,Stage2,Single,[Return]) VALUES (1500249600000,18,11,5,2.25,3.42);INSERT INTO Fares (Created,RouteId,Stage2,Stage1,Single,[Return]) VALUES (1500249600000,18,11,5,2.25,3.42)</v>
      </c>
      <c r="V103" s="29" t="str">
        <f t="shared" si="2"/>
        <v>INSERT INTO Fares (Created,RouteId,Stage1,Stage2,Single,[Return]) VALUES (1500249600000,18,10,5,2.25,3.42);INSERT INTO Fares (Created,RouteId,Stage2,Stage1,Single,[Return]) VALUES (1500249600000,18,10,5,2.25,3.42)</v>
      </c>
      <c r="W103" s="29" t="str">
        <f t="shared" si="2"/>
        <v>INSERT INTO Fares (Created,RouteId,Stage1,Stage2,Single,[Return]) VALUES (1500249600000,18,9,5,1.8,3.15);INSERT INTO Fares (Created,RouteId,Stage2,Stage1,Single,[Return]) VALUES (1500249600000,18,9,5,1.8,3.15)</v>
      </c>
      <c r="X103" s="29" t="str">
        <f t="shared" si="2"/>
        <v>INSERT INTO Fares (Created,RouteId,Stage1,Stage2,Single,[Return]) VALUES (1500249600000,18,8,5,1.8,3.15);INSERT INTO Fares (Created,RouteId,Stage2,Stage1,Single,[Return]) VALUES (1500249600000,18,8,5,1.8,3.15)</v>
      </c>
      <c r="Y103" s="29" t="str">
        <f t="shared" ref="F103:AB104" si="3">IF(Y25,"INSERT INTO Fares (Created,RouteId,Stage1,Stage2,Single,[Return]) VALUES ("&amp;$B$2&amp;","&amp;$B$3&amp;","&amp;Y$2&amp;","&amp;$D25&amp;","&amp;((Y25/100)*$B$8)&amp;","&amp;((Y51/100)*$B$8)&amp;");INSERT INTO Fares (Created,RouteId,Stage2,Stage1,Single,[Return]) VALUES ("&amp;$B$2&amp;","&amp;$B$3&amp;","&amp;Y$2&amp;","&amp;$D25&amp;","&amp;((Y25/100)*$B$8)&amp;","&amp;((Y51/100)*$B$8)&amp;")","")</f>
        <v>INSERT INTO Fares (Created,RouteId,Stage1,Stage2,Single,[Return]) VALUES (1500249600000,18,7,5,1.44,2.25);INSERT INTO Fares (Created,RouteId,Stage2,Stage1,Single,[Return]) VALUES (1500249600000,18,7,5,1.44,2.25)</v>
      </c>
      <c r="Z103" s="29" t="str">
        <f t="shared" si="3"/>
        <v>INSERT INTO Fares (Created,RouteId,Stage1,Stage2,Single,[Return]) VALUES (1500249600000,18,6,5,0.99,1.8);INSERT INTO Fares (Created,RouteId,Stage2,Stage1,Single,[Return]) VALUES (1500249600000,18,6,5,0.99,1.8)</v>
      </c>
      <c r="AA103" s="29" t="str">
        <f t="shared" si="3"/>
        <v>INSERT INTO Fares (Created,RouteId,Stage1,Stage2,Single,[Return]) VALUES (1500249600000,18,5,5,0.99,1.8);INSERT INTO Fares (Created,RouteId,Stage2,Stage1,Single,[Return]) VALUES (1500249600000,18,5,5,0.99,1.8)</v>
      </c>
      <c r="AB103" s="29" t="str">
        <f t="shared" si="3"/>
        <v/>
      </c>
    </row>
    <row r="104" spans="4:28" x14ac:dyDescent="0.25">
      <c r="D104" s="9">
        <v>4</v>
      </c>
      <c r="E104" s="29" t="str">
        <f t="shared" si="1"/>
        <v>INSERT INTO Fares (Created,RouteId,Stage1,Stage2,Single,[Return]) VALUES (1500249600000,18,27,4,2.7,4.32);INSERT INTO Fares (Created,RouteId,Stage2,Stage1,Single,[Return]) VALUES (1500249600000,18,27,4,2.7,4.32)</v>
      </c>
      <c r="F104" s="29" t="str">
        <f t="shared" si="3"/>
        <v>INSERT INTO Fares (Created,RouteId,Stage1,Stage2,Single,[Return]) VALUES (1500249600000,18,26,4,2.7,4.32);INSERT INTO Fares (Created,RouteId,Stage2,Stage1,Single,[Return]) VALUES (1500249600000,18,26,4,2.7,4.32)</v>
      </c>
      <c r="G104" s="29" t="str">
        <f t="shared" si="3"/>
        <v>INSERT INTO Fares (Created,RouteId,Stage1,Stage2,Single,[Return]) VALUES (1500249600000,18,25,4,2.7,4.32);INSERT INTO Fares (Created,RouteId,Stage2,Stage1,Single,[Return]) VALUES (1500249600000,18,25,4,2.7,4.32)</v>
      </c>
      <c r="H104" s="29" t="str">
        <f t="shared" si="3"/>
        <v>INSERT INTO Fares (Created,RouteId,Stage1,Stage2,Single,[Return]) VALUES (1500249600000,18,24,4,2.7,4.32);INSERT INTO Fares (Created,RouteId,Stage2,Stage1,Single,[Return]) VALUES (1500249600000,18,24,4,2.7,4.32)</v>
      </c>
      <c r="I104" s="29" t="str">
        <f t="shared" si="3"/>
        <v>INSERT INTO Fares (Created,RouteId,Stage1,Stage2,Single,[Return]) VALUES (1500249600000,18,23,4,2.7,4.32);INSERT INTO Fares (Created,RouteId,Stage2,Stage1,Single,[Return]) VALUES (1500249600000,18,23,4,2.7,4.32)</v>
      </c>
      <c r="J104" s="29" t="str">
        <f t="shared" si="3"/>
        <v>INSERT INTO Fares (Created,RouteId,Stage1,Stage2,Single,[Return]) VALUES (1500249600000,18,22,4,2.7,4.32);INSERT INTO Fares (Created,RouteId,Stage2,Stage1,Single,[Return]) VALUES (1500249600000,18,22,4,2.7,4.32)</v>
      </c>
      <c r="K104" s="29" t="str">
        <f t="shared" si="3"/>
        <v>INSERT INTO Fares (Created,RouteId,Stage1,Stage2,Single,[Return]) VALUES (1500249600000,18,21,4,2.7,4.32);INSERT INTO Fares (Created,RouteId,Stage2,Stage1,Single,[Return]) VALUES (1500249600000,18,21,4,2.7,4.32)</v>
      </c>
      <c r="L104" s="29" t="str">
        <f t="shared" si="3"/>
        <v>INSERT INTO Fares (Created,RouteId,Stage1,Stage2,Single,[Return]) VALUES (1500249600000,18,20,4,2.43,4.23);INSERT INTO Fares (Created,RouteId,Stage2,Stage1,Single,[Return]) VALUES (1500249600000,18,20,4,2.43,4.23)</v>
      </c>
      <c r="M104" s="29" t="str">
        <f t="shared" si="3"/>
        <v>INSERT INTO Fares (Created,RouteId,Stage1,Stage2,Single,[Return]) VALUES (1500249600000,18,19,4,2.43,4.23);INSERT INTO Fares (Created,RouteId,Stage2,Stage1,Single,[Return]) VALUES (1500249600000,18,19,4,2.43,4.23)</v>
      </c>
      <c r="N104" s="29" t="str">
        <f t="shared" si="3"/>
        <v>INSERT INTO Fares (Created,RouteId,Stage1,Stage2,Single,[Return]) VALUES (1500249600000,18,18,4,2.43,4.23);INSERT INTO Fares (Created,RouteId,Stage2,Stage1,Single,[Return]) VALUES (1500249600000,18,18,4,2.43,4.23)</v>
      </c>
      <c r="O104" s="29" t="str">
        <f t="shared" si="3"/>
        <v>INSERT INTO Fares (Created,RouteId,Stage1,Stage2,Single,[Return]) VALUES (1500249600000,18,17,4,2.43,4.23);INSERT INTO Fares (Created,RouteId,Stage2,Stage1,Single,[Return]) VALUES (1500249600000,18,17,4,2.43,4.23)</v>
      </c>
      <c r="P104" s="29" t="str">
        <f t="shared" si="3"/>
        <v>INSERT INTO Fares (Created,RouteId,Stage1,Stage2,Single,[Return]) VALUES (1500249600000,18,16,4,2.43,3.42);INSERT INTO Fares (Created,RouteId,Stage2,Stage1,Single,[Return]) VALUES (1500249600000,18,16,4,2.43,3.42)</v>
      </c>
      <c r="Q104" s="29" t="str">
        <f t="shared" si="3"/>
        <v>INSERT INTO Fares (Created,RouteId,Stage1,Stage2,Single,[Return]) VALUES (1500249600000,18,15,4,2.43,3.42);INSERT INTO Fares (Created,RouteId,Stage2,Stage1,Single,[Return]) VALUES (1500249600000,18,15,4,2.43,3.42)</v>
      </c>
      <c r="R104" s="29" t="str">
        <f t="shared" si="3"/>
        <v>INSERT INTO Fares (Created,RouteId,Stage1,Stage2,Single,[Return]) VALUES (1500249600000,18,14,4,2.43,3.42);INSERT INTO Fares (Created,RouteId,Stage2,Stage1,Single,[Return]) VALUES (1500249600000,18,14,4,2.43,3.42)</v>
      </c>
      <c r="S104" s="29" t="str">
        <f t="shared" si="3"/>
        <v>INSERT INTO Fares (Created,RouteId,Stage1,Stage2,Single,[Return]) VALUES (1500249600000,18,13,4,2.43,3.42);INSERT INTO Fares (Created,RouteId,Stage2,Stage1,Single,[Return]) VALUES (1500249600000,18,13,4,2.43,3.42)</v>
      </c>
      <c r="T104" s="29" t="str">
        <f t="shared" si="3"/>
        <v>INSERT INTO Fares (Created,RouteId,Stage1,Stage2,Single,[Return]) VALUES (1500249600000,18,12,4,2.43,3.42);INSERT INTO Fares (Created,RouteId,Stage2,Stage1,Single,[Return]) VALUES (1500249600000,18,12,4,2.43,3.42)</v>
      </c>
      <c r="U104" s="29" t="str">
        <f t="shared" si="3"/>
        <v>INSERT INTO Fares (Created,RouteId,Stage1,Stage2,Single,[Return]) VALUES (1500249600000,18,11,4,2.43,3.42);INSERT INTO Fares (Created,RouteId,Stage2,Stage1,Single,[Return]) VALUES (1500249600000,18,11,4,2.43,3.42)</v>
      </c>
      <c r="V104" s="29" t="str">
        <f t="shared" si="3"/>
        <v>INSERT INTO Fares (Created,RouteId,Stage1,Stage2,Single,[Return]) VALUES (1500249600000,18,10,4,2.25,3.42);INSERT INTO Fares (Created,RouteId,Stage2,Stage1,Single,[Return]) VALUES (1500249600000,18,10,4,2.25,3.42)</v>
      </c>
      <c r="W104" s="29" t="str">
        <f t="shared" si="3"/>
        <v>INSERT INTO Fares (Created,RouteId,Stage1,Stage2,Single,[Return]) VALUES (1500249600000,18,9,4,2.25,3.42);INSERT INTO Fares (Created,RouteId,Stage2,Stage1,Single,[Return]) VALUES (1500249600000,18,9,4,2.25,3.42)</v>
      </c>
      <c r="X104" s="29" t="str">
        <f t="shared" si="3"/>
        <v>INSERT INTO Fares (Created,RouteId,Stage1,Stage2,Single,[Return]) VALUES (1500249600000,18,8,4,1.8,3.15);INSERT INTO Fares (Created,RouteId,Stage2,Stage1,Single,[Return]) VALUES (1500249600000,18,8,4,1.8,3.15)</v>
      </c>
      <c r="Y104" s="29" t="str">
        <f t="shared" si="3"/>
        <v>INSERT INTO Fares (Created,RouteId,Stage1,Stage2,Single,[Return]) VALUES (1500249600000,18,7,4,1.8,3.15);INSERT INTO Fares (Created,RouteId,Stage2,Stage1,Single,[Return]) VALUES (1500249600000,18,7,4,1.8,3.15)</v>
      </c>
      <c r="Z104" s="29" t="str">
        <f t="shared" si="3"/>
        <v>INSERT INTO Fares (Created,RouteId,Stage1,Stage2,Single,[Return]) VALUES (1500249600000,18,6,4,1.44,2.25);INSERT INTO Fares (Created,RouteId,Stage2,Stage1,Single,[Return]) VALUES (1500249600000,18,6,4,1.44,2.25)</v>
      </c>
      <c r="AA104" s="29" t="str">
        <f t="shared" si="3"/>
        <v>INSERT INTO Fares (Created,RouteId,Stage1,Stage2,Single,[Return]) VALUES (1500249600000,18,5,4,0.99,1.8);INSERT INTO Fares (Created,RouteId,Stage2,Stage1,Single,[Return]) VALUES (1500249600000,18,5,4,0.99,1.8)</v>
      </c>
      <c r="AB104" s="29" t="str">
        <f t="shared" si="3"/>
        <v>INSERT INTO Fares (Created,RouteId,Stage1,Stage2,Single,[Return]) VALUES (1500249600000,18,4,4,0.99,1.8);INSERT INTO Fares (Created,RouteId,Stage2,Stage1,Single,[Return]) VALUES (1500249600000,18,4,4,0.99,1.8)</v>
      </c>
    </row>
    <row r="106" spans="4:28" x14ac:dyDescent="0.25">
      <c r="D106" s="24" t="s">
        <v>315</v>
      </c>
      <c r="E106" s="9"/>
    </row>
    <row r="107" spans="4:28" x14ac:dyDescent="0.25">
      <c r="D107" s="9">
        <v>27</v>
      </c>
      <c r="E107" s="9" t="str">
        <f>IF($D3=-1,"",IF(ISBLANK(E3),"","INSERT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("&amp;$B$4&amp;","&amp;$B$3&amp;","&amp;E$2&amp;","&amp;$D3&amp;");"))&amp;IF(ISNUMBER(SEARCH("KZone",E55)),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"")&amp;IF(ISNUMBER(SEARCH("Bradford",E55)),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(1,18,27,27);INSERT INTO FareCapStages (FareCapId,RouteId,Stage2,Stage1) VALUES (1,18,27,27);INSERT INTO FareCapStages (FareCapId,RouteId,Stage1,Stage2) VALUES (2,18,27,27);INSERT INTO FareCapStages (FareCapId,RouteId,Stage2,Stage1) VALUES (2,18,27,27);</v>
      </c>
      <c r="F107" s="9" t="str">
        <f t="shared" ref="F107:AB118" si="4">IF($D3=-1,"",IF(ISBLANK(F3),"","INSERT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("&amp;$B$4&amp;","&amp;$B$3&amp;","&amp;F$2&amp;","&amp;$D3&amp;");"))&amp;IF(ISNUMBER(SEARCH("KZone",F55)),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"")&amp;IF(ISNUMBER(SEARCH("Bradford",F55)),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107" s="9" t="str">
        <f t="shared" si="4"/>
        <v/>
      </c>
      <c r="H107" s="9" t="str">
        <f t="shared" si="4"/>
        <v/>
      </c>
      <c r="I107" s="9" t="str">
        <f t="shared" si="4"/>
        <v/>
      </c>
      <c r="J107" s="9" t="str">
        <f t="shared" si="4"/>
        <v/>
      </c>
      <c r="K107" s="9" t="str">
        <f t="shared" si="4"/>
        <v/>
      </c>
      <c r="L107" s="9" t="str">
        <f t="shared" si="4"/>
        <v/>
      </c>
      <c r="M107" s="9" t="str">
        <f t="shared" si="4"/>
        <v/>
      </c>
      <c r="N107" s="9" t="str">
        <f t="shared" si="4"/>
        <v/>
      </c>
      <c r="O107" s="9" t="str">
        <f t="shared" si="4"/>
        <v/>
      </c>
      <c r="P107" s="9" t="str">
        <f t="shared" si="4"/>
        <v/>
      </c>
      <c r="Q107" s="9" t="str">
        <f t="shared" si="4"/>
        <v/>
      </c>
      <c r="R107" s="9" t="str">
        <f t="shared" si="4"/>
        <v/>
      </c>
      <c r="S107" s="9" t="str">
        <f t="shared" si="4"/>
        <v/>
      </c>
      <c r="T107" s="9" t="str">
        <f t="shared" si="4"/>
        <v/>
      </c>
      <c r="U107" s="9" t="str">
        <f t="shared" si="4"/>
        <v/>
      </c>
      <c r="V107" s="9" t="str">
        <f t="shared" si="4"/>
        <v/>
      </c>
      <c r="W107" s="9" t="str">
        <f t="shared" si="4"/>
        <v/>
      </c>
      <c r="X107" s="9" t="str">
        <f t="shared" si="4"/>
        <v/>
      </c>
      <c r="Y107" s="9" t="str">
        <f t="shared" si="4"/>
        <v/>
      </c>
      <c r="Z107" s="9" t="str">
        <f t="shared" si="4"/>
        <v/>
      </c>
      <c r="AA107" s="9" t="str">
        <f t="shared" si="4"/>
        <v/>
      </c>
      <c r="AB107" s="9" t="str">
        <f t="shared" si="4"/>
        <v/>
      </c>
    </row>
    <row r="108" spans="4:28" x14ac:dyDescent="0.25">
      <c r="D108" s="9">
        <v>26</v>
      </c>
      <c r="E108" s="9" t="str">
        <f t="shared" ref="E108:T130" si="5">IF($D4=-1,"",IF(ISBLANK(E4),"","INSERT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("&amp;$B$4&amp;","&amp;$B$3&amp;","&amp;E$2&amp;","&amp;$D4&amp;");"))&amp;IF(ISNUMBER(SEARCH("KZone",E56)),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"")&amp;IF(ISNUMBER(SEARCH("Bradford",E56)),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(1,18,27,26);INSERT INTO FareCapStages (FareCapId,RouteId,Stage2,Stage1) VALUES (1,18,27,26);INSERT INTO FareCapStages (FareCapId,RouteId,Stage1,Stage2) VALUES (2,18,27,26);INSERT INTO FareCapStages (FareCapId,RouteId,Stage2,Stage1) VALUES (2,18,27,26);</v>
      </c>
      <c r="F108" s="9" t="str">
        <f t="shared" si="5"/>
        <v>INSERT INTO FareCapStages (FareCapId,RouteId,Stage1,Stage2) VALUES (1,18,26,26);INSERT INTO FareCapStages (FareCapId,RouteId,Stage2,Stage1) VALUES (1,18,26,26);INSERT INTO FareCapStages (FareCapId,RouteId,Stage1,Stage2) VALUES (2,18,26,26);INSERT INTO FareCapStages (FareCapId,RouteId,Stage2,Stage1) VALUES (2,18,26,26);</v>
      </c>
      <c r="G108" s="9" t="str">
        <f t="shared" si="5"/>
        <v/>
      </c>
      <c r="H108" s="9" t="str">
        <f t="shared" si="5"/>
        <v/>
      </c>
      <c r="I108" s="9" t="str">
        <f t="shared" si="5"/>
        <v/>
      </c>
      <c r="J108" s="9" t="str">
        <f t="shared" si="5"/>
        <v/>
      </c>
      <c r="K108" s="9" t="str">
        <f t="shared" si="5"/>
        <v/>
      </c>
      <c r="L108" s="9" t="str">
        <f t="shared" si="5"/>
        <v/>
      </c>
      <c r="M108" s="9" t="str">
        <f t="shared" si="5"/>
        <v/>
      </c>
      <c r="N108" s="9" t="str">
        <f t="shared" si="5"/>
        <v/>
      </c>
      <c r="O108" s="9" t="str">
        <f t="shared" si="5"/>
        <v/>
      </c>
      <c r="P108" s="9" t="str">
        <f t="shared" si="5"/>
        <v/>
      </c>
      <c r="Q108" s="9" t="str">
        <f t="shared" si="5"/>
        <v/>
      </c>
      <c r="R108" s="9" t="str">
        <f t="shared" si="5"/>
        <v/>
      </c>
      <c r="S108" s="9" t="str">
        <f t="shared" si="5"/>
        <v/>
      </c>
      <c r="T108" s="9" t="str">
        <f t="shared" si="5"/>
        <v/>
      </c>
      <c r="U108" s="9" t="str">
        <f t="shared" si="4"/>
        <v/>
      </c>
      <c r="V108" s="9" t="str">
        <f t="shared" si="4"/>
        <v/>
      </c>
      <c r="W108" s="9" t="str">
        <f t="shared" si="4"/>
        <v/>
      </c>
      <c r="X108" s="9" t="str">
        <f t="shared" si="4"/>
        <v/>
      </c>
      <c r="Y108" s="9" t="str">
        <f t="shared" si="4"/>
        <v/>
      </c>
      <c r="Z108" s="9" t="str">
        <f t="shared" si="4"/>
        <v/>
      </c>
      <c r="AA108" s="9" t="str">
        <f t="shared" si="4"/>
        <v/>
      </c>
      <c r="AB108" s="9" t="str">
        <f t="shared" si="4"/>
        <v/>
      </c>
    </row>
    <row r="109" spans="4:28" x14ac:dyDescent="0.25">
      <c r="D109" s="9">
        <v>25</v>
      </c>
      <c r="E109" s="9" t="str">
        <f t="shared" si="5"/>
        <v>INSERT INTO FareCapStages (FareCapId,RouteId,Stage1,Stage2) VALUES (1,18,27,25);INSERT INTO FareCapStages (FareCapId,RouteId,Stage2,Stage1) VALUES (1,18,27,25);INSERT INTO FareCapStages (FareCapId,RouteId,Stage1,Stage2) VALUES (2,18,27,25);INSERT INTO FareCapStages (FareCapId,RouteId,Stage2,Stage1) VALUES (2,18,27,25);</v>
      </c>
      <c r="F109" s="9" t="str">
        <f t="shared" si="4"/>
        <v>INSERT INTO FareCapStages (FareCapId,RouteId,Stage1,Stage2) VALUES (1,18,26,25);INSERT INTO FareCapStages (FareCapId,RouteId,Stage2,Stage1) VALUES (1,18,26,25);INSERT INTO FareCapStages (FareCapId,RouteId,Stage1,Stage2) VALUES (2,18,26,25);INSERT INTO FareCapStages (FareCapId,RouteId,Stage2,Stage1) VALUES (2,18,26,25);</v>
      </c>
      <c r="G109" s="9" t="str">
        <f t="shared" si="4"/>
        <v>INSERT INTO FareCapStages (FareCapId,RouteId,Stage1,Stage2) VALUES (1,18,25,25);INSERT INTO FareCapStages (FareCapId,RouteId,Stage2,Stage1) VALUES (1,18,25,25);INSERT INTO FareCapStages (FareCapId,RouteId,Stage1,Stage2) VALUES (2,18,25,25);INSERT INTO FareCapStages (FareCapId,RouteId,Stage2,Stage1) VALUES (2,18,25,25);</v>
      </c>
      <c r="H109" s="9" t="str">
        <f t="shared" si="4"/>
        <v/>
      </c>
      <c r="I109" s="9" t="str">
        <f t="shared" si="4"/>
        <v/>
      </c>
      <c r="J109" s="9" t="str">
        <f t="shared" si="4"/>
        <v/>
      </c>
      <c r="K109" s="9" t="str">
        <f t="shared" si="4"/>
        <v/>
      </c>
      <c r="L109" s="9" t="str">
        <f t="shared" si="4"/>
        <v/>
      </c>
      <c r="M109" s="9" t="str">
        <f t="shared" si="4"/>
        <v/>
      </c>
      <c r="N109" s="9" t="str">
        <f t="shared" si="4"/>
        <v/>
      </c>
      <c r="O109" s="9" t="str">
        <f t="shared" si="4"/>
        <v/>
      </c>
      <c r="P109" s="9" t="str">
        <f t="shared" si="4"/>
        <v/>
      </c>
      <c r="Q109" s="9" t="str">
        <f t="shared" si="4"/>
        <v/>
      </c>
      <c r="R109" s="9" t="str">
        <f t="shared" si="4"/>
        <v/>
      </c>
      <c r="S109" s="9" t="str">
        <f t="shared" si="4"/>
        <v/>
      </c>
      <c r="T109" s="9" t="str">
        <f t="shared" si="4"/>
        <v/>
      </c>
      <c r="U109" s="9" t="str">
        <f t="shared" si="4"/>
        <v/>
      </c>
      <c r="V109" s="9" t="str">
        <f t="shared" si="4"/>
        <v/>
      </c>
      <c r="W109" s="9" t="str">
        <f t="shared" si="4"/>
        <v/>
      </c>
      <c r="X109" s="9" t="str">
        <f t="shared" si="4"/>
        <v/>
      </c>
      <c r="Y109" s="9" t="str">
        <f t="shared" si="4"/>
        <v/>
      </c>
      <c r="Z109" s="9" t="str">
        <f t="shared" si="4"/>
        <v/>
      </c>
      <c r="AA109" s="9" t="str">
        <f t="shared" si="4"/>
        <v/>
      </c>
      <c r="AB109" s="9" t="str">
        <f t="shared" si="4"/>
        <v/>
      </c>
    </row>
    <row r="110" spans="4:28" x14ac:dyDescent="0.25">
      <c r="D110" s="9">
        <v>24</v>
      </c>
      <c r="E110" s="9" t="str">
        <f t="shared" si="5"/>
        <v>INSERT INTO FareCapStages (FareCapId,RouteId,Stage1,Stage2) VALUES (1,18,27,24);INSERT INTO FareCapStages (FareCapId,RouteId,Stage2,Stage1) VALUES (1,18,27,24);INSERT INTO FareCapStages (FareCapId,RouteId,Stage1,Stage2) VALUES (2,18,27,24);INSERT INTO FareCapStages (FareCapId,RouteId,Stage2,Stage1) VALUES (2,18,27,24);</v>
      </c>
      <c r="F110" s="9" t="str">
        <f t="shared" si="4"/>
        <v>INSERT INTO FareCapStages (FareCapId,RouteId,Stage1,Stage2) VALUES (1,18,26,24);INSERT INTO FareCapStages (FareCapId,RouteId,Stage2,Stage1) VALUES (1,18,26,24);INSERT INTO FareCapStages (FareCapId,RouteId,Stage1,Stage2) VALUES (2,18,26,24);INSERT INTO FareCapStages (FareCapId,RouteId,Stage2,Stage1) VALUES (2,18,26,24);</v>
      </c>
      <c r="G110" s="9" t="str">
        <f t="shared" si="4"/>
        <v>INSERT INTO FareCapStages (FareCapId,RouteId,Stage1,Stage2) VALUES (1,18,25,24);INSERT INTO FareCapStages (FareCapId,RouteId,Stage2,Stage1) VALUES (1,18,25,24);INSERT INTO FareCapStages (FareCapId,RouteId,Stage1,Stage2) VALUES (2,18,25,24);INSERT INTO FareCapStages (FareCapId,RouteId,Stage2,Stage1) VALUES (2,18,25,24);</v>
      </c>
      <c r="H110" s="9" t="str">
        <f t="shared" si="4"/>
        <v>INSERT INTO FareCapStages (FareCapId,RouteId,Stage1,Stage2) VALUES (1,18,24,24);INSERT INTO FareCapStages (FareCapId,RouteId,Stage2,Stage1) VALUES (1,18,24,24);INSERT INTO FareCapStages (FareCapId,RouteId,Stage1,Stage2) VALUES (2,18,24,24);INSERT INTO FareCapStages (FareCapId,RouteId,Stage2,Stage1) VALUES (2,18,24,24);</v>
      </c>
      <c r="I110" s="9" t="str">
        <f t="shared" si="4"/>
        <v/>
      </c>
      <c r="J110" s="9" t="str">
        <f t="shared" si="4"/>
        <v/>
      </c>
      <c r="K110" s="9" t="str">
        <f t="shared" si="4"/>
        <v/>
      </c>
      <c r="L110" s="9" t="str">
        <f t="shared" si="4"/>
        <v/>
      </c>
      <c r="M110" s="9" t="str">
        <f t="shared" si="4"/>
        <v/>
      </c>
      <c r="N110" s="9" t="str">
        <f t="shared" si="4"/>
        <v/>
      </c>
      <c r="O110" s="9" t="str">
        <f t="shared" si="4"/>
        <v/>
      </c>
      <c r="P110" s="9" t="str">
        <f t="shared" si="4"/>
        <v/>
      </c>
      <c r="Q110" s="9" t="str">
        <f t="shared" si="4"/>
        <v/>
      </c>
      <c r="R110" s="9" t="str">
        <f t="shared" si="4"/>
        <v/>
      </c>
      <c r="S110" s="9" t="str">
        <f t="shared" si="4"/>
        <v/>
      </c>
      <c r="T110" s="9" t="str">
        <f t="shared" si="4"/>
        <v/>
      </c>
      <c r="U110" s="9" t="str">
        <f t="shared" si="4"/>
        <v/>
      </c>
      <c r="V110" s="9" t="str">
        <f t="shared" si="4"/>
        <v/>
      </c>
      <c r="W110" s="9" t="str">
        <f t="shared" si="4"/>
        <v/>
      </c>
      <c r="X110" s="9" t="str">
        <f t="shared" si="4"/>
        <v/>
      </c>
      <c r="Y110" s="9" t="str">
        <f t="shared" si="4"/>
        <v/>
      </c>
      <c r="Z110" s="9" t="str">
        <f t="shared" si="4"/>
        <v/>
      </c>
      <c r="AA110" s="9" t="str">
        <f t="shared" si="4"/>
        <v/>
      </c>
      <c r="AB110" s="9" t="str">
        <f t="shared" si="4"/>
        <v/>
      </c>
    </row>
    <row r="111" spans="4:28" x14ac:dyDescent="0.25">
      <c r="D111" s="9">
        <v>23</v>
      </c>
      <c r="E111" s="9" t="str">
        <f t="shared" si="5"/>
        <v>INSERT INTO FareCapStages (FareCapId,RouteId,Stage1,Stage2) VALUES (1,18,27,23);INSERT INTO FareCapStages (FareCapId,RouteId,Stage2,Stage1) VALUES (1,18,27,23);INSERT INTO FareCapStages (FareCapId,RouteId,Stage1,Stage2) VALUES (2,18,27,23);INSERT INTO FareCapStages (FareCapId,RouteId,Stage2,Stage1) VALUES (2,18,27,23);</v>
      </c>
      <c r="F111" s="9" t="str">
        <f t="shared" si="4"/>
        <v>INSERT INTO FareCapStages (FareCapId,RouteId,Stage1,Stage2) VALUES (1,18,26,23);INSERT INTO FareCapStages (FareCapId,RouteId,Stage2,Stage1) VALUES (1,18,26,23);INSERT INTO FareCapStages (FareCapId,RouteId,Stage1,Stage2) VALUES (2,18,26,23);INSERT INTO FareCapStages (FareCapId,RouteId,Stage2,Stage1) VALUES (2,18,26,23);</v>
      </c>
      <c r="G111" s="9" t="str">
        <f t="shared" si="4"/>
        <v>INSERT INTO FareCapStages (FareCapId,RouteId,Stage1,Stage2) VALUES (1,18,25,23);INSERT INTO FareCapStages (FareCapId,RouteId,Stage2,Stage1) VALUES (1,18,25,23);INSERT INTO FareCapStages (FareCapId,RouteId,Stage1,Stage2) VALUES (2,18,25,23);INSERT INTO FareCapStages (FareCapId,RouteId,Stage2,Stage1) VALUES (2,18,25,23);</v>
      </c>
      <c r="H111" s="9" t="str">
        <f t="shared" si="4"/>
        <v>INSERT INTO FareCapStages (FareCapId,RouteId,Stage1,Stage2) VALUES (1,18,24,23);INSERT INTO FareCapStages (FareCapId,RouteId,Stage2,Stage1) VALUES (1,18,24,23);INSERT INTO FareCapStages (FareCapId,RouteId,Stage1,Stage2) VALUES (2,18,24,23);INSERT INTO FareCapStages (FareCapId,RouteId,Stage2,Stage1) VALUES (2,18,24,23);</v>
      </c>
      <c r="I111" s="9" t="str">
        <f t="shared" si="4"/>
        <v>INSERT INTO FareCapStages (FareCapId,RouteId,Stage1,Stage2) VALUES (1,18,23,23);INSERT INTO FareCapStages (FareCapId,RouteId,Stage2,Stage1) VALUES (1,18,23,23);INSERT INTO FareCapStages (FareCapId,RouteId,Stage1,Stage2) VALUES (2,18,23,23);INSERT INTO FareCapStages (FareCapId,RouteId,Stage2,Stage1) VALUES (2,18,23,23);</v>
      </c>
      <c r="J111" s="9" t="str">
        <f t="shared" si="4"/>
        <v/>
      </c>
      <c r="K111" s="9" t="str">
        <f t="shared" si="4"/>
        <v/>
      </c>
      <c r="L111" s="9" t="str">
        <f t="shared" si="4"/>
        <v/>
      </c>
      <c r="M111" s="9" t="str">
        <f t="shared" si="4"/>
        <v/>
      </c>
      <c r="N111" s="9" t="str">
        <f t="shared" si="4"/>
        <v/>
      </c>
      <c r="O111" s="9" t="str">
        <f t="shared" si="4"/>
        <v/>
      </c>
      <c r="P111" s="9" t="str">
        <f t="shared" si="4"/>
        <v/>
      </c>
      <c r="Q111" s="9" t="str">
        <f t="shared" si="4"/>
        <v/>
      </c>
      <c r="R111" s="9" t="str">
        <f t="shared" si="4"/>
        <v/>
      </c>
      <c r="S111" s="9" t="str">
        <f t="shared" si="4"/>
        <v/>
      </c>
      <c r="T111" s="9" t="str">
        <f t="shared" si="4"/>
        <v/>
      </c>
      <c r="U111" s="9" t="str">
        <f t="shared" si="4"/>
        <v/>
      </c>
      <c r="V111" s="9" t="str">
        <f t="shared" si="4"/>
        <v/>
      </c>
      <c r="W111" s="9" t="str">
        <f t="shared" si="4"/>
        <v/>
      </c>
      <c r="X111" s="9" t="str">
        <f t="shared" si="4"/>
        <v/>
      </c>
      <c r="Y111" s="9" t="str">
        <f t="shared" si="4"/>
        <v/>
      </c>
      <c r="Z111" s="9" t="str">
        <f t="shared" si="4"/>
        <v/>
      </c>
      <c r="AA111" s="9" t="str">
        <f t="shared" si="4"/>
        <v/>
      </c>
      <c r="AB111" s="9" t="str">
        <f t="shared" si="4"/>
        <v/>
      </c>
    </row>
    <row r="112" spans="4:28" x14ac:dyDescent="0.25">
      <c r="D112" s="9">
        <v>22</v>
      </c>
      <c r="E112" s="9" t="str">
        <f t="shared" si="5"/>
        <v>INSERT INTO FareCapStages (FareCapId,RouteId,Stage1,Stage2) VALUES (1,18,27,22);INSERT INTO FareCapStages (FareCapId,RouteId,Stage2,Stage1) VALUES (1,18,27,22);INSERT INTO FareCapStages (FareCapId,RouteId,Stage1,Stage2) VALUES (2,18,27,22);INSERT INTO FareCapStages (FareCapId,RouteId,Stage2,Stage1) VALUES (2,18,27,22);</v>
      </c>
      <c r="F112" s="9" t="str">
        <f t="shared" si="4"/>
        <v>INSERT INTO FareCapStages (FareCapId,RouteId,Stage1,Stage2) VALUES (1,18,26,22);INSERT INTO FareCapStages (FareCapId,RouteId,Stage2,Stage1) VALUES (1,18,26,22);INSERT INTO FareCapStages (FareCapId,RouteId,Stage1,Stage2) VALUES (2,18,26,22);INSERT INTO FareCapStages (FareCapId,RouteId,Stage2,Stage1) VALUES (2,18,26,22);</v>
      </c>
      <c r="G112" s="9" t="str">
        <f t="shared" si="4"/>
        <v>INSERT INTO FareCapStages (FareCapId,RouteId,Stage1,Stage2) VALUES (1,18,25,22);INSERT INTO FareCapStages (FareCapId,RouteId,Stage2,Stage1) VALUES (1,18,25,22);INSERT INTO FareCapStages (FareCapId,RouteId,Stage1,Stage2) VALUES (2,18,25,22);INSERT INTO FareCapStages (FareCapId,RouteId,Stage2,Stage1) VALUES (2,18,25,22);</v>
      </c>
      <c r="H112" s="9" t="str">
        <f t="shared" si="4"/>
        <v>INSERT INTO FareCapStages (FareCapId,RouteId,Stage1,Stage2) VALUES (1,18,24,22);INSERT INTO FareCapStages (FareCapId,RouteId,Stage2,Stage1) VALUES (1,18,24,22);INSERT INTO FareCapStages (FareCapId,RouteId,Stage1,Stage2) VALUES (2,18,24,22);INSERT INTO FareCapStages (FareCapId,RouteId,Stage2,Stage1) VALUES (2,18,24,22);</v>
      </c>
      <c r="I112" s="9" t="str">
        <f t="shared" si="4"/>
        <v>INSERT INTO FareCapStages (FareCapId,RouteId,Stage1,Stage2) VALUES (1,18,23,22);INSERT INTO FareCapStages (FareCapId,RouteId,Stage2,Stage1) VALUES (1,18,23,22);INSERT INTO FareCapStages (FareCapId,RouteId,Stage1,Stage2) VALUES (2,18,23,22);INSERT INTO FareCapStages (FareCapId,RouteId,Stage2,Stage1) VALUES (2,18,23,22);</v>
      </c>
      <c r="J112" s="9" t="str">
        <f t="shared" si="4"/>
        <v>INSERT INTO FareCapStages (FareCapId,RouteId,Stage1,Stage2) VALUES (1,18,22,22);INSERT INTO FareCapStages (FareCapId,RouteId,Stage2,Stage1) VALUES (1,18,22,22);INSERT INTO FareCapStages (FareCapId,RouteId,Stage1,Stage2) VALUES (2,18,22,22);INSERT INTO FareCapStages (FareCapId,RouteId,Stage2,Stage1) VALUES (2,18,22,22);</v>
      </c>
      <c r="K112" s="9" t="str">
        <f t="shared" si="4"/>
        <v/>
      </c>
      <c r="L112" s="9" t="str">
        <f t="shared" si="4"/>
        <v/>
      </c>
      <c r="M112" s="9" t="str">
        <f t="shared" si="4"/>
        <v/>
      </c>
      <c r="N112" s="9" t="str">
        <f t="shared" si="4"/>
        <v/>
      </c>
      <c r="O112" s="9" t="str">
        <f t="shared" si="4"/>
        <v/>
      </c>
      <c r="P112" s="9" t="str">
        <f t="shared" si="4"/>
        <v/>
      </c>
      <c r="Q112" s="9" t="str">
        <f t="shared" si="4"/>
        <v/>
      </c>
      <c r="R112" s="9" t="str">
        <f t="shared" si="4"/>
        <v/>
      </c>
      <c r="S112" s="9" t="str">
        <f t="shared" si="4"/>
        <v/>
      </c>
      <c r="T112" s="9" t="str">
        <f t="shared" si="4"/>
        <v/>
      </c>
      <c r="U112" s="9" t="str">
        <f t="shared" si="4"/>
        <v/>
      </c>
      <c r="V112" s="9" t="str">
        <f t="shared" si="4"/>
        <v/>
      </c>
      <c r="W112" s="9" t="str">
        <f t="shared" si="4"/>
        <v/>
      </c>
      <c r="X112" s="9" t="str">
        <f t="shared" si="4"/>
        <v/>
      </c>
      <c r="Y112" s="9" t="str">
        <f t="shared" si="4"/>
        <v/>
      </c>
      <c r="Z112" s="9" t="str">
        <f t="shared" si="4"/>
        <v/>
      </c>
      <c r="AA112" s="9" t="str">
        <f t="shared" si="4"/>
        <v/>
      </c>
      <c r="AB112" s="9" t="str">
        <f t="shared" si="4"/>
        <v/>
      </c>
    </row>
    <row r="113" spans="4:28" x14ac:dyDescent="0.25">
      <c r="D113" s="9">
        <v>21</v>
      </c>
      <c r="E113" s="9" t="str">
        <f t="shared" si="5"/>
        <v>INSERT INTO FareCapStages (FareCapId,RouteId,Stage1,Stage2) VALUES (1,18,27,21);INSERT INTO FareCapStages (FareCapId,RouteId,Stage2,Stage1) VALUES (1,18,27,21);</v>
      </c>
      <c r="F113" s="9" t="str">
        <f t="shared" si="4"/>
        <v>INSERT INTO FareCapStages (FareCapId,RouteId,Stage1,Stage2) VALUES (1,18,26,21);INSERT INTO FareCapStages (FareCapId,RouteId,Stage2,Stage1) VALUES (1,18,26,21);</v>
      </c>
      <c r="G113" s="9" t="str">
        <f t="shared" si="4"/>
        <v>INSERT INTO FareCapStages (FareCapId,RouteId,Stage1,Stage2) VALUES (1,18,25,21);INSERT INTO FareCapStages (FareCapId,RouteId,Stage2,Stage1) VALUES (1,18,25,21);</v>
      </c>
      <c r="H113" s="9" t="str">
        <f t="shared" si="4"/>
        <v>INSERT INTO FareCapStages (FareCapId,RouteId,Stage1,Stage2) VALUES (1,18,24,21);INSERT INTO FareCapStages (FareCapId,RouteId,Stage2,Stage1) VALUES (1,18,24,21);</v>
      </c>
      <c r="I113" s="9" t="str">
        <f t="shared" si="4"/>
        <v>INSERT INTO FareCapStages (FareCapId,RouteId,Stage1,Stage2) VALUES (1,18,23,21);INSERT INTO FareCapStages (FareCapId,RouteId,Stage2,Stage1) VALUES (1,18,23,21);</v>
      </c>
      <c r="J113" s="9" t="str">
        <f t="shared" si="4"/>
        <v>INSERT INTO FareCapStages (FareCapId,RouteId,Stage1,Stage2) VALUES (1,18,22,21);INSERT INTO FareCapStages (FareCapId,RouteId,Stage2,Stage1) VALUES (1,18,22,21);</v>
      </c>
      <c r="K113" s="9" t="str">
        <f t="shared" si="4"/>
        <v>INSERT INTO FareCapStages (FareCapId,RouteId,Stage1,Stage2) VALUES (1,18,21,21);INSERT INTO FareCapStages (FareCapId,RouteId,Stage2,Stage1) VALUES (1,18,21,21);</v>
      </c>
      <c r="L113" s="9" t="str">
        <f t="shared" si="4"/>
        <v/>
      </c>
      <c r="M113" s="9" t="str">
        <f t="shared" si="4"/>
        <v/>
      </c>
      <c r="N113" s="9" t="str">
        <f t="shared" si="4"/>
        <v/>
      </c>
      <c r="O113" s="9" t="str">
        <f t="shared" si="4"/>
        <v/>
      </c>
      <c r="P113" s="9" t="str">
        <f t="shared" si="4"/>
        <v/>
      </c>
      <c r="Q113" s="9" t="str">
        <f t="shared" si="4"/>
        <v/>
      </c>
      <c r="R113" s="9" t="str">
        <f t="shared" si="4"/>
        <v/>
      </c>
      <c r="S113" s="9" t="str">
        <f t="shared" si="4"/>
        <v/>
      </c>
      <c r="T113" s="9" t="str">
        <f t="shared" si="4"/>
        <v/>
      </c>
      <c r="U113" s="9" t="str">
        <f t="shared" si="4"/>
        <v/>
      </c>
      <c r="V113" s="9" t="str">
        <f t="shared" si="4"/>
        <v/>
      </c>
      <c r="W113" s="9" t="str">
        <f t="shared" si="4"/>
        <v/>
      </c>
      <c r="X113" s="9" t="str">
        <f t="shared" si="4"/>
        <v/>
      </c>
      <c r="Y113" s="9" t="str">
        <f t="shared" si="4"/>
        <v/>
      </c>
      <c r="Z113" s="9" t="str">
        <f t="shared" si="4"/>
        <v/>
      </c>
      <c r="AA113" s="9" t="str">
        <f t="shared" si="4"/>
        <v/>
      </c>
      <c r="AB113" s="9" t="str">
        <f t="shared" si="4"/>
        <v/>
      </c>
    </row>
    <row r="114" spans="4:28" x14ac:dyDescent="0.25">
      <c r="D114" s="9">
        <v>20</v>
      </c>
      <c r="E114" s="9" t="str">
        <f t="shared" si="5"/>
        <v>INSERT INTO FareCapStages (FareCapId,RouteId,Stage1,Stage2) VALUES (1,18,27,20);INSERT INTO FareCapStages (FareCapId,RouteId,Stage2,Stage1) VALUES (1,18,27,20);</v>
      </c>
      <c r="F114" s="9" t="str">
        <f t="shared" si="4"/>
        <v>INSERT INTO FareCapStages (FareCapId,RouteId,Stage1,Stage2) VALUES (1,18,26,20);INSERT INTO FareCapStages (FareCapId,RouteId,Stage2,Stage1) VALUES (1,18,26,20);</v>
      </c>
      <c r="G114" s="9" t="str">
        <f t="shared" si="4"/>
        <v>INSERT INTO FareCapStages (FareCapId,RouteId,Stage1,Stage2) VALUES (1,18,25,20);INSERT INTO FareCapStages (FareCapId,RouteId,Stage2,Stage1) VALUES (1,18,25,20);</v>
      </c>
      <c r="H114" s="9" t="str">
        <f t="shared" si="4"/>
        <v>INSERT INTO FareCapStages (FareCapId,RouteId,Stage1,Stage2) VALUES (1,18,24,20);INSERT INTO FareCapStages (FareCapId,RouteId,Stage2,Stage1) VALUES (1,18,24,20);</v>
      </c>
      <c r="I114" s="9" t="str">
        <f t="shared" si="4"/>
        <v>INSERT INTO FareCapStages (FareCapId,RouteId,Stage1,Stage2) VALUES (1,18,23,20);INSERT INTO FareCapStages (FareCapId,RouteId,Stage2,Stage1) VALUES (1,18,23,20);</v>
      </c>
      <c r="J114" s="9" t="str">
        <f t="shared" si="4"/>
        <v>INSERT INTO FareCapStages (FareCapId,RouteId,Stage1,Stage2) VALUES (1,18,22,20);INSERT INTO FareCapStages (FareCapId,RouteId,Stage2,Stage1) VALUES (1,18,22,20);</v>
      </c>
      <c r="K114" s="9" t="str">
        <f t="shared" si="4"/>
        <v>INSERT INTO FareCapStages (FareCapId,RouteId,Stage1,Stage2) VALUES (1,18,21,20);INSERT INTO FareCapStages (FareCapId,RouteId,Stage2,Stage1) VALUES (1,18,21,20);</v>
      </c>
      <c r="L114" s="9" t="str">
        <f t="shared" si="4"/>
        <v>INSERT INTO FareCapStages (FareCapId,RouteId,Stage1,Stage2) VALUES (1,18,20,20);INSERT INTO FareCapStages (FareCapId,RouteId,Stage2,Stage1) VALUES (1,18,20,20);</v>
      </c>
      <c r="M114" s="9" t="str">
        <f t="shared" si="4"/>
        <v/>
      </c>
      <c r="N114" s="9" t="str">
        <f t="shared" si="4"/>
        <v/>
      </c>
      <c r="O114" s="9" t="str">
        <f t="shared" si="4"/>
        <v/>
      </c>
      <c r="P114" s="9" t="str">
        <f t="shared" si="4"/>
        <v/>
      </c>
      <c r="Q114" s="9" t="str">
        <f t="shared" si="4"/>
        <v/>
      </c>
      <c r="R114" s="9" t="str">
        <f t="shared" si="4"/>
        <v/>
      </c>
      <c r="S114" s="9" t="str">
        <f t="shared" si="4"/>
        <v/>
      </c>
      <c r="T114" s="9" t="str">
        <f t="shared" si="4"/>
        <v/>
      </c>
      <c r="U114" s="9" t="str">
        <f t="shared" si="4"/>
        <v/>
      </c>
      <c r="V114" s="9" t="str">
        <f t="shared" si="4"/>
        <v/>
      </c>
      <c r="W114" s="9" t="str">
        <f t="shared" si="4"/>
        <v/>
      </c>
      <c r="X114" s="9" t="str">
        <f t="shared" si="4"/>
        <v/>
      </c>
      <c r="Y114" s="9" t="str">
        <f t="shared" si="4"/>
        <v/>
      </c>
      <c r="Z114" s="9" t="str">
        <f t="shared" si="4"/>
        <v/>
      </c>
      <c r="AA114" s="9" t="str">
        <f t="shared" si="4"/>
        <v/>
      </c>
      <c r="AB114" s="9" t="str">
        <f t="shared" si="4"/>
        <v/>
      </c>
    </row>
    <row r="115" spans="4:28" x14ac:dyDescent="0.25">
      <c r="D115" s="9">
        <v>19</v>
      </c>
      <c r="E115" s="9" t="str">
        <f t="shared" si="5"/>
        <v>INSERT INTO FareCapStages (FareCapId,RouteId,Stage1,Stage2) VALUES (1,18,27,19);INSERT INTO FareCapStages (FareCapId,RouteId,Stage2,Stage1) VALUES (1,18,27,19);</v>
      </c>
      <c r="F115" s="9" t="str">
        <f t="shared" si="4"/>
        <v>INSERT INTO FareCapStages (FareCapId,RouteId,Stage1,Stage2) VALUES (1,18,26,19);INSERT INTO FareCapStages (FareCapId,RouteId,Stage2,Stage1) VALUES (1,18,26,19);</v>
      </c>
      <c r="G115" s="9" t="str">
        <f t="shared" si="4"/>
        <v>INSERT INTO FareCapStages (FareCapId,RouteId,Stage1,Stage2) VALUES (1,18,25,19);INSERT INTO FareCapStages (FareCapId,RouteId,Stage2,Stage1) VALUES (1,18,25,19);</v>
      </c>
      <c r="H115" s="9" t="str">
        <f t="shared" si="4"/>
        <v>INSERT INTO FareCapStages (FareCapId,RouteId,Stage1,Stage2) VALUES (1,18,24,19);INSERT INTO FareCapStages (FareCapId,RouteId,Stage2,Stage1) VALUES (1,18,24,19);</v>
      </c>
      <c r="I115" s="9" t="str">
        <f t="shared" si="4"/>
        <v>INSERT INTO FareCapStages (FareCapId,RouteId,Stage1,Stage2) VALUES (1,18,23,19);INSERT INTO FareCapStages (FareCapId,RouteId,Stage2,Stage1) VALUES (1,18,23,19);</v>
      </c>
      <c r="J115" s="9" t="str">
        <f t="shared" si="4"/>
        <v>INSERT INTO FareCapStages (FareCapId,RouteId,Stage1,Stage2) VALUES (1,18,22,19);INSERT INTO FareCapStages (FareCapId,RouteId,Stage2,Stage1) VALUES (1,18,22,19);</v>
      </c>
      <c r="K115" s="9" t="str">
        <f t="shared" si="4"/>
        <v>INSERT INTO FareCapStages (FareCapId,RouteId,Stage1,Stage2) VALUES (1,18,21,19);INSERT INTO FareCapStages (FareCapId,RouteId,Stage2,Stage1) VALUES (1,18,21,19);</v>
      </c>
      <c r="L115" s="9" t="str">
        <f t="shared" si="4"/>
        <v>INSERT INTO FareCapStages (FareCapId,RouteId,Stage1,Stage2) VALUES (1,18,20,19);INSERT INTO FareCapStages (FareCapId,RouteId,Stage2,Stage1) VALUES (1,18,20,19);</v>
      </c>
      <c r="M115" s="9" t="str">
        <f t="shared" si="4"/>
        <v>INSERT INTO FareCapStages (FareCapId,RouteId,Stage1,Stage2) VALUES (1,18,19,19);INSERT INTO FareCapStages (FareCapId,RouteId,Stage2,Stage1) VALUES (1,18,19,19);</v>
      </c>
      <c r="N115" s="9" t="str">
        <f t="shared" si="4"/>
        <v/>
      </c>
      <c r="O115" s="9" t="str">
        <f t="shared" si="4"/>
        <v/>
      </c>
      <c r="P115" s="9" t="str">
        <f t="shared" si="4"/>
        <v/>
      </c>
      <c r="Q115" s="9" t="str">
        <f t="shared" si="4"/>
        <v/>
      </c>
      <c r="R115" s="9" t="str">
        <f t="shared" si="4"/>
        <v/>
      </c>
      <c r="S115" s="9" t="str">
        <f t="shared" si="4"/>
        <v/>
      </c>
      <c r="T115" s="9" t="str">
        <f t="shared" si="4"/>
        <v/>
      </c>
      <c r="U115" s="9" t="str">
        <f t="shared" si="4"/>
        <v/>
      </c>
      <c r="V115" s="9" t="str">
        <f t="shared" si="4"/>
        <v/>
      </c>
      <c r="W115" s="9" t="str">
        <f t="shared" si="4"/>
        <v/>
      </c>
      <c r="X115" s="9" t="str">
        <f t="shared" si="4"/>
        <v/>
      </c>
      <c r="Y115" s="9" t="str">
        <f t="shared" si="4"/>
        <v/>
      </c>
      <c r="Z115" s="9" t="str">
        <f t="shared" si="4"/>
        <v/>
      </c>
      <c r="AA115" s="9" t="str">
        <f t="shared" si="4"/>
        <v/>
      </c>
      <c r="AB115" s="9" t="str">
        <f t="shared" si="4"/>
        <v/>
      </c>
    </row>
    <row r="116" spans="4:28" x14ac:dyDescent="0.25">
      <c r="D116" s="9">
        <v>18</v>
      </c>
      <c r="E116" s="9" t="str">
        <f t="shared" si="5"/>
        <v>INSERT INTO FareCapStages (FareCapId,RouteId,Stage1,Stage2) VALUES (1,18,27,18);INSERT INTO FareCapStages (FareCapId,RouteId,Stage2,Stage1) VALUES (1,18,27,18);</v>
      </c>
      <c r="F116" s="9" t="str">
        <f t="shared" si="4"/>
        <v>INSERT INTO FareCapStages (FareCapId,RouteId,Stage1,Stage2) VALUES (1,18,26,18);INSERT INTO FareCapStages (FareCapId,RouteId,Stage2,Stage1) VALUES (1,18,26,18);</v>
      </c>
      <c r="G116" s="9" t="str">
        <f t="shared" si="4"/>
        <v>INSERT INTO FareCapStages (FareCapId,RouteId,Stage1,Stage2) VALUES (1,18,25,18);INSERT INTO FareCapStages (FareCapId,RouteId,Stage2,Stage1) VALUES (1,18,25,18);</v>
      </c>
      <c r="H116" s="9" t="str">
        <f t="shared" si="4"/>
        <v>INSERT INTO FareCapStages (FareCapId,RouteId,Stage1,Stage2) VALUES (1,18,24,18);INSERT INTO FareCapStages (FareCapId,RouteId,Stage2,Stage1) VALUES (1,18,24,18);</v>
      </c>
      <c r="I116" s="9" t="str">
        <f t="shared" si="4"/>
        <v>INSERT INTO FareCapStages (FareCapId,RouteId,Stage1,Stage2) VALUES (1,18,23,18);INSERT INTO FareCapStages (FareCapId,RouteId,Stage2,Stage1) VALUES (1,18,23,18);</v>
      </c>
      <c r="J116" s="9" t="str">
        <f t="shared" si="4"/>
        <v>INSERT INTO FareCapStages (FareCapId,RouteId,Stage1,Stage2) VALUES (1,18,22,18);INSERT INTO FareCapStages (FareCapId,RouteId,Stage2,Stage1) VALUES (1,18,22,18);</v>
      </c>
      <c r="K116" s="9" t="str">
        <f t="shared" si="4"/>
        <v>INSERT INTO FareCapStages (FareCapId,RouteId,Stage1,Stage2) VALUES (1,18,21,18);INSERT INTO FareCapStages (FareCapId,RouteId,Stage2,Stage1) VALUES (1,18,21,18);</v>
      </c>
      <c r="L116" s="9" t="str">
        <f t="shared" si="4"/>
        <v>INSERT INTO FareCapStages (FareCapId,RouteId,Stage1,Stage2) VALUES (1,18,20,18);INSERT INTO FareCapStages (FareCapId,RouteId,Stage2,Stage1) VALUES (1,18,20,18);</v>
      </c>
      <c r="M116" s="9" t="str">
        <f t="shared" si="4"/>
        <v>INSERT INTO FareCapStages (FareCapId,RouteId,Stage1,Stage2) VALUES (1,18,19,18);INSERT INTO FareCapStages (FareCapId,RouteId,Stage2,Stage1) VALUES (1,18,19,18);</v>
      </c>
      <c r="N116" s="9" t="str">
        <f t="shared" si="4"/>
        <v>INSERT INTO FareCapStages (FareCapId,RouteId,Stage1,Stage2) VALUES (1,18,18,18);INSERT INTO FareCapStages (FareCapId,RouteId,Stage2,Stage1) VALUES (1,18,18,18);</v>
      </c>
      <c r="O116" s="9" t="str">
        <f t="shared" si="4"/>
        <v/>
      </c>
      <c r="P116" s="9" t="str">
        <f t="shared" si="4"/>
        <v/>
      </c>
      <c r="Q116" s="9" t="str">
        <f t="shared" si="4"/>
        <v/>
      </c>
      <c r="R116" s="9" t="str">
        <f t="shared" si="4"/>
        <v/>
      </c>
      <c r="S116" s="9" t="str">
        <f t="shared" si="4"/>
        <v/>
      </c>
      <c r="T116" s="9" t="str">
        <f t="shared" si="4"/>
        <v/>
      </c>
      <c r="U116" s="9" t="str">
        <f t="shared" si="4"/>
        <v/>
      </c>
      <c r="V116" s="9" t="str">
        <f t="shared" si="4"/>
        <v/>
      </c>
      <c r="W116" s="9" t="str">
        <f t="shared" si="4"/>
        <v/>
      </c>
      <c r="X116" s="9" t="str">
        <f t="shared" si="4"/>
        <v/>
      </c>
      <c r="Y116" s="9" t="str">
        <f t="shared" si="4"/>
        <v/>
      </c>
      <c r="Z116" s="9" t="str">
        <f t="shared" si="4"/>
        <v/>
      </c>
      <c r="AA116" s="9" t="str">
        <f t="shared" si="4"/>
        <v/>
      </c>
      <c r="AB116" s="9" t="str">
        <f t="shared" si="4"/>
        <v/>
      </c>
    </row>
    <row r="117" spans="4:28" x14ac:dyDescent="0.25">
      <c r="D117" s="9">
        <v>17</v>
      </c>
      <c r="E117" s="9" t="str">
        <f t="shared" si="5"/>
        <v>INSERT INTO FareCapStages (FareCapId,RouteId,Stage1,Stage2) VALUES (1,18,27,17);INSERT INTO FareCapStages (FareCapId,RouteId,Stage2,Stage1) VALUES (1,18,27,17);</v>
      </c>
      <c r="F117" s="9" t="str">
        <f t="shared" si="4"/>
        <v>INSERT INTO FareCapStages (FareCapId,RouteId,Stage1,Stage2) VALUES (1,18,26,17);INSERT INTO FareCapStages (FareCapId,RouteId,Stage2,Stage1) VALUES (1,18,26,17);</v>
      </c>
      <c r="G117" s="9" t="str">
        <f t="shared" si="4"/>
        <v>INSERT INTO FareCapStages (FareCapId,RouteId,Stage1,Stage2) VALUES (1,18,25,17);INSERT INTO FareCapStages (FareCapId,RouteId,Stage2,Stage1) VALUES (1,18,25,17);</v>
      </c>
      <c r="H117" s="9" t="str">
        <f t="shared" si="4"/>
        <v>INSERT INTO FareCapStages (FareCapId,RouteId,Stage1,Stage2) VALUES (1,18,24,17);INSERT INTO FareCapStages (FareCapId,RouteId,Stage2,Stage1) VALUES (1,18,24,17);</v>
      </c>
      <c r="I117" s="9" t="str">
        <f t="shared" si="4"/>
        <v>INSERT INTO FareCapStages (FareCapId,RouteId,Stage1,Stage2) VALUES (1,18,23,17);INSERT INTO FareCapStages (FareCapId,RouteId,Stage2,Stage1) VALUES (1,18,23,17);</v>
      </c>
      <c r="J117" s="9" t="str">
        <f t="shared" si="4"/>
        <v>INSERT INTO FareCapStages (FareCapId,RouteId,Stage1,Stage2) VALUES (1,18,22,17);INSERT INTO FareCapStages (FareCapId,RouteId,Stage2,Stage1) VALUES (1,18,22,17);</v>
      </c>
      <c r="K117" s="9" t="str">
        <f t="shared" si="4"/>
        <v>INSERT INTO FareCapStages (FareCapId,RouteId,Stage1,Stage2) VALUES (1,18,21,17);INSERT INTO FareCapStages (FareCapId,RouteId,Stage2,Stage1) VALUES (1,18,21,17);</v>
      </c>
      <c r="L117" s="9" t="str">
        <f t="shared" si="4"/>
        <v>INSERT INTO FareCapStages (FareCapId,RouteId,Stage1,Stage2) VALUES (1,18,20,17);INSERT INTO FareCapStages (FareCapId,RouteId,Stage2,Stage1) VALUES (1,18,20,17);</v>
      </c>
      <c r="M117" s="9" t="str">
        <f t="shared" si="4"/>
        <v>INSERT INTO FareCapStages (FareCapId,RouteId,Stage1,Stage2) VALUES (1,18,19,17);INSERT INTO FareCapStages (FareCapId,RouteId,Stage2,Stage1) VALUES (1,18,19,17);</v>
      </c>
      <c r="N117" s="9" t="str">
        <f t="shared" si="4"/>
        <v>INSERT INTO FareCapStages (FareCapId,RouteId,Stage1,Stage2) VALUES (1,18,18,17);INSERT INTO FareCapStages (FareCapId,RouteId,Stage2,Stage1) VALUES (1,18,18,17);</v>
      </c>
      <c r="O117" s="9" t="str">
        <f t="shared" si="4"/>
        <v>INSERT INTO FareCapStages (FareCapId,RouteId,Stage1,Stage2) VALUES (1,18,17,17);INSERT INTO FareCapStages (FareCapId,RouteId,Stage2,Stage1) VALUES (1,18,17,17);</v>
      </c>
      <c r="P117" s="9" t="str">
        <f t="shared" si="4"/>
        <v/>
      </c>
      <c r="Q117" s="9" t="str">
        <f t="shared" si="4"/>
        <v/>
      </c>
      <c r="R117" s="9" t="str">
        <f t="shared" si="4"/>
        <v/>
      </c>
      <c r="S117" s="9" t="str">
        <f t="shared" si="4"/>
        <v/>
      </c>
      <c r="T117" s="9" t="str">
        <f t="shared" si="4"/>
        <v/>
      </c>
      <c r="U117" s="9" t="str">
        <f t="shared" si="4"/>
        <v/>
      </c>
      <c r="V117" s="9" t="str">
        <f t="shared" si="4"/>
        <v/>
      </c>
      <c r="W117" s="9" t="str">
        <f t="shared" si="4"/>
        <v/>
      </c>
      <c r="X117" s="9" t="str">
        <f t="shared" si="4"/>
        <v/>
      </c>
      <c r="Y117" s="9" t="str">
        <f t="shared" si="4"/>
        <v/>
      </c>
      <c r="Z117" s="9" t="str">
        <f t="shared" si="4"/>
        <v/>
      </c>
      <c r="AA117" s="9" t="str">
        <f t="shared" si="4"/>
        <v/>
      </c>
      <c r="AB117" s="9" t="str">
        <f t="shared" si="4"/>
        <v/>
      </c>
    </row>
    <row r="118" spans="4:28" x14ac:dyDescent="0.25">
      <c r="D118" s="9">
        <v>16</v>
      </c>
      <c r="E118" s="9" t="str">
        <f t="shared" si="5"/>
        <v>INSERT INTO FareCapStages (FareCapId,RouteId,Stage1,Stage2) VALUES (1,18,27,16);INSERT INTO FareCapStages (FareCapId,RouteId,Stage2,Stage1) VALUES (1,18,27,16);</v>
      </c>
      <c r="F118" s="9" t="str">
        <f t="shared" si="4"/>
        <v>INSERT INTO FareCapStages (FareCapId,RouteId,Stage1,Stage2) VALUES (1,18,26,16);INSERT INTO FareCapStages (FareCapId,RouteId,Stage2,Stage1) VALUES (1,18,26,16);</v>
      </c>
      <c r="G118" s="9" t="str">
        <f t="shared" si="4"/>
        <v>INSERT INTO FareCapStages (FareCapId,RouteId,Stage1,Stage2) VALUES (1,18,25,16);INSERT INTO FareCapStages (FareCapId,RouteId,Stage2,Stage1) VALUES (1,18,25,16);</v>
      </c>
      <c r="H118" s="9" t="str">
        <f t="shared" si="4"/>
        <v>INSERT INTO FareCapStages (FareCapId,RouteId,Stage1,Stage2) VALUES (1,18,24,16);INSERT INTO FareCapStages (FareCapId,RouteId,Stage2,Stage1) VALUES (1,18,24,16);</v>
      </c>
      <c r="I118" s="9" t="str">
        <f t="shared" si="4"/>
        <v>INSERT INTO FareCapStages (FareCapId,RouteId,Stage1,Stage2) VALUES (1,18,23,16);INSERT INTO FareCapStages (FareCapId,RouteId,Stage2,Stage1) VALUES (1,18,23,16);</v>
      </c>
      <c r="J118" s="9" t="str">
        <f t="shared" si="4"/>
        <v>INSERT INTO FareCapStages (FareCapId,RouteId,Stage1,Stage2) VALUES (1,18,22,16);INSERT INTO FareCapStages (FareCapId,RouteId,Stage2,Stage1) VALUES (1,18,22,16);</v>
      </c>
      <c r="K118" s="9" t="str">
        <f t="shared" si="4"/>
        <v>INSERT INTO FareCapStages (FareCapId,RouteId,Stage1,Stage2) VALUES (1,18,21,16);INSERT INTO FareCapStages (FareCapId,RouteId,Stage2,Stage1) VALUES (1,18,21,16);</v>
      </c>
      <c r="L118" s="9" t="str">
        <f t="shared" si="4"/>
        <v>INSERT INTO FareCapStages (FareCapId,RouteId,Stage1,Stage2) VALUES (1,18,20,16);INSERT INTO FareCapStages (FareCapId,RouteId,Stage2,Stage1) VALUES (1,18,20,16);</v>
      </c>
      <c r="M118" s="9" t="str">
        <f t="shared" si="4"/>
        <v>INSERT INTO FareCapStages (FareCapId,RouteId,Stage1,Stage2) VALUES (1,18,19,16);INSERT INTO FareCapStages (FareCapId,RouteId,Stage2,Stage1) VALUES (1,18,19,16);</v>
      </c>
      <c r="N118" s="9" t="str">
        <f t="shared" si="4"/>
        <v>INSERT INTO FareCapStages (FareCapId,RouteId,Stage1,Stage2) VALUES (1,18,18,16);INSERT INTO FareCapStages (FareCapId,RouteId,Stage2,Stage1) VALUES (1,18,18,16);</v>
      </c>
      <c r="O118" s="9" t="str">
        <f t="shared" si="4"/>
        <v>INSERT INTO FareCapStages (FareCapId,RouteId,Stage1,Stage2) VALUES (1,18,17,16);INSERT INTO FareCapStages (FareCapId,RouteId,Stage2,Stage1) VALUES (1,18,17,16);</v>
      </c>
      <c r="P118" s="9" t="str">
        <f t="shared" si="4"/>
        <v>INSERT INTO FareCapStages (FareCapId,RouteId,Stage1,Stage2) VALUES (1,18,16,16);INSERT INTO FareCapStages (FareCapId,RouteId,Stage2,Stage1) VALUES (1,18,16,16);INSERT INTO FareCapStages (FareCapId,RouteId,Stage1,Stage2) VALUES (3,18,16,16);INSERT INTO FareCapStages (FareCapId,RouteId,Stage2,Stage1) VALUES (3,18,16,16)</v>
      </c>
      <c r="Q118" s="9" t="str">
        <f t="shared" si="4"/>
        <v/>
      </c>
      <c r="R118" s="9" t="str">
        <f t="shared" si="4"/>
        <v/>
      </c>
      <c r="S118" s="9" t="str">
        <f t="shared" si="4"/>
        <v/>
      </c>
      <c r="T118" s="9" t="str">
        <f t="shared" si="4"/>
        <v/>
      </c>
      <c r="U118" s="9" t="str">
        <f t="shared" si="4"/>
        <v/>
      </c>
      <c r="V118" s="9" t="str">
        <f t="shared" si="4"/>
        <v/>
      </c>
      <c r="W118" s="9" t="str">
        <f t="shared" ref="F118:AB129" si="6">IF($D14=-1,"",IF(ISBLANK(W14),"","INSERT INTO FareCapStages (FareCapId,RouteId,Stage1,Stage2) VALUES ("&amp;$B$4&amp;","&amp;$B$3&amp;","&amp;W$2&amp;","&amp;$D14&amp;");INSERT INTO FareCapStages (FareCapId,RouteId,Stage2,Stage1) VALUES ("&amp;$B$4&amp;","&amp;$B$3&amp;","&amp;W$2&amp;","&amp;$D14&amp;");"))&amp;IF(ISNUMBER(SEARCH("KZone",W66)), "INSERT INTO FareCapStages (FareCapId,RouteId,Stage1,Stage2) VALUES ("&amp;$B$5&amp;","&amp;$B$3&amp;","&amp;W$2&amp;","&amp;$D14&amp;");INSERT INTO FareCapStages (FareCapId,RouteId,Stage2,Stage1) VALUES ("&amp;$B$5&amp;","&amp;$B$3&amp;","&amp;W$2&amp;","&amp;$D14&amp;");", "")&amp;IF(ISNUMBER(SEARCH("Bradford",W66)), "INSERT INTO FareCapStages (FareCapId,RouteId,Stage1,Stage2) VALUES ("&amp;$B$6&amp;","&amp;$B$3&amp;","&amp;W$2&amp;","&amp;$D14&amp;");INSERT INTO FareCapStages (FareCapId,RouteId,Stage2,Stage1) VALUES ("&amp;$B$6&amp;","&amp;$B$3&amp;","&amp;W$2&amp;","&amp;$D14&amp;")", "")</f>
        <v/>
      </c>
      <c r="X118" s="9" t="str">
        <f t="shared" si="6"/>
        <v/>
      </c>
      <c r="Y118" s="9" t="str">
        <f t="shared" si="6"/>
        <v/>
      </c>
      <c r="Z118" s="9" t="str">
        <f t="shared" si="6"/>
        <v/>
      </c>
      <c r="AA118" s="9" t="str">
        <f t="shared" si="6"/>
        <v/>
      </c>
      <c r="AB118" s="9" t="str">
        <f t="shared" si="6"/>
        <v/>
      </c>
    </row>
    <row r="119" spans="4:28" x14ac:dyDescent="0.25">
      <c r="D119" s="9">
        <v>15</v>
      </c>
      <c r="E119" s="9" t="str">
        <f t="shared" si="5"/>
        <v>INSERT INTO FareCapStages (FareCapId,RouteId,Stage1,Stage2) VALUES (1,18,27,15);INSERT INTO FareCapStages (FareCapId,RouteId,Stage2,Stage1) VALUES (1,18,27,15);</v>
      </c>
      <c r="F119" s="9" t="str">
        <f t="shared" si="6"/>
        <v>INSERT INTO FareCapStages (FareCapId,RouteId,Stage1,Stage2) VALUES (1,18,26,15);INSERT INTO FareCapStages (FareCapId,RouteId,Stage2,Stage1) VALUES (1,18,26,15);</v>
      </c>
      <c r="G119" s="9" t="str">
        <f t="shared" si="6"/>
        <v>INSERT INTO FareCapStages (FareCapId,RouteId,Stage1,Stage2) VALUES (1,18,25,15);INSERT INTO FareCapStages (FareCapId,RouteId,Stage2,Stage1) VALUES (1,18,25,15);</v>
      </c>
      <c r="H119" s="9" t="str">
        <f t="shared" si="6"/>
        <v>INSERT INTO FareCapStages (FareCapId,RouteId,Stage1,Stage2) VALUES (1,18,24,15);INSERT INTO FareCapStages (FareCapId,RouteId,Stage2,Stage1) VALUES (1,18,24,15);</v>
      </c>
      <c r="I119" s="9" t="str">
        <f t="shared" si="6"/>
        <v>INSERT INTO FareCapStages (FareCapId,RouteId,Stage1,Stage2) VALUES (1,18,23,15);INSERT INTO FareCapStages (FareCapId,RouteId,Stage2,Stage1) VALUES (1,18,23,15);</v>
      </c>
      <c r="J119" s="9" t="str">
        <f t="shared" si="6"/>
        <v>INSERT INTO FareCapStages (FareCapId,RouteId,Stage1,Stage2) VALUES (1,18,22,15);INSERT INTO FareCapStages (FareCapId,RouteId,Stage2,Stage1) VALUES (1,18,22,15);</v>
      </c>
      <c r="K119" s="9" t="str">
        <f t="shared" si="6"/>
        <v>INSERT INTO FareCapStages (FareCapId,RouteId,Stage1,Stage2) VALUES (1,18,21,15);INSERT INTO FareCapStages (FareCapId,RouteId,Stage2,Stage1) VALUES (1,18,21,15);</v>
      </c>
      <c r="L119" s="9" t="str">
        <f t="shared" si="6"/>
        <v>INSERT INTO FareCapStages (FareCapId,RouteId,Stage1,Stage2) VALUES (1,18,20,15);INSERT INTO FareCapStages (FareCapId,RouteId,Stage2,Stage1) VALUES (1,18,20,15);</v>
      </c>
      <c r="M119" s="9" t="str">
        <f t="shared" si="6"/>
        <v>INSERT INTO FareCapStages (FareCapId,RouteId,Stage1,Stage2) VALUES (1,18,19,15);INSERT INTO FareCapStages (FareCapId,RouteId,Stage2,Stage1) VALUES (1,18,19,15);</v>
      </c>
      <c r="N119" s="9" t="str">
        <f t="shared" si="6"/>
        <v>INSERT INTO FareCapStages (FareCapId,RouteId,Stage1,Stage2) VALUES (1,18,18,15);INSERT INTO FareCapStages (FareCapId,RouteId,Stage2,Stage1) VALUES (1,18,18,15);</v>
      </c>
      <c r="O119" s="9" t="str">
        <f t="shared" si="6"/>
        <v>INSERT INTO FareCapStages (FareCapId,RouteId,Stage1,Stage2) VALUES (1,18,17,15);INSERT INTO FareCapStages (FareCapId,RouteId,Stage2,Stage1) VALUES (1,18,17,15);</v>
      </c>
      <c r="P119" s="9" t="str">
        <f t="shared" si="6"/>
        <v>INSERT INTO FareCapStages (FareCapId,RouteId,Stage1,Stage2) VALUES (1,18,16,15);INSERT INTO FareCapStages (FareCapId,RouteId,Stage2,Stage1) VALUES (1,18,16,15);INSERT INTO FareCapStages (FareCapId,RouteId,Stage1,Stage2) VALUES (3,18,16,15);INSERT INTO FareCapStages (FareCapId,RouteId,Stage2,Stage1) VALUES (3,18,16,15)</v>
      </c>
      <c r="Q119" s="9" t="str">
        <f t="shared" si="6"/>
        <v>INSERT INTO FareCapStages (FareCapId,RouteId,Stage1,Stage2) VALUES (1,18,15,15);INSERT INTO FareCapStages (FareCapId,RouteId,Stage2,Stage1) VALUES (1,18,15,15);INSERT INTO FareCapStages (FareCapId,RouteId,Stage1,Stage2) VALUES (3,18,15,15);INSERT INTO FareCapStages (FareCapId,RouteId,Stage2,Stage1) VALUES (3,18,15,15)</v>
      </c>
      <c r="R119" s="9" t="str">
        <f t="shared" si="6"/>
        <v/>
      </c>
      <c r="S119" s="9" t="str">
        <f t="shared" si="6"/>
        <v/>
      </c>
      <c r="T119" s="9" t="str">
        <f t="shared" si="6"/>
        <v/>
      </c>
      <c r="U119" s="9" t="str">
        <f t="shared" si="6"/>
        <v/>
      </c>
      <c r="V119" s="9" t="str">
        <f t="shared" si="6"/>
        <v/>
      </c>
      <c r="W119" s="9" t="str">
        <f t="shared" si="6"/>
        <v/>
      </c>
      <c r="X119" s="9" t="str">
        <f t="shared" si="6"/>
        <v/>
      </c>
      <c r="Y119" s="9" t="str">
        <f t="shared" si="6"/>
        <v/>
      </c>
      <c r="Z119" s="9" t="str">
        <f t="shared" si="6"/>
        <v/>
      </c>
      <c r="AA119" s="9" t="str">
        <f t="shared" si="6"/>
        <v/>
      </c>
      <c r="AB119" s="9" t="str">
        <f t="shared" si="6"/>
        <v/>
      </c>
    </row>
    <row r="120" spans="4:28" x14ac:dyDescent="0.25">
      <c r="D120" s="9">
        <v>14</v>
      </c>
      <c r="E120" s="9" t="str">
        <f t="shared" si="5"/>
        <v>INSERT INTO FareCapStages (FareCapId,RouteId,Stage1,Stage2) VALUES (1,18,27,14);INSERT INTO FareCapStages (FareCapId,RouteId,Stage2,Stage1) VALUES (1,18,27,14);</v>
      </c>
      <c r="F120" s="9" t="str">
        <f t="shared" si="6"/>
        <v>INSERT INTO FareCapStages (FareCapId,RouteId,Stage1,Stage2) VALUES (1,18,26,14);INSERT INTO FareCapStages (FareCapId,RouteId,Stage2,Stage1) VALUES (1,18,26,14);</v>
      </c>
      <c r="G120" s="9" t="str">
        <f t="shared" si="6"/>
        <v>INSERT INTO FareCapStages (FareCapId,RouteId,Stage1,Stage2) VALUES (1,18,25,14);INSERT INTO FareCapStages (FareCapId,RouteId,Stage2,Stage1) VALUES (1,18,25,14);</v>
      </c>
      <c r="H120" s="9" t="str">
        <f t="shared" si="6"/>
        <v>INSERT INTO FareCapStages (FareCapId,RouteId,Stage1,Stage2) VALUES (1,18,24,14);INSERT INTO FareCapStages (FareCapId,RouteId,Stage2,Stage1) VALUES (1,18,24,14);</v>
      </c>
      <c r="I120" s="9" t="str">
        <f t="shared" si="6"/>
        <v>INSERT INTO FareCapStages (FareCapId,RouteId,Stage1,Stage2) VALUES (1,18,23,14);INSERT INTO FareCapStages (FareCapId,RouteId,Stage2,Stage1) VALUES (1,18,23,14);</v>
      </c>
      <c r="J120" s="9" t="str">
        <f t="shared" si="6"/>
        <v>INSERT INTO FareCapStages (FareCapId,RouteId,Stage1,Stage2) VALUES (1,18,22,14);INSERT INTO FareCapStages (FareCapId,RouteId,Stage2,Stage1) VALUES (1,18,22,14);</v>
      </c>
      <c r="K120" s="9" t="str">
        <f t="shared" si="6"/>
        <v>INSERT INTO FareCapStages (FareCapId,RouteId,Stage1,Stage2) VALUES (1,18,21,14);INSERT INTO FareCapStages (FareCapId,RouteId,Stage2,Stage1) VALUES (1,18,21,14);</v>
      </c>
      <c r="L120" s="9" t="str">
        <f t="shared" si="6"/>
        <v>INSERT INTO FareCapStages (FareCapId,RouteId,Stage1,Stage2) VALUES (1,18,20,14);INSERT INTO FareCapStages (FareCapId,RouteId,Stage2,Stage1) VALUES (1,18,20,14);</v>
      </c>
      <c r="M120" s="9" t="str">
        <f t="shared" si="6"/>
        <v>INSERT INTO FareCapStages (FareCapId,RouteId,Stage1,Stage2) VALUES (1,18,19,14);INSERT INTO FareCapStages (FareCapId,RouteId,Stage2,Stage1) VALUES (1,18,19,14);</v>
      </c>
      <c r="N120" s="9" t="str">
        <f t="shared" si="6"/>
        <v>INSERT INTO FareCapStages (FareCapId,RouteId,Stage1,Stage2) VALUES (1,18,18,14);INSERT INTO FareCapStages (FareCapId,RouteId,Stage2,Stage1) VALUES (1,18,18,14);</v>
      </c>
      <c r="O120" s="9" t="str">
        <f t="shared" si="6"/>
        <v>INSERT INTO FareCapStages (FareCapId,RouteId,Stage1,Stage2) VALUES (1,18,17,14);INSERT INTO FareCapStages (FareCapId,RouteId,Stage2,Stage1) VALUES (1,18,17,14);</v>
      </c>
      <c r="P120" s="9" t="str">
        <f t="shared" si="6"/>
        <v>INSERT INTO FareCapStages (FareCapId,RouteId,Stage1,Stage2) VALUES (1,18,16,14);INSERT INTO FareCapStages (FareCapId,RouteId,Stage2,Stage1) VALUES (1,18,16,14);INSERT INTO FareCapStages (FareCapId,RouteId,Stage1,Stage2) VALUES (3,18,16,14);INSERT INTO FareCapStages (FareCapId,RouteId,Stage2,Stage1) VALUES (3,18,16,14)</v>
      </c>
      <c r="Q120" s="9" t="str">
        <f t="shared" si="6"/>
        <v>INSERT INTO FareCapStages (FareCapId,RouteId,Stage1,Stage2) VALUES (1,18,15,14);INSERT INTO FareCapStages (FareCapId,RouteId,Stage2,Stage1) VALUES (1,18,15,14);INSERT INTO FareCapStages (FareCapId,RouteId,Stage1,Stage2) VALUES (3,18,15,14);INSERT INTO FareCapStages (FareCapId,RouteId,Stage2,Stage1) VALUES (3,18,15,14)</v>
      </c>
      <c r="R120" s="9" t="str">
        <f t="shared" si="6"/>
        <v>INSERT INTO FareCapStages (FareCapId,RouteId,Stage1,Stage2) VALUES (1,18,14,14);INSERT INTO FareCapStages (FareCapId,RouteId,Stage2,Stage1) VALUES (1,18,14,14);INSERT INTO FareCapStages (FareCapId,RouteId,Stage1,Stage2) VALUES (3,18,14,14);INSERT INTO FareCapStages (FareCapId,RouteId,Stage2,Stage1) VALUES (3,18,14,14)</v>
      </c>
      <c r="S120" s="9" t="str">
        <f t="shared" si="6"/>
        <v/>
      </c>
      <c r="T120" s="9" t="str">
        <f t="shared" si="6"/>
        <v/>
      </c>
      <c r="U120" s="9" t="str">
        <f t="shared" si="6"/>
        <v/>
      </c>
      <c r="V120" s="9" t="str">
        <f t="shared" si="6"/>
        <v/>
      </c>
      <c r="W120" s="9" t="str">
        <f t="shared" si="6"/>
        <v/>
      </c>
      <c r="X120" s="9" t="str">
        <f t="shared" si="6"/>
        <v/>
      </c>
      <c r="Y120" s="9" t="str">
        <f t="shared" si="6"/>
        <v/>
      </c>
      <c r="Z120" s="9" t="str">
        <f t="shared" si="6"/>
        <v/>
      </c>
      <c r="AA120" s="9" t="str">
        <f t="shared" si="6"/>
        <v/>
      </c>
      <c r="AB120" s="9" t="str">
        <f t="shared" si="6"/>
        <v/>
      </c>
    </row>
    <row r="121" spans="4:28" x14ac:dyDescent="0.25">
      <c r="D121" s="9">
        <v>13</v>
      </c>
      <c r="E121" s="9" t="str">
        <f t="shared" si="5"/>
        <v>INSERT INTO FareCapStages (FareCapId,RouteId,Stage1,Stage2) VALUES (1,18,27,13);INSERT INTO FareCapStages (FareCapId,RouteId,Stage2,Stage1) VALUES (1,18,27,13);</v>
      </c>
      <c r="F121" s="9" t="str">
        <f t="shared" si="6"/>
        <v>INSERT INTO FareCapStages (FareCapId,RouteId,Stage1,Stage2) VALUES (1,18,26,13);INSERT INTO FareCapStages (FareCapId,RouteId,Stage2,Stage1) VALUES (1,18,26,13);</v>
      </c>
      <c r="G121" s="9" t="str">
        <f t="shared" si="6"/>
        <v>INSERT INTO FareCapStages (FareCapId,RouteId,Stage1,Stage2) VALUES (1,18,25,13);INSERT INTO FareCapStages (FareCapId,RouteId,Stage2,Stage1) VALUES (1,18,25,13);</v>
      </c>
      <c r="H121" s="9" t="str">
        <f t="shared" si="6"/>
        <v>INSERT INTO FareCapStages (FareCapId,RouteId,Stage1,Stage2) VALUES (1,18,24,13);INSERT INTO FareCapStages (FareCapId,RouteId,Stage2,Stage1) VALUES (1,18,24,13);</v>
      </c>
      <c r="I121" s="9" t="str">
        <f t="shared" si="6"/>
        <v>INSERT INTO FareCapStages (FareCapId,RouteId,Stage1,Stage2) VALUES (1,18,23,13);INSERT INTO FareCapStages (FareCapId,RouteId,Stage2,Stage1) VALUES (1,18,23,13);</v>
      </c>
      <c r="J121" s="9" t="str">
        <f t="shared" si="6"/>
        <v>INSERT INTO FareCapStages (FareCapId,RouteId,Stage1,Stage2) VALUES (1,18,22,13);INSERT INTO FareCapStages (FareCapId,RouteId,Stage2,Stage1) VALUES (1,18,22,13);</v>
      </c>
      <c r="K121" s="9" t="str">
        <f t="shared" si="6"/>
        <v>INSERT INTO FareCapStages (FareCapId,RouteId,Stage1,Stage2) VALUES (1,18,21,13);INSERT INTO FareCapStages (FareCapId,RouteId,Stage2,Stage1) VALUES (1,18,21,13);</v>
      </c>
      <c r="L121" s="9" t="str">
        <f t="shared" si="6"/>
        <v>INSERT INTO FareCapStages (FareCapId,RouteId,Stage1,Stage2) VALUES (1,18,20,13);INSERT INTO FareCapStages (FareCapId,RouteId,Stage2,Stage1) VALUES (1,18,20,13);</v>
      </c>
      <c r="M121" s="9" t="str">
        <f t="shared" si="6"/>
        <v>INSERT INTO FareCapStages (FareCapId,RouteId,Stage1,Stage2) VALUES (1,18,19,13);INSERT INTO FareCapStages (FareCapId,RouteId,Stage2,Stage1) VALUES (1,18,19,13);</v>
      </c>
      <c r="N121" s="9" t="str">
        <f t="shared" si="6"/>
        <v>INSERT INTO FareCapStages (FareCapId,RouteId,Stage1,Stage2) VALUES (1,18,18,13);INSERT INTO FareCapStages (FareCapId,RouteId,Stage2,Stage1) VALUES (1,18,18,13);</v>
      </c>
      <c r="O121" s="9" t="str">
        <f t="shared" si="6"/>
        <v>INSERT INTO FareCapStages (FareCapId,RouteId,Stage1,Stage2) VALUES (1,18,17,13);INSERT INTO FareCapStages (FareCapId,RouteId,Stage2,Stage1) VALUES (1,18,17,13);</v>
      </c>
      <c r="P121" s="9" t="str">
        <f t="shared" si="6"/>
        <v>INSERT INTO FareCapStages (FareCapId,RouteId,Stage1,Stage2) VALUES (1,18,16,13);INSERT INTO FareCapStages (FareCapId,RouteId,Stage2,Stage1) VALUES (1,18,16,13);INSERT INTO FareCapStages (FareCapId,RouteId,Stage1,Stage2) VALUES (3,18,16,13);INSERT INTO FareCapStages (FareCapId,RouteId,Stage2,Stage1) VALUES (3,18,16,13)</v>
      </c>
      <c r="Q121" s="9" t="str">
        <f t="shared" si="6"/>
        <v>INSERT INTO FareCapStages (FareCapId,RouteId,Stage1,Stage2) VALUES (1,18,15,13);INSERT INTO FareCapStages (FareCapId,RouteId,Stage2,Stage1) VALUES (1,18,15,13);INSERT INTO FareCapStages (FareCapId,RouteId,Stage1,Stage2) VALUES (3,18,15,13);INSERT INTO FareCapStages (FareCapId,RouteId,Stage2,Stage1) VALUES (3,18,15,13)</v>
      </c>
      <c r="R121" s="9" t="str">
        <f t="shared" si="6"/>
        <v>INSERT INTO FareCapStages (FareCapId,RouteId,Stage1,Stage2) VALUES (1,18,14,13);INSERT INTO FareCapStages (FareCapId,RouteId,Stage2,Stage1) VALUES (1,18,14,13);INSERT INTO FareCapStages (FareCapId,RouteId,Stage1,Stage2) VALUES (3,18,14,13);INSERT INTO FareCapStages (FareCapId,RouteId,Stage2,Stage1) VALUES (3,18,14,13)</v>
      </c>
      <c r="S121" s="9" t="str">
        <f t="shared" si="6"/>
        <v>INSERT INTO FareCapStages (FareCapId,RouteId,Stage1,Stage2) VALUES (1,18,13,13);INSERT INTO FareCapStages (FareCapId,RouteId,Stage2,Stage1) VALUES (1,18,13,13);INSERT INTO FareCapStages (FareCapId,RouteId,Stage1,Stage2) VALUES (3,18,13,13);INSERT INTO FareCapStages (FareCapId,RouteId,Stage2,Stage1) VALUES (3,18,13,13)</v>
      </c>
      <c r="T121" s="9" t="str">
        <f t="shared" si="6"/>
        <v/>
      </c>
      <c r="U121" s="9" t="str">
        <f t="shared" si="6"/>
        <v/>
      </c>
      <c r="V121" s="9" t="str">
        <f t="shared" si="6"/>
        <v/>
      </c>
      <c r="W121" s="9" t="str">
        <f t="shared" si="6"/>
        <v/>
      </c>
      <c r="X121" s="9" t="str">
        <f t="shared" si="6"/>
        <v/>
      </c>
      <c r="Y121" s="9" t="str">
        <f t="shared" si="6"/>
        <v/>
      </c>
      <c r="Z121" s="9" t="str">
        <f t="shared" si="6"/>
        <v/>
      </c>
      <c r="AA121" s="9" t="str">
        <f t="shared" si="6"/>
        <v/>
      </c>
      <c r="AB121" s="9" t="str">
        <f t="shared" si="6"/>
        <v/>
      </c>
    </row>
    <row r="122" spans="4:28" x14ac:dyDescent="0.25">
      <c r="D122" s="9">
        <v>12</v>
      </c>
      <c r="E122" s="9" t="str">
        <f t="shared" si="5"/>
        <v>INSERT INTO FareCapStages (FareCapId,RouteId,Stage1,Stage2) VALUES (1,18,27,12);INSERT INTO FareCapStages (FareCapId,RouteId,Stage2,Stage1) VALUES (1,18,27,12);</v>
      </c>
      <c r="F122" s="9" t="str">
        <f t="shared" si="6"/>
        <v>INSERT INTO FareCapStages (FareCapId,RouteId,Stage1,Stage2) VALUES (1,18,26,12);INSERT INTO FareCapStages (FareCapId,RouteId,Stage2,Stage1) VALUES (1,18,26,12);</v>
      </c>
      <c r="G122" s="9" t="str">
        <f t="shared" si="6"/>
        <v>INSERT INTO FareCapStages (FareCapId,RouteId,Stage1,Stage2) VALUES (1,18,25,12);INSERT INTO FareCapStages (FareCapId,RouteId,Stage2,Stage1) VALUES (1,18,25,12);</v>
      </c>
      <c r="H122" s="9" t="str">
        <f t="shared" si="6"/>
        <v>INSERT INTO FareCapStages (FareCapId,RouteId,Stage1,Stage2) VALUES (1,18,24,12);INSERT INTO FareCapStages (FareCapId,RouteId,Stage2,Stage1) VALUES (1,18,24,12);</v>
      </c>
      <c r="I122" s="9" t="str">
        <f t="shared" si="6"/>
        <v>INSERT INTO FareCapStages (FareCapId,RouteId,Stage1,Stage2) VALUES (1,18,23,12);INSERT INTO FareCapStages (FareCapId,RouteId,Stage2,Stage1) VALUES (1,18,23,12);</v>
      </c>
      <c r="J122" s="9" t="str">
        <f t="shared" si="6"/>
        <v>INSERT INTO FareCapStages (FareCapId,RouteId,Stage1,Stage2) VALUES (1,18,22,12);INSERT INTO FareCapStages (FareCapId,RouteId,Stage2,Stage1) VALUES (1,18,22,12);</v>
      </c>
      <c r="K122" s="9" t="str">
        <f t="shared" si="6"/>
        <v>INSERT INTO FareCapStages (FareCapId,RouteId,Stage1,Stage2) VALUES (1,18,21,12);INSERT INTO FareCapStages (FareCapId,RouteId,Stage2,Stage1) VALUES (1,18,21,12);</v>
      </c>
      <c r="L122" s="9" t="str">
        <f t="shared" si="6"/>
        <v>INSERT INTO FareCapStages (FareCapId,RouteId,Stage1,Stage2) VALUES (1,18,20,12);INSERT INTO FareCapStages (FareCapId,RouteId,Stage2,Stage1) VALUES (1,18,20,12);</v>
      </c>
      <c r="M122" s="9" t="str">
        <f t="shared" si="6"/>
        <v>INSERT INTO FareCapStages (FareCapId,RouteId,Stage1,Stage2) VALUES (1,18,19,12);INSERT INTO FareCapStages (FareCapId,RouteId,Stage2,Stage1) VALUES (1,18,19,12);</v>
      </c>
      <c r="N122" s="9" t="str">
        <f t="shared" si="6"/>
        <v>INSERT INTO FareCapStages (FareCapId,RouteId,Stage1,Stage2) VALUES (1,18,18,12);INSERT INTO FareCapStages (FareCapId,RouteId,Stage2,Stage1) VALUES (1,18,18,12);</v>
      </c>
      <c r="O122" s="9" t="str">
        <f t="shared" si="6"/>
        <v>INSERT INTO FareCapStages (FareCapId,RouteId,Stage1,Stage2) VALUES (1,18,17,12);INSERT INTO FareCapStages (FareCapId,RouteId,Stage2,Stage1) VALUES (1,18,17,12);</v>
      </c>
      <c r="P122" s="9" t="str">
        <f t="shared" si="6"/>
        <v>INSERT INTO FareCapStages (FareCapId,RouteId,Stage1,Stage2) VALUES (1,18,16,12);INSERT INTO FareCapStages (FareCapId,RouteId,Stage2,Stage1) VALUES (1,18,16,12);INSERT INTO FareCapStages (FareCapId,RouteId,Stage1,Stage2) VALUES (3,18,16,12);INSERT INTO FareCapStages (FareCapId,RouteId,Stage2,Stage1) VALUES (3,18,16,12)</v>
      </c>
      <c r="Q122" s="9" t="str">
        <f t="shared" si="6"/>
        <v>INSERT INTO FareCapStages (FareCapId,RouteId,Stage1,Stage2) VALUES (1,18,15,12);INSERT INTO FareCapStages (FareCapId,RouteId,Stage2,Stage1) VALUES (1,18,15,12);INSERT INTO FareCapStages (FareCapId,RouteId,Stage1,Stage2) VALUES (3,18,15,12);INSERT INTO FareCapStages (FareCapId,RouteId,Stage2,Stage1) VALUES (3,18,15,12)</v>
      </c>
      <c r="R122" s="9" t="str">
        <f t="shared" si="6"/>
        <v>INSERT INTO FareCapStages (FareCapId,RouteId,Stage1,Stage2) VALUES (1,18,14,12);INSERT INTO FareCapStages (FareCapId,RouteId,Stage2,Stage1) VALUES (1,18,14,12);INSERT INTO FareCapStages (FareCapId,RouteId,Stage1,Stage2) VALUES (3,18,14,12);INSERT INTO FareCapStages (FareCapId,RouteId,Stage2,Stage1) VALUES (3,18,14,12)</v>
      </c>
      <c r="S122" s="9" t="str">
        <f t="shared" si="6"/>
        <v>INSERT INTO FareCapStages (FareCapId,RouteId,Stage1,Stage2) VALUES (1,18,13,12);INSERT INTO FareCapStages (FareCapId,RouteId,Stage2,Stage1) VALUES (1,18,13,12);INSERT INTO FareCapStages (FareCapId,RouteId,Stage1,Stage2) VALUES (3,18,13,12);INSERT INTO FareCapStages (FareCapId,RouteId,Stage2,Stage1) VALUES (3,18,13,12)</v>
      </c>
      <c r="T122" s="9" t="str">
        <f t="shared" si="6"/>
        <v>INSERT INTO FareCapStages (FareCapId,RouteId,Stage1,Stage2) VALUES (1,18,12,12);INSERT INTO FareCapStages (FareCapId,RouteId,Stage2,Stage1) VALUES (1,18,12,12);INSERT INTO FareCapStages (FareCapId,RouteId,Stage1,Stage2) VALUES (3,18,12,12);INSERT INTO FareCapStages (FareCapId,RouteId,Stage2,Stage1) VALUES (3,18,12,12)</v>
      </c>
      <c r="U122" s="9" t="str">
        <f t="shared" si="6"/>
        <v/>
      </c>
      <c r="V122" s="9" t="str">
        <f t="shared" si="6"/>
        <v/>
      </c>
      <c r="W122" s="9" t="str">
        <f t="shared" si="6"/>
        <v/>
      </c>
      <c r="X122" s="9" t="str">
        <f t="shared" si="6"/>
        <v/>
      </c>
      <c r="Y122" s="9" t="str">
        <f t="shared" si="6"/>
        <v/>
      </c>
      <c r="Z122" s="9" t="str">
        <f t="shared" si="6"/>
        <v/>
      </c>
      <c r="AA122" s="9" t="str">
        <f t="shared" si="6"/>
        <v/>
      </c>
      <c r="AB122" s="9" t="str">
        <f t="shared" si="6"/>
        <v/>
      </c>
    </row>
    <row r="123" spans="4:28" x14ac:dyDescent="0.25">
      <c r="D123" s="9">
        <v>11</v>
      </c>
      <c r="E123" s="9" t="str">
        <f t="shared" si="5"/>
        <v>INSERT INTO FareCapStages (FareCapId,RouteId,Stage1,Stage2) VALUES (1,18,27,11);INSERT INTO FareCapStages (FareCapId,RouteId,Stage2,Stage1) VALUES (1,18,27,11);</v>
      </c>
      <c r="F123" s="9" t="str">
        <f t="shared" si="6"/>
        <v>INSERT INTO FareCapStages (FareCapId,RouteId,Stage1,Stage2) VALUES (1,18,26,11);INSERT INTO FareCapStages (FareCapId,RouteId,Stage2,Stage1) VALUES (1,18,26,11);</v>
      </c>
      <c r="G123" s="9" t="str">
        <f t="shared" si="6"/>
        <v>INSERT INTO FareCapStages (FareCapId,RouteId,Stage1,Stage2) VALUES (1,18,25,11);INSERT INTO FareCapStages (FareCapId,RouteId,Stage2,Stage1) VALUES (1,18,25,11);</v>
      </c>
      <c r="H123" s="9" t="str">
        <f t="shared" si="6"/>
        <v>INSERT INTO FareCapStages (FareCapId,RouteId,Stage1,Stage2) VALUES (1,18,24,11);INSERT INTO FareCapStages (FareCapId,RouteId,Stage2,Stage1) VALUES (1,18,24,11);</v>
      </c>
      <c r="I123" s="9" t="str">
        <f t="shared" si="6"/>
        <v>INSERT INTO FareCapStages (FareCapId,RouteId,Stage1,Stage2) VALUES (1,18,23,11);INSERT INTO FareCapStages (FareCapId,RouteId,Stage2,Stage1) VALUES (1,18,23,11);</v>
      </c>
      <c r="J123" s="9" t="str">
        <f t="shared" si="6"/>
        <v>INSERT INTO FareCapStages (FareCapId,RouteId,Stage1,Stage2) VALUES (1,18,22,11);INSERT INTO FareCapStages (FareCapId,RouteId,Stage2,Stage1) VALUES (1,18,22,11);</v>
      </c>
      <c r="K123" s="9" t="str">
        <f t="shared" si="6"/>
        <v>INSERT INTO FareCapStages (FareCapId,RouteId,Stage1,Stage2) VALUES (1,18,21,11);INSERT INTO FareCapStages (FareCapId,RouteId,Stage2,Stage1) VALUES (1,18,21,11);</v>
      </c>
      <c r="L123" s="9" t="str">
        <f t="shared" si="6"/>
        <v>INSERT INTO FareCapStages (FareCapId,RouteId,Stage1,Stage2) VALUES (1,18,20,11);INSERT INTO FareCapStages (FareCapId,RouteId,Stage2,Stage1) VALUES (1,18,20,11);</v>
      </c>
      <c r="M123" s="9" t="str">
        <f t="shared" si="6"/>
        <v>INSERT INTO FareCapStages (FareCapId,RouteId,Stage1,Stage2) VALUES (1,18,19,11);INSERT INTO FareCapStages (FareCapId,RouteId,Stage2,Stage1) VALUES (1,18,19,11);</v>
      </c>
      <c r="N123" s="9" t="str">
        <f t="shared" si="6"/>
        <v>INSERT INTO FareCapStages (FareCapId,RouteId,Stage1,Stage2) VALUES (1,18,18,11);INSERT INTO FareCapStages (FareCapId,RouteId,Stage2,Stage1) VALUES (1,18,18,11);</v>
      </c>
      <c r="O123" s="9" t="str">
        <f t="shared" si="6"/>
        <v>INSERT INTO FareCapStages (FareCapId,RouteId,Stage1,Stage2) VALUES (1,18,17,11);INSERT INTO FareCapStages (FareCapId,RouteId,Stage2,Stage1) VALUES (1,18,17,11);</v>
      </c>
      <c r="P123" s="9" t="str">
        <f t="shared" si="6"/>
        <v>INSERT INTO FareCapStages (FareCapId,RouteId,Stage1,Stage2) VALUES (1,18,16,11);INSERT INTO FareCapStages (FareCapId,RouteId,Stage2,Stage1) VALUES (1,18,16,11);INSERT INTO FareCapStages (FareCapId,RouteId,Stage1,Stage2) VALUES (3,18,16,11);INSERT INTO FareCapStages (FareCapId,RouteId,Stage2,Stage1) VALUES (3,18,16,11)</v>
      </c>
      <c r="Q123" s="9" t="str">
        <f t="shared" si="6"/>
        <v>INSERT INTO FareCapStages (FareCapId,RouteId,Stage1,Stage2) VALUES (1,18,15,11);INSERT INTO FareCapStages (FareCapId,RouteId,Stage2,Stage1) VALUES (1,18,15,11);INSERT INTO FareCapStages (FareCapId,RouteId,Stage1,Stage2) VALUES (3,18,15,11);INSERT INTO FareCapStages (FareCapId,RouteId,Stage2,Stage1) VALUES (3,18,15,11)</v>
      </c>
      <c r="R123" s="9" t="str">
        <f t="shared" si="6"/>
        <v>INSERT INTO FareCapStages (FareCapId,RouteId,Stage1,Stage2) VALUES (1,18,14,11);INSERT INTO FareCapStages (FareCapId,RouteId,Stage2,Stage1) VALUES (1,18,14,11);INSERT INTO FareCapStages (FareCapId,RouteId,Stage1,Stage2) VALUES (3,18,14,11);INSERT INTO FareCapStages (FareCapId,RouteId,Stage2,Stage1) VALUES (3,18,14,11)</v>
      </c>
      <c r="S123" s="9" t="str">
        <f t="shared" si="6"/>
        <v>INSERT INTO FareCapStages (FareCapId,RouteId,Stage1,Stage2) VALUES (1,18,13,11);INSERT INTO FareCapStages (FareCapId,RouteId,Stage2,Stage1) VALUES (1,18,13,11);INSERT INTO FareCapStages (FareCapId,RouteId,Stage1,Stage2) VALUES (3,18,13,11);INSERT INTO FareCapStages (FareCapId,RouteId,Stage2,Stage1) VALUES (3,18,13,11)</v>
      </c>
      <c r="T123" s="9" t="str">
        <f t="shared" si="6"/>
        <v>INSERT INTO FareCapStages (FareCapId,RouteId,Stage1,Stage2) VALUES (1,18,12,11);INSERT INTO FareCapStages (FareCapId,RouteId,Stage2,Stage1) VALUES (1,18,12,11);INSERT INTO FareCapStages (FareCapId,RouteId,Stage1,Stage2) VALUES (3,18,12,11);INSERT INTO FareCapStages (FareCapId,RouteId,Stage2,Stage1) VALUES (3,18,12,11)</v>
      </c>
      <c r="U123" s="9" t="str">
        <f t="shared" si="6"/>
        <v>INSERT INTO FareCapStages (FareCapId,RouteId,Stage1,Stage2) VALUES (1,18,11,11);INSERT INTO FareCapStages (FareCapId,RouteId,Stage2,Stage1) VALUES (1,18,11,11);INSERT INTO FareCapStages (FareCapId,RouteId,Stage1,Stage2) VALUES (3,18,11,11);INSERT INTO FareCapStages (FareCapId,RouteId,Stage2,Stage1) VALUES (3,18,11,11)</v>
      </c>
      <c r="V123" s="9" t="str">
        <f t="shared" si="6"/>
        <v/>
      </c>
      <c r="W123" s="9" t="str">
        <f t="shared" si="6"/>
        <v/>
      </c>
      <c r="X123" s="9" t="str">
        <f t="shared" si="6"/>
        <v/>
      </c>
      <c r="Y123" s="9" t="str">
        <f t="shared" si="6"/>
        <v/>
      </c>
      <c r="Z123" s="9" t="str">
        <f t="shared" si="6"/>
        <v/>
      </c>
      <c r="AA123" s="9" t="str">
        <f t="shared" si="6"/>
        <v/>
      </c>
      <c r="AB123" s="9" t="str">
        <f t="shared" si="6"/>
        <v/>
      </c>
    </row>
    <row r="124" spans="4:28" x14ac:dyDescent="0.25">
      <c r="D124" s="9">
        <v>10</v>
      </c>
      <c r="E124" s="9" t="str">
        <f t="shared" si="5"/>
        <v>INSERT INTO FareCapStages (FareCapId,RouteId,Stage1,Stage2) VALUES (1,18,27,10);INSERT INTO FareCapStages (FareCapId,RouteId,Stage2,Stage1) VALUES (1,18,27,10);</v>
      </c>
      <c r="F124" s="9" t="str">
        <f t="shared" si="6"/>
        <v>INSERT INTO FareCapStages (FareCapId,RouteId,Stage1,Stage2) VALUES (1,18,26,10);INSERT INTO FareCapStages (FareCapId,RouteId,Stage2,Stage1) VALUES (1,18,26,10);</v>
      </c>
      <c r="G124" s="9" t="str">
        <f t="shared" si="6"/>
        <v>INSERT INTO FareCapStages (FareCapId,RouteId,Stage1,Stage2) VALUES (1,18,25,10);INSERT INTO FareCapStages (FareCapId,RouteId,Stage2,Stage1) VALUES (1,18,25,10);</v>
      </c>
      <c r="H124" s="9" t="str">
        <f t="shared" si="6"/>
        <v>INSERT INTO FareCapStages (FareCapId,RouteId,Stage1,Stage2) VALUES (1,18,24,10);INSERT INTO FareCapStages (FareCapId,RouteId,Stage2,Stage1) VALUES (1,18,24,10);</v>
      </c>
      <c r="I124" s="9" t="str">
        <f t="shared" si="6"/>
        <v>INSERT INTO FareCapStages (FareCapId,RouteId,Stage1,Stage2) VALUES (1,18,23,10);INSERT INTO FareCapStages (FareCapId,RouteId,Stage2,Stage1) VALUES (1,18,23,10);</v>
      </c>
      <c r="J124" s="9" t="str">
        <f t="shared" si="6"/>
        <v>INSERT INTO FareCapStages (FareCapId,RouteId,Stage1,Stage2) VALUES (1,18,22,10);INSERT INTO FareCapStages (FareCapId,RouteId,Stage2,Stage1) VALUES (1,18,22,10);</v>
      </c>
      <c r="K124" s="9" t="str">
        <f t="shared" si="6"/>
        <v>INSERT INTO FareCapStages (FareCapId,RouteId,Stage1,Stage2) VALUES (1,18,21,10);INSERT INTO FareCapStages (FareCapId,RouteId,Stage2,Stage1) VALUES (1,18,21,10);</v>
      </c>
      <c r="L124" s="9" t="str">
        <f t="shared" si="6"/>
        <v>INSERT INTO FareCapStages (FareCapId,RouteId,Stage1,Stage2) VALUES (1,18,20,10);INSERT INTO FareCapStages (FareCapId,RouteId,Stage2,Stage1) VALUES (1,18,20,10);</v>
      </c>
      <c r="M124" s="9" t="str">
        <f t="shared" si="6"/>
        <v>INSERT INTO FareCapStages (FareCapId,RouteId,Stage1,Stage2) VALUES (1,18,19,10);INSERT INTO FareCapStages (FareCapId,RouteId,Stage2,Stage1) VALUES (1,18,19,10);</v>
      </c>
      <c r="N124" s="9" t="str">
        <f t="shared" si="6"/>
        <v>INSERT INTO FareCapStages (FareCapId,RouteId,Stage1,Stage2) VALUES (1,18,18,10);INSERT INTO FareCapStages (FareCapId,RouteId,Stage2,Stage1) VALUES (1,18,18,10);</v>
      </c>
      <c r="O124" s="9" t="str">
        <f t="shared" si="6"/>
        <v>INSERT INTO FareCapStages (FareCapId,RouteId,Stage1,Stage2) VALUES (1,18,17,10);INSERT INTO FareCapStages (FareCapId,RouteId,Stage2,Stage1) VALUES (1,18,17,10);</v>
      </c>
      <c r="P124" s="9" t="str">
        <f t="shared" si="6"/>
        <v>INSERT INTO FareCapStages (FareCapId,RouteId,Stage1,Stage2) VALUES (1,18,16,10);INSERT INTO FareCapStages (FareCapId,RouteId,Stage2,Stage1) VALUES (1,18,16,10);INSERT INTO FareCapStages (FareCapId,RouteId,Stage1,Stage2) VALUES (3,18,16,10);INSERT INTO FareCapStages (FareCapId,RouteId,Stage2,Stage1) VALUES (3,18,16,10)</v>
      </c>
      <c r="Q124" s="9" t="str">
        <f t="shared" si="6"/>
        <v>INSERT INTO FareCapStages (FareCapId,RouteId,Stage1,Stage2) VALUES (1,18,15,10);INSERT INTO FareCapStages (FareCapId,RouteId,Stage2,Stage1) VALUES (1,18,15,10);INSERT INTO FareCapStages (FareCapId,RouteId,Stage1,Stage2) VALUES (3,18,15,10);INSERT INTO FareCapStages (FareCapId,RouteId,Stage2,Stage1) VALUES (3,18,15,10)</v>
      </c>
      <c r="R124" s="9" t="str">
        <f t="shared" si="6"/>
        <v>INSERT INTO FareCapStages (FareCapId,RouteId,Stage1,Stage2) VALUES (1,18,14,10);INSERT INTO FareCapStages (FareCapId,RouteId,Stage2,Stage1) VALUES (1,18,14,10);INSERT INTO FareCapStages (FareCapId,RouteId,Stage1,Stage2) VALUES (3,18,14,10);INSERT INTO FareCapStages (FareCapId,RouteId,Stage2,Stage1) VALUES (3,18,14,10)</v>
      </c>
      <c r="S124" s="9" t="str">
        <f t="shared" si="6"/>
        <v>INSERT INTO FareCapStages (FareCapId,RouteId,Stage1,Stage2) VALUES (1,18,13,10);INSERT INTO FareCapStages (FareCapId,RouteId,Stage2,Stage1) VALUES (1,18,13,10);INSERT INTO FareCapStages (FareCapId,RouteId,Stage1,Stage2) VALUES (3,18,13,10);INSERT INTO FareCapStages (FareCapId,RouteId,Stage2,Stage1) VALUES (3,18,13,10)</v>
      </c>
      <c r="T124" s="9" t="str">
        <f t="shared" si="6"/>
        <v>INSERT INTO FareCapStages (FareCapId,RouteId,Stage1,Stage2) VALUES (1,18,12,10);INSERT INTO FareCapStages (FareCapId,RouteId,Stage2,Stage1) VALUES (1,18,12,10);INSERT INTO FareCapStages (FareCapId,RouteId,Stage1,Stage2) VALUES (3,18,12,10);INSERT INTO FareCapStages (FareCapId,RouteId,Stage2,Stage1) VALUES (3,18,12,10)</v>
      </c>
      <c r="U124" s="9" t="str">
        <f t="shared" si="6"/>
        <v>INSERT INTO FareCapStages (FareCapId,RouteId,Stage1,Stage2) VALUES (1,18,11,10);INSERT INTO FareCapStages (FareCapId,RouteId,Stage2,Stage1) VALUES (1,18,11,10);INSERT INTO FareCapStages (FareCapId,RouteId,Stage1,Stage2) VALUES (3,18,11,10);INSERT INTO FareCapStages (FareCapId,RouteId,Stage2,Stage1) VALUES (3,18,11,10)</v>
      </c>
      <c r="V124" s="9" t="str">
        <f t="shared" si="6"/>
        <v>INSERT INTO FareCapStages (FareCapId,RouteId,Stage1,Stage2) VALUES (1,18,10,10);INSERT INTO FareCapStages (FareCapId,RouteId,Stage2,Stage1) VALUES (1,18,10,10);INSERT INTO FareCapStages (FareCapId,RouteId,Stage1,Stage2) VALUES (3,18,10,10);INSERT INTO FareCapStages (FareCapId,RouteId,Stage2,Stage1) VALUES (3,18,10,10)</v>
      </c>
      <c r="W124" s="9" t="str">
        <f t="shared" si="6"/>
        <v/>
      </c>
      <c r="X124" s="9" t="str">
        <f t="shared" si="6"/>
        <v/>
      </c>
      <c r="Y124" s="9" t="str">
        <f t="shared" si="6"/>
        <v/>
      </c>
      <c r="Z124" s="9" t="str">
        <f t="shared" si="6"/>
        <v/>
      </c>
      <c r="AA124" s="9" t="str">
        <f t="shared" si="6"/>
        <v/>
      </c>
      <c r="AB124" s="9" t="str">
        <f t="shared" si="6"/>
        <v/>
      </c>
    </row>
    <row r="125" spans="4:28" x14ac:dyDescent="0.25">
      <c r="D125" s="9">
        <v>9</v>
      </c>
      <c r="E125" s="9" t="str">
        <f t="shared" si="5"/>
        <v>INSERT INTO FareCapStages (FareCapId,RouteId,Stage1,Stage2) VALUES (1,18,27,9);INSERT INTO FareCapStages (FareCapId,RouteId,Stage2,Stage1) VALUES (1,18,27,9);</v>
      </c>
      <c r="F125" s="9" t="str">
        <f t="shared" si="6"/>
        <v>INSERT INTO FareCapStages (FareCapId,RouteId,Stage1,Stage2) VALUES (1,18,26,9);INSERT INTO FareCapStages (FareCapId,RouteId,Stage2,Stage1) VALUES (1,18,26,9);</v>
      </c>
      <c r="G125" s="9" t="str">
        <f t="shared" si="6"/>
        <v>INSERT INTO FareCapStages (FareCapId,RouteId,Stage1,Stage2) VALUES (1,18,25,9);INSERT INTO FareCapStages (FareCapId,RouteId,Stage2,Stage1) VALUES (1,18,25,9);</v>
      </c>
      <c r="H125" s="9" t="str">
        <f t="shared" si="6"/>
        <v>INSERT INTO FareCapStages (FareCapId,RouteId,Stage1,Stage2) VALUES (1,18,24,9);INSERT INTO FareCapStages (FareCapId,RouteId,Stage2,Stage1) VALUES (1,18,24,9);</v>
      </c>
      <c r="I125" s="9" t="str">
        <f t="shared" si="6"/>
        <v>INSERT INTO FareCapStages (FareCapId,RouteId,Stage1,Stage2) VALUES (1,18,23,9);INSERT INTO FareCapStages (FareCapId,RouteId,Stage2,Stage1) VALUES (1,18,23,9);</v>
      </c>
      <c r="J125" s="9" t="str">
        <f t="shared" si="6"/>
        <v>INSERT INTO FareCapStages (FareCapId,RouteId,Stage1,Stage2) VALUES (1,18,22,9);INSERT INTO FareCapStages (FareCapId,RouteId,Stage2,Stage1) VALUES (1,18,22,9);</v>
      </c>
      <c r="K125" s="9" t="str">
        <f t="shared" si="6"/>
        <v>INSERT INTO FareCapStages (FareCapId,RouteId,Stage1,Stage2) VALUES (1,18,21,9);INSERT INTO FareCapStages (FareCapId,RouteId,Stage2,Stage1) VALUES (1,18,21,9);</v>
      </c>
      <c r="L125" s="9" t="str">
        <f t="shared" si="6"/>
        <v>INSERT INTO FareCapStages (FareCapId,RouteId,Stage1,Stage2) VALUES (1,18,20,9);INSERT INTO FareCapStages (FareCapId,RouteId,Stage2,Stage1) VALUES (1,18,20,9);</v>
      </c>
      <c r="M125" s="9" t="str">
        <f t="shared" si="6"/>
        <v>INSERT INTO FareCapStages (FareCapId,RouteId,Stage1,Stage2) VALUES (1,18,19,9);INSERT INTO FareCapStages (FareCapId,RouteId,Stage2,Stage1) VALUES (1,18,19,9);</v>
      </c>
      <c r="N125" s="9" t="str">
        <f t="shared" si="6"/>
        <v>INSERT INTO FareCapStages (FareCapId,RouteId,Stage1,Stage2) VALUES (1,18,18,9);INSERT INTO FareCapStages (FareCapId,RouteId,Stage2,Stage1) VALUES (1,18,18,9);</v>
      </c>
      <c r="O125" s="9" t="str">
        <f t="shared" si="6"/>
        <v>INSERT INTO FareCapStages (FareCapId,RouteId,Stage1,Stage2) VALUES (1,18,17,9);INSERT INTO FareCapStages (FareCapId,RouteId,Stage2,Stage1) VALUES (1,18,17,9);</v>
      </c>
      <c r="P125" s="9" t="str">
        <f t="shared" si="6"/>
        <v>INSERT INTO FareCapStages (FareCapId,RouteId,Stage1,Stage2) VALUES (1,18,16,9);INSERT INTO FareCapStages (FareCapId,RouteId,Stage2,Stage1) VALUES (1,18,16,9);INSERT INTO FareCapStages (FareCapId,RouteId,Stage1,Stage2) VALUES (3,18,16,9);INSERT INTO FareCapStages (FareCapId,RouteId,Stage2,Stage1) VALUES (3,18,16,9)</v>
      </c>
      <c r="Q125" s="9" t="str">
        <f t="shared" si="6"/>
        <v>INSERT INTO FareCapStages (FareCapId,RouteId,Stage1,Stage2) VALUES (1,18,15,9);INSERT INTO FareCapStages (FareCapId,RouteId,Stage2,Stage1) VALUES (1,18,15,9);INSERT INTO FareCapStages (FareCapId,RouteId,Stage1,Stage2) VALUES (3,18,15,9);INSERT INTO FareCapStages (FareCapId,RouteId,Stage2,Stage1) VALUES (3,18,15,9)</v>
      </c>
      <c r="R125" s="9" t="str">
        <f t="shared" si="6"/>
        <v>INSERT INTO FareCapStages (FareCapId,RouteId,Stage1,Stage2) VALUES (1,18,14,9);INSERT INTO FareCapStages (FareCapId,RouteId,Stage2,Stage1) VALUES (1,18,14,9);INSERT INTO FareCapStages (FareCapId,RouteId,Stage1,Stage2) VALUES (3,18,14,9);INSERT INTO FareCapStages (FareCapId,RouteId,Stage2,Stage1) VALUES (3,18,14,9)</v>
      </c>
      <c r="S125" s="9" t="str">
        <f t="shared" si="6"/>
        <v>INSERT INTO FareCapStages (FareCapId,RouteId,Stage1,Stage2) VALUES (1,18,13,9);INSERT INTO FareCapStages (FareCapId,RouteId,Stage2,Stage1) VALUES (1,18,13,9);INSERT INTO FareCapStages (FareCapId,RouteId,Stage1,Stage2) VALUES (3,18,13,9);INSERT INTO FareCapStages (FareCapId,RouteId,Stage2,Stage1) VALUES (3,18,13,9)</v>
      </c>
      <c r="T125" s="9" t="str">
        <f t="shared" si="6"/>
        <v>INSERT INTO FareCapStages (FareCapId,RouteId,Stage1,Stage2) VALUES (1,18,12,9);INSERT INTO FareCapStages (FareCapId,RouteId,Stage2,Stage1) VALUES (1,18,12,9);INSERT INTO FareCapStages (FareCapId,RouteId,Stage1,Stage2) VALUES (3,18,12,9);INSERT INTO FareCapStages (FareCapId,RouteId,Stage2,Stage1) VALUES (3,18,12,9)</v>
      </c>
      <c r="U125" s="9" t="str">
        <f t="shared" si="6"/>
        <v>INSERT INTO FareCapStages (FareCapId,RouteId,Stage1,Stage2) VALUES (1,18,11,9);INSERT INTO FareCapStages (FareCapId,RouteId,Stage2,Stage1) VALUES (1,18,11,9);INSERT INTO FareCapStages (FareCapId,RouteId,Stage1,Stage2) VALUES (3,18,11,9);INSERT INTO FareCapStages (FareCapId,RouteId,Stage2,Stage1) VALUES (3,18,11,9)</v>
      </c>
      <c r="V125" s="9" t="str">
        <f t="shared" si="6"/>
        <v>INSERT INTO FareCapStages (FareCapId,RouteId,Stage1,Stage2) VALUES (1,18,10,9);INSERT INTO FareCapStages (FareCapId,RouteId,Stage2,Stage1) VALUES (1,18,10,9);INSERT INTO FareCapStages (FareCapId,RouteId,Stage1,Stage2) VALUES (3,18,10,9);INSERT INTO FareCapStages (FareCapId,RouteId,Stage2,Stage1) VALUES (3,18,10,9)</v>
      </c>
      <c r="W125" s="9" t="str">
        <f t="shared" si="6"/>
        <v>INSERT INTO FareCapStages (FareCapId,RouteId,Stage1,Stage2) VALUES (1,18,9,9);INSERT INTO FareCapStages (FareCapId,RouteId,Stage2,Stage1) VALUES (1,18,9,9);INSERT INTO FareCapStages (FareCapId,RouteId,Stage1,Stage2) VALUES (3,18,9,9);INSERT INTO FareCapStages (FareCapId,RouteId,Stage2,Stage1) VALUES (3,18,9,9)</v>
      </c>
      <c r="X125" s="9" t="str">
        <f t="shared" si="6"/>
        <v/>
      </c>
      <c r="Y125" s="9" t="str">
        <f t="shared" si="6"/>
        <v/>
      </c>
      <c r="Z125" s="9" t="str">
        <f t="shared" si="6"/>
        <v/>
      </c>
      <c r="AA125" s="9" t="str">
        <f t="shared" si="6"/>
        <v/>
      </c>
      <c r="AB125" s="9" t="str">
        <f t="shared" si="6"/>
        <v/>
      </c>
    </row>
    <row r="126" spans="4:28" x14ac:dyDescent="0.25">
      <c r="D126" s="9">
        <v>8</v>
      </c>
      <c r="E126" s="9" t="str">
        <f t="shared" si="5"/>
        <v>INSERT INTO FareCapStages (FareCapId,RouteId,Stage1,Stage2) VALUES (1,18,27,8);INSERT INTO FareCapStages (FareCapId,RouteId,Stage2,Stage1) VALUES (1,18,27,8);</v>
      </c>
      <c r="F126" s="9" t="str">
        <f t="shared" si="6"/>
        <v>INSERT INTO FareCapStages (FareCapId,RouteId,Stage1,Stage2) VALUES (1,18,26,8);INSERT INTO FareCapStages (FareCapId,RouteId,Stage2,Stage1) VALUES (1,18,26,8);</v>
      </c>
      <c r="G126" s="9" t="str">
        <f t="shared" si="6"/>
        <v>INSERT INTO FareCapStages (FareCapId,RouteId,Stage1,Stage2) VALUES (1,18,25,8);INSERT INTO FareCapStages (FareCapId,RouteId,Stage2,Stage1) VALUES (1,18,25,8);</v>
      </c>
      <c r="H126" s="9" t="str">
        <f t="shared" si="6"/>
        <v>INSERT INTO FareCapStages (FareCapId,RouteId,Stage1,Stage2) VALUES (1,18,24,8);INSERT INTO FareCapStages (FareCapId,RouteId,Stage2,Stage1) VALUES (1,18,24,8);</v>
      </c>
      <c r="I126" s="9" t="str">
        <f t="shared" si="6"/>
        <v>INSERT INTO FareCapStages (FareCapId,RouteId,Stage1,Stage2) VALUES (1,18,23,8);INSERT INTO FareCapStages (FareCapId,RouteId,Stage2,Stage1) VALUES (1,18,23,8);</v>
      </c>
      <c r="J126" s="9" t="str">
        <f t="shared" si="6"/>
        <v>INSERT INTO FareCapStages (FareCapId,RouteId,Stage1,Stage2) VALUES (1,18,22,8);INSERT INTO FareCapStages (FareCapId,RouteId,Stage2,Stage1) VALUES (1,18,22,8);</v>
      </c>
      <c r="K126" s="9" t="str">
        <f t="shared" si="6"/>
        <v>INSERT INTO FareCapStages (FareCapId,RouteId,Stage1,Stage2) VALUES (1,18,21,8);INSERT INTO FareCapStages (FareCapId,RouteId,Stage2,Stage1) VALUES (1,18,21,8);</v>
      </c>
      <c r="L126" s="9" t="str">
        <f t="shared" si="6"/>
        <v>INSERT INTO FareCapStages (FareCapId,RouteId,Stage1,Stage2) VALUES (1,18,20,8);INSERT INTO FareCapStages (FareCapId,RouteId,Stage2,Stage1) VALUES (1,18,20,8);</v>
      </c>
      <c r="M126" s="9" t="str">
        <f t="shared" si="6"/>
        <v>INSERT INTO FareCapStages (FareCapId,RouteId,Stage1,Stage2) VALUES (1,18,19,8);INSERT INTO FareCapStages (FareCapId,RouteId,Stage2,Stage1) VALUES (1,18,19,8);</v>
      </c>
      <c r="N126" s="9" t="str">
        <f t="shared" si="6"/>
        <v>INSERT INTO FareCapStages (FareCapId,RouteId,Stage1,Stage2) VALUES (1,18,18,8);INSERT INTO FareCapStages (FareCapId,RouteId,Stage2,Stage1) VALUES (1,18,18,8);</v>
      </c>
      <c r="O126" s="9" t="str">
        <f t="shared" si="6"/>
        <v>INSERT INTO FareCapStages (FareCapId,RouteId,Stage1,Stage2) VALUES (1,18,17,8);INSERT INTO FareCapStages (FareCapId,RouteId,Stage2,Stage1) VALUES (1,18,17,8);</v>
      </c>
      <c r="P126" s="9" t="str">
        <f t="shared" si="6"/>
        <v>INSERT INTO FareCapStages (FareCapId,RouteId,Stage1,Stage2) VALUES (1,18,16,8);INSERT INTO FareCapStages (FareCapId,RouteId,Stage2,Stage1) VALUES (1,18,16,8);INSERT INTO FareCapStages (FareCapId,RouteId,Stage1,Stage2) VALUES (3,18,16,8);INSERT INTO FareCapStages (FareCapId,RouteId,Stage2,Stage1) VALUES (3,18,16,8)</v>
      </c>
      <c r="Q126" s="9" t="str">
        <f t="shared" si="6"/>
        <v>INSERT INTO FareCapStages (FareCapId,RouteId,Stage1,Stage2) VALUES (1,18,15,8);INSERT INTO FareCapStages (FareCapId,RouteId,Stage2,Stage1) VALUES (1,18,15,8);INSERT INTO FareCapStages (FareCapId,RouteId,Stage1,Stage2) VALUES (3,18,15,8);INSERT INTO FareCapStages (FareCapId,RouteId,Stage2,Stage1) VALUES (3,18,15,8)</v>
      </c>
      <c r="R126" s="9" t="str">
        <f t="shared" si="6"/>
        <v>INSERT INTO FareCapStages (FareCapId,RouteId,Stage1,Stage2) VALUES (1,18,14,8);INSERT INTO FareCapStages (FareCapId,RouteId,Stage2,Stage1) VALUES (1,18,14,8);INSERT INTO FareCapStages (FareCapId,RouteId,Stage1,Stage2) VALUES (3,18,14,8);INSERT INTO FareCapStages (FareCapId,RouteId,Stage2,Stage1) VALUES (3,18,14,8)</v>
      </c>
      <c r="S126" s="9" t="str">
        <f t="shared" si="6"/>
        <v>INSERT INTO FareCapStages (FareCapId,RouteId,Stage1,Stage2) VALUES (1,18,13,8);INSERT INTO FareCapStages (FareCapId,RouteId,Stage2,Stage1) VALUES (1,18,13,8);INSERT INTO FareCapStages (FareCapId,RouteId,Stage1,Stage2) VALUES (3,18,13,8);INSERT INTO FareCapStages (FareCapId,RouteId,Stage2,Stage1) VALUES (3,18,13,8)</v>
      </c>
      <c r="T126" s="9" t="str">
        <f t="shared" si="6"/>
        <v>INSERT INTO FareCapStages (FareCapId,RouteId,Stage1,Stage2) VALUES (1,18,12,8);INSERT INTO FareCapStages (FareCapId,RouteId,Stage2,Stage1) VALUES (1,18,12,8);INSERT INTO FareCapStages (FareCapId,RouteId,Stage1,Stage2) VALUES (3,18,12,8);INSERT INTO FareCapStages (FareCapId,RouteId,Stage2,Stage1) VALUES (3,18,12,8)</v>
      </c>
      <c r="U126" s="9" t="str">
        <f t="shared" si="6"/>
        <v>INSERT INTO FareCapStages (FareCapId,RouteId,Stage1,Stage2) VALUES (1,18,11,8);INSERT INTO FareCapStages (FareCapId,RouteId,Stage2,Stage1) VALUES (1,18,11,8);INSERT INTO FareCapStages (FareCapId,RouteId,Stage1,Stage2) VALUES (3,18,11,8);INSERT INTO FareCapStages (FareCapId,RouteId,Stage2,Stage1) VALUES (3,18,11,8)</v>
      </c>
      <c r="V126" s="9" t="str">
        <f t="shared" si="6"/>
        <v>INSERT INTO FareCapStages (FareCapId,RouteId,Stage1,Stage2) VALUES (1,18,10,8);INSERT INTO FareCapStages (FareCapId,RouteId,Stage2,Stage1) VALUES (1,18,10,8);INSERT INTO FareCapStages (FareCapId,RouteId,Stage1,Stage2) VALUES (3,18,10,8);INSERT INTO FareCapStages (FareCapId,RouteId,Stage2,Stage1) VALUES (3,18,10,8)</v>
      </c>
      <c r="W126" s="9" t="str">
        <f t="shared" si="6"/>
        <v>INSERT INTO FareCapStages (FareCapId,RouteId,Stage1,Stage2) VALUES (1,18,9,8);INSERT INTO FareCapStages (FareCapId,RouteId,Stage2,Stage1) VALUES (1,18,9,8);INSERT INTO FareCapStages (FareCapId,RouteId,Stage1,Stage2) VALUES (3,18,9,8);INSERT INTO FareCapStages (FareCapId,RouteId,Stage2,Stage1) VALUES (3,18,9,8)</v>
      </c>
      <c r="X126" s="9" t="str">
        <f t="shared" si="6"/>
        <v>INSERT INTO FareCapStages (FareCapId,RouteId,Stage1,Stage2) VALUES (1,18,8,8);INSERT INTO FareCapStages (FareCapId,RouteId,Stage2,Stage1) VALUES (1,18,8,8);INSERT INTO FareCapStages (FareCapId,RouteId,Stage1,Stage2) VALUES (3,18,8,8);INSERT INTO FareCapStages (FareCapId,RouteId,Stage2,Stage1) VALUES (3,18,8,8)</v>
      </c>
      <c r="Y126" s="9" t="str">
        <f t="shared" si="6"/>
        <v/>
      </c>
      <c r="Z126" s="9" t="str">
        <f t="shared" si="6"/>
        <v/>
      </c>
      <c r="AA126" s="9" t="str">
        <f t="shared" si="6"/>
        <v/>
      </c>
      <c r="AB126" s="9" t="str">
        <f t="shared" si="6"/>
        <v/>
      </c>
    </row>
    <row r="127" spans="4:28" x14ac:dyDescent="0.25">
      <c r="D127" s="9">
        <v>7</v>
      </c>
      <c r="E127" s="9" t="str">
        <f t="shared" si="5"/>
        <v>INSERT INTO FareCapStages (FareCapId,RouteId,Stage1,Stage2) VALUES (1,18,27,7);INSERT INTO FareCapStages (FareCapId,RouteId,Stage2,Stage1) VALUES (1,18,27,7);</v>
      </c>
      <c r="F127" s="9" t="str">
        <f t="shared" si="6"/>
        <v>INSERT INTO FareCapStages (FareCapId,RouteId,Stage1,Stage2) VALUES (1,18,26,7);INSERT INTO FareCapStages (FareCapId,RouteId,Stage2,Stage1) VALUES (1,18,26,7);</v>
      </c>
      <c r="G127" s="9" t="str">
        <f t="shared" si="6"/>
        <v>INSERT INTO FareCapStages (FareCapId,RouteId,Stage1,Stage2) VALUES (1,18,25,7);INSERT INTO FareCapStages (FareCapId,RouteId,Stage2,Stage1) VALUES (1,18,25,7);</v>
      </c>
      <c r="H127" s="9" t="str">
        <f t="shared" si="6"/>
        <v>INSERT INTO FareCapStages (FareCapId,RouteId,Stage1,Stage2) VALUES (1,18,24,7);INSERT INTO FareCapStages (FareCapId,RouteId,Stage2,Stage1) VALUES (1,18,24,7);</v>
      </c>
      <c r="I127" s="9" t="str">
        <f t="shared" si="6"/>
        <v>INSERT INTO FareCapStages (FareCapId,RouteId,Stage1,Stage2) VALUES (1,18,23,7);INSERT INTO FareCapStages (FareCapId,RouteId,Stage2,Stage1) VALUES (1,18,23,7);</v>
      </c>
      <c r="J127" s="9" t="str">
        <f t="shared" si="6"/>
        <v>INSERT INTO FareCapStages (FareCapId,RouteId,Stage1,Stage2) VALUES (1,18,22,7);INSERT INTO FareCapStages (FareCapId,RouteId,Stage2,Stage1) VALUES (1,18,22,7);</v>
      </c>
      <c r="K127" s="9" t="str">
        <f t="shared" si="6"/>
        <v>INSERT INTO FareCapStages (FareCapId,RouteId,Stage1,Stage2) VALUES (1,18,21,7);INSERT INTO FareCapStages (FareCapId,RouteId,Stage2,Stage1) VALUES (1,18,21,7);</v>
      </c>
      <c r="L127" s="9" t="str">
        <f t="shared" si="6"/>
        <v>INSERT INTO FareCapStages (FareCapId,RouteId,Stage1,Stage2) VALUES (1,18,20,7);INSERT INTO FareCapStages (FareCapId,RouteId,Stage2,Stage1) VALUES (1,18,20,7);</v>
      </c>
      <c r="M127" s="9" t="str">
        <f t="shared" si="6"/>
        <v>INSERT INTO FareCapStages (FareCapId,RouteId,Stage1,Stage2) VALUES (1,18,19,7);INSERT INTO FareCapStages (FareCapId,RouteId,Stage2,Stage1) VALUES (1,18,19,7);</v>
      </c>
      <c r="N127" s="9" t="str">
        <f t="shared" si="6"/>
        <v>INSERT INTO FareCapStages (FareCapId,RouteId,Stage1,Stage2) VALUES (1,18,18,7);INSERT INTO FareCapStages (FareCapId,RouteId,Stage2,Stage1) VALUES (1,18,18,7);</v>
      </c>
      <c r="O127" s="9" t="str">
        <f t="shared" si="6"/>
        <v>INSERT INTO FareCapStages (FareCapId,RouteId,Stage1,Stage2) VALUES (1,18,17,7);INSERT INTO FareCapStages (FareCapId,RouteId,Stage2,Stage1) VALUES (1,18,17,7);</v>
      </c>
      <c r="P127" s="9" t="str">
        <f t="shared" si="6"/>
        <v>INSERT INTO FareCapStages (FareCapId,RouteId,Stage1,Stage2) VALUES (1,18,16,7);INSERT INTO FareCapStages (FareCapId,RouteId,Stage2,Stage1) VALUES (1,18,16,7);INSERT INTO FareCapStages (FareCapId,RouteId,Stage1,Stage2) VALUES (3,18,16,7);INSERT INTO FareCapStages (FareCapId,RouteId,Stage2,Stage1) VALUES (3,18,16,7)</v>
      </c>
      <c r="Q127" s="9" t="str">
        <f t="shared" si="6"/>
        <v>INSERT INTO FareCapStages (FareCapId,RouteId,Stage1,Stage2) VALUES (1,18,15,7);INSERT INTO FareCapStages (FareCapId,RouteId,Stage2,Stage1) VALUES (1,18,15,7);INSERT INTO FareCapStages (FareCapId,RouteId,Stage1,Stage2) VALUES (3,18,15,7);INSERT INTO FareCapStages (FareCapId,RouteId,Stage2,Stage1) VALUES (3,18,15,7)</v>
      </c>
      <c r="R127" s="9" t="str">
        <f t="shared" si="6"/>
        <v>INSERT INTO FareCapStages (FareCapId,RouteId,Stage1,Stage2) VALUES (1,18,14,7);INSERT INTO FareCapStages (FareCapId,RouteId,Stage2,Stage1) VALUES (1,18,14,7);INSERT INTO FareCapStages (FareCapId,RouteId,Stage1,Stage2) VALUES (3,18,14,7);INSERT INTO FareCapStages (FareCapId,RouteId,Stage2,Stage1) VALUES (3,18,14,7)</v>
      </c>
      <c r="S127" s="9" t="str">
        <f t="shared" si="6"/>
        <v>INSERT INTO FareCapStages (FareCapId,RouteId,Stage1,Stage2) VALUES (1,18,13,7);INSERT INTO FareCapStages (FareCapId,RouteId,Stage2,Stage1) VALUES (1,18,13,7);INSERT INTO FareCapStages (FareCapId,RouteId,Stage1,Stage2) VALUES (3,18,13,7);INSERT INTO FareCapStages (FareCapId,RouteId,Stage2,Stage1) VALUES (3,18,13,7)</v>
      </c>
      <c r="T127" s="9" t="str">
        <f t="shared" si="6"/>
        <v>INSERT INTO FareCapStages (FareCapId,RouteId,Stage1,Stage2) VALUES (1,18,12,7);INSERT INTO FareCapStages (FareCapId,RouteId,Stage2,Stage1) VALUES (1,18,12,7);INSERT INTO FareCapStages (FareCapId,RouteId,Stage1,Stage2) VALUES (3,18,12,7);INSERT INTO FareCapStages (FareCapId,RouteId,Stage2,Stage1) VALUES (3,18,12,7)</v>
      </c>
      <c r="U127" s="9" t="str">
        <f t="shared" si="6"/>
        <v>INSERT INTO FareCapStages (FareCapId,RouteId,Stage1,Stage2) VALUES (1,18,11,7);INSERT INTO FareCapStages (FareCapId,RouteId,Stage2,Stage1) VALUES (1,18,11,7);INSERT INTO FareCapStages (FareCapId,RouteId,Stage1,Stage2) VALUES (3,18,11,7);INSERT INTO FareCapStages (FareCapId,RouteId,Stage2,Stage1) VALUES (3,18,11,7)</v>
      </c>
      <c r="V127" s="9" t="str">
        <f t="shared" si="6"/>
        <v>INSERT INTO FareCapStages (FareCapId,RouteId,Stage1,Stage2) VALUES (1,18,10,7);INSERT INTO FareCapStages (FareCapId,RouteId,Stage2,Stage1) VALUES (1,18,10,7);INSERT INTO FareCapStages (FareCapId,RouteId,Stage1,Stage2) VALUES (3,18,10,7);INSERT INTO FareCapStages (FareCapId,RouteId,Stage2,Stage1) VALUES (3,18,10,7)</v>
      </c>
      <c r="W127" s="9" t="str">
        <f t="shared" si="6"/>
        <v>INSERT INTO FareCapStages (FareCapId,RouteId,Stage1,Stage2) VALUES (1,18,9,7);INSERT INTO FareCapStages (FareCapId,RouteId,Stage2,Stage1) VALUES (1,18,9,7);INSERT INTO FareCapStages (FareCapId,RouteId,Stage1,Stage2) VALUES (3,18,9,7);INSERT INTO FareCapStages (FareCapId,RouteId,Stage2,Stage1) VALUES (3,18,9,7)</v>
      </c>
      <c r="X127" s="9" t="str">
        <f t="shared" si="6"/>
        <v>INSERT INTO FareCapStages (FareCapId,RouteId,Stage1,Stage2) VALUES (1,18,8,7);INSERT INTO FareCapStages (FareCapId,RouteId,Stage2,Stage1) VALUES (1,18,8,7);INSERT INTO FareCapStages (FareCapId,RouteId,Stage1,Stage2) VALUES (3,18,8,7);INSERT INTO FareCapStages (FareCapId,RouteId,Stage2,Stage1) VALUES (3,18,8,7)</v>
      </c>
      <c r="Y127" s="9" t="str">
        <f t="shared" si="6"/>
        <v>INSERT INTO FareCapStages (FareCapId,RouteId,Stage1,Stage2) VALUES (1,18,7,7);INSERT INTO FareCapStages (FareCapId,RouteId,Stage2,Stage1) VALUES (1,18,7,7);INSERT INTO FareCapStages (FareCapId,RouteId,Stage1,Stage2) VALUES (3,18,7,7);INSERT INTO FareCapStages (FareCapId,RouteId,Stage2,Stage1) VALUES (3,18,7,7)</v>
      </c>
      <c r="Z127" s="9" t="str">
        <f t="shared" si="6"/>
        <v/>
      </c>
      <c r="AA127" s="9" t="str">
        <f t="shared" si="6"/>
        <v/>
      </c>
      <c r="AB127" s="9" t="str">
        <f t="shared" si="6"/>
        <v/>
      </c>
    </row>
    <row r="128" spans="4:28" x14ac:dyDescent="0.25">
      <c r="D128" s="9">
        <v>6</v>
      </c>
      <c r="E128" s="9" t="str">
        <f t="shared" si="5"/>
        <v>INSERT INTO FareCapStages (FareCapId,RouteId,Stage1,Stage2) VALUES (1,18,27,6);INSERT INTO FareCapStages (FareCapId,RouteId,Stage2,Stage1) VALUES (1,18,27,6);</v>
      </c>
      <c r="F128" s="9" t="str">
        <f t="shared" si="6"/>
        <v>INSERT INTO FareCapStages (FareCapId,RouteId,Stage1,Stage2) VALUES (1,18,26,6);INSERT INTO FareCapStages (FareCapId,RouteId,Stage2,Stage1) VALUES (1,18,26,6);</v>
      </c>
      <c r="G128" s="9" t="str">
        <f t="shared" si="6"/>
        <v>INSERT INTO FareCapStages (FareCapId,RouteId,Stage1,Stage2) VALUES (1,18,25,6);INSERT INTO FareCapStages (FareCapId,RouteId,Stage2,Stage1) VALUES (1,18,25,6);</v>
      </c>
      <c r="H128" s="9" t="str">
        <f t="shared" si="6"/>
        <v>INSERT INTO FareCapStages (FareCapId,RouteId,Stage1,Stage2) VALUES (1,18,24,6);INSERT INTO FareCapStages (FareCapId,RouteId,Stage2,Stage1) VALUES (1,18,24,6);</v>
      </c>
      <c r="I128" s="9" t="str">
        <f t="shared" si="6"/>
        <v>INSERT INTO FareCapStages (FareCapId,RouteId,Stage1,Stage2) VALUES (1,18,23,6);INSERT INTO FareCapStages (FareCapId,RouteId,Stage2,Stage1) VALUES (1,18,23,6);</v>
      </c>
      <c r="J128" s="9" t="str">
        <f t="shared" si="6"/>
        <v>INSERT INTO FareCapStages (FareCapId,RouteId,Stage1,Stage2) VALUES (1,18,22,6);INSERT INTO FareCapStages (FareCapId,RouteId,Stage2,Stage1) VALUES (1,18,22,6);</v>
      </c>
      <c r="K128" s="9" t="str">
        <f t="shared" si="6"/>
        <v>INSERT INTO FareCapStages (FareCapId,RouteId,Stage1,Stage2) VALUES (1,18,21,6);INSERT INTO FareCapStages (FareCapId,RouteId,Stage2,Stage1) VALUES (1,18,21,6);</v>
      </c>
      <c r="L128" s="9" t="str">
        <f t="shared" si="6"/>
        <v>INSERT INTO FareCapStages (FareCapId,RouteId,Stage1,Stage2) VALUES (1,18,20,6);INSERT INTO FareCapStages (FareCapId,RouteId,Stage2,Stage1) VALUES (1,18,20,6);</v>
      </c>
      <c r="M128" s="9" t="str">
        <f t="shared" si="6"/>
        <v>INSERT INTO FareCapStages (FareCapId,RouteId,Stage1,Stage2) VALUES (1,18,19,6);INSERT INTO FareCapStages (FareCapId,RouteId,Stage2,Stage1) VALUES (1,18,19,6);</v>
      </c>
      <c r="N128" s="9" t="str">
        <f t="shared" si="6"/>
        <v>INSERT INTO FareCapStages (FareCapId,RouteId,Stage1,Stage2) VALUES (1,18,18,6);INSERT INTO FareCapStages (FareCapId,RouteId,Stage2,Stage1) VALUES (1,18,18,6);</v>
      </c>
      <c r="O128" s="9" t="str">
        <f t="shared" si="6"/>
        <v>INSERT INTO FareCapStages (FareCapId,RouteId,Stage1,Stage2) VALUES (1,18,17,6);INSERT INTO FareCapStages (FareCapId,RouteId,Stage2,Stage1) VALUES (1,18,17,6);</v>
      </c>
      <c r="P128" s="9" t="str">
        <f t="shared" si="6"/>
        <v>INSERT INTO FareCapStages (FareCapId,RouteId,Stage1,Stage2) VALUES (1,18,16,6);INSERT INTO FareCapStages (FareCapId,RouteId,Stage2,Stage1) VALUES (1,18,16,6);INSERT INTO FareCapStages (FareCapId,RouteId,Stage1,Stage2) VALUES (3,18,16,6);INSERT INTO FareCapStages (FareCapId,RouteId,Stage2,Stage1) VALUES (3,18,16,6)</v>
      </c>
      <c r="Q128" s="9" t="str">
        <f t="shared" si="6"/>
        <v>INSERT INTO FareCapStages (FareCapId,RouteId,Stage1,Stage2) VALUES (1,18,15,6);INSERT INTO FareCapStages (FareCapId,RouteId,Stage2,Stage1) VALUES (1,18,15,6);INSERT INTO FareCapStages (FareCapId,RouteId,Stage1,Stage2) VALUES (3,18,15,6);INSERT INTO FareCapStages (FareCapId,RouteId,Stage2,Stage1) VALUES (3,18,15,6)</v>
      </c>
      <c r="R128" s="9" t="str">
        <f t="shared" si="6"/>
        <v>INSERT INTO FareCapStages (FareCapId,RouteId,Stage1,Stage2) VALUES (1,18,14,6);INSERT INTO FareCapStages (FareCapId,RouteId,Stage2,Stage1) VALUES (1,18,14,6);INSERT INTO FareCapStages (FareCapId,RouteId,Stage1,Stage2) VALUES (3,18,14,6);INSERT INTO FareCapStages (FareCapId,RouteId,Stage2,Stage1) VALUES (3,18,14,6)</v>
      </c>
      <c r="S128" s="9" t="str">
        <f t="shared" si="6"/>
        <v>INSERT INTO FareCapStages (FareCapId,RouteId,Stage1,Stage2) VALUES (1,18,13,6);INSERT INTO FareCapStages (FareCapId,RouteId,Stage2,Stage1) VALUES (1,18,13,6);INSERT INTO FareCapStages (FareCapId,RouteId,Stage1,Stage2) VALUES (3,18,13,6);INSERT INTO FareCapStages (FareCapId,RouteId,Stage2,Stage1) VALUES (3,18,13,6)</v>
      </c>
      <c r="T128" s="9" t="str">
        <f t="shared" si="6"/>
        <v>INSERT INTO FareCapStages (FareCapId,RouteId,Stage1,Stage2) VALUES (1,18,12,6);INSERT INTO FareCapStages (FareCapId,RouteId,Stage2,Stage1) VALUES (1,18,12,6);INSERT INTO FareCapStages (FareCapId,RouteId,Stage1,Stage2) VALUES (3,18,12,6);INSERT INTO FareCapStages (FareCapId,RouteId,Stage2,Stage1) VALUES (3,18,12,6)</v>
      </c>
      <c r="U128" s="9" t="str">
        <f t="shared" si="6"/>
        <v>INSERT INTO FareCapStages (FareCapId,RouteId,Stage1,Stage2) VALUES (1,18,11,6);INSERT INTO FareCapStages (FareCapId,RouteId,Stage2,Stage1) VALUES (1,18,11,6);INSERT INTO FareCapStages (FareCapId,RouteId,Stage1,Stage2) VALUES (3,18,11,6);INSERT INTO FareCapStages (FareCapId,RouteId,Stage2,Stage1) VALUES (3,18,11,6)</v>
      </c>
      <c r="V128" s="9" t="str">
        <f t="shared" si="6"/>
        <v>INSERT INTO FareCapStages (FareCapId,RouteId,Stage1,Stage2) VALUES (1,18,10,6);INSERT INTO FareCapStages (FareCapId,RouteId,Stage2,Stage1) VALUES (1,18,10,6);INSERT INTO FareCapStages (FareCapId,RouteId,Stage1,Stage2) VALUES (3,18,10,6);INSERT INTO FareCapStages (FareCapId,RouteId,Stage2,Stage1) VALUES (3,18,10,6)</v>
      </c>
      <c r="W128" s="9" t="str">
        <f t="shared" si="6"/>
        <v>INSERT INTO FareCapStages (FareCapId,RouteId,Stage1,Stage2) VALUES (1,18,9,6);INSERT INTO FareCapStages (FareCapId,RouteId,Stage2,Stage1) VALUES (1,18,9,6);INSERT INTO FareCapStages (FareCapId,RouteId,Stage1,Stage2) VALUES (3,18,9,6);INSERT INTO FareCapStages (FareCapId,RouteId,Stage2,Stage1) VALUES (3,18,9,6)</v>
      </c>
      <c r="X128" s="9" t="str">
        <f t="shared" si="6"/>
        <v>INSERT INTO FareCapStages (FareCapId,RouteId,Stage1,Stage2) VALUES (1,18,8,6);INSERT INTO FareCapStages (FareCapId,RouteId,Stage2,Stage1) VALUES (1,18,8,6);INSERT INTO FareCapStages (FareCapId,RouteId,Stage1,Stage2) VALUES (3,18,8,6);INSERT INTO FareCapStages (FareCapId,RouteId,Stage2,Stage1) VALUES (3,18,8,6)</v>
      </c>
      <c r="Y128" s="9" t="str">
        <f t="shared" si="6"/>
        <v>INSERT INTO FareCapStages (FareCapId,RouteId,Stage1,Stage2) VALUES (1,18,7,6);INSERT INTO FareCapStages (FareCapId,RouteId,Stage2,Stage1) VALUES (1,18,7,6);INSERT INTO FareCapStages (FareCapId,RouteId,Stage1,Stage2) VALUES (3,18,7,6);INSERT INTO FareCapStages (FareCapId,RouteId,Stage2,Stage1) VALUES (3,18,7,6)</v>
      </c>
      <c r="Z128" s="9" t="str">
        <f t="shared" si="6"/>
        <v>INSERT INTO FareCapStages (FareCapId,RouteId,Stage1,Stage2) VALUES (1,18,6,6);INSERT INTO FareCapStages (FareCapId,RouteId,Stage2,Stage1) VALUES (1,18,6,6);INSERT INTO FareCapStages (FareCapId,RouteId,Stage1,Stage2) VALUES (3,18,6,6);INSERT INTO FareCapStages (FareCapId,RouteId,Stage2,Stage1) VALUES (3,18,6,6)</v>
      </c>
      <c r="AA128" s="9" t="str">
        <f t="shared" si="6"/>
        <v/>
      </c>
      <c r="AB128" s="9" t="str">
        <f t="shared" si="6"/>
        <v/>
      </c>
    </row>
    <row r="129" spans="4:28" x14ac:dyDescent="0.25">
      <c r="D129" s="9">
        <v>5</v>
      </c>
      <c r="E129" s="9" t="str">
        <f t="shared" si="5"/>
        <v>INSERT INTO FareCapStages (FareCapId,RouteId,Stage1,Stage2) VALUES (1,18,27,5);INSERT INTO FareCapStages (FareCapId,RouteId,Stage2,Stage1) VALUES (1,18,27,5);</v>
      </c>
      <c r="F129" s="9" t="str">
        <f t="shared" si="6"/>
        <v>INSERT INTO FareCapStages (FareCapId,RouteId,Stage1,Stage2) VALUES (1,18,26,5);INSERT INTO FareCapStages (FareCapId,RouteId,Stage2,Stage1) VALUES (1,18,26,5);</v>
      </c>
      <c r="G129" s="9" t="str">
        <f t="shared" si="6"/>
        <v>INSERT INTO FareCapStages (FareCapId,RouteId,Stage1,Stage2) VALUES (1,18,25,5);INSERT INTO FareCapStages (FareCapId,RouteId,Stage2,Stage1) VALUES (1,18,25,5);</v>
      </c>
      <c r="H129" s="9" t="str">
        <f t="shared" si="6"/>
        <v>INSERT INTO FareCapStages (FareCapId,RouteId,Stage1,Stage2) VALUES (1,18,24,5);INSERT INTO FareCapStages (FareCapId,RouteId,Stage2,Stage1) VALUES (1,18,24,5);</v>
      </c>
      <c r="I129" s="9" t="str">
        <f t="shared" si="6"/>
        <v>INSERT INTO FareCapStages (FareCapId,RouteId,Stage1,Stage2) VALUES (1,18,23,5);INSERT INTO FareCapStages (FareCapId,RouteId,Stage2,Stage1) VALUES (1,18,23,5);</v>
      </c>
      <c r="J129" s="9" t="str">
        <f t="shared" si="6"/>
        <v>INSERT INTO FareCapStages (FareCapId,RouteId,Stage1,Stage2) VALUES (1,18,22,5);INSERT INTO FareCapStages (FareCapId,RouteId,Stage2,Stage1) VALUES (1,18,22,5);</v>
      </c>
      <c r="K129" s="9" t="str">
        <f t="shared" si="6"/>
        <v>INSERT INTO FareCapStages (FareCapId,RouteId,Stage1,Stage2) VALUES (1,18,21,5);INSERT INTO FareCapStages (FareCapId,RouteId,Stage2,Stage1) VALUES (1,18,21,5);</v>
      </c>
      <c r="L129" s="9" t="str">
        <f t="shared" si="6"/>
        <v>INSERT INTO FareCapStages (FareCapId,RouteId,Stage1,Stage2) VALUES (1,18,20,5);INSERT INTO FareCapStages (FareCapId,RouteId,Stage2,Stage1) VALUES (1,18,20,5);</v>
      </c>
      <c r="M129" s="9" t="str">
        <f t="shared" si="6"/>
        <v>INSERT INTO FareCapStages (FareCapId,RouteId,Stage1,Stage2) VALUES (1,18,19,5);INSERT INTO FareCapStages (FareCapId,RouteId,Stage2,Stage1) VALUES (1,18,19,5);</v>
      </c>
      <c r="N129" s="9" t="str">
        <f t="shared" si="6"/>
        <v>INSERT INTO FareCapStages (FareCapId,RouteId,Stage1,Stage2) VALUES (1,18,18,5);INSERT INTO FareCapStages (FareCapId,RouteId,Stage2,Stage1) VALUES (1,18,18,5);</v>
      </c>
      <c r="O129" s="9" t="str">
        <f t="shared" si="6"/>
        <v>INSERT INTO FareCapStages (FareCapId,RouteId,Stage1,Stage2) VALUES (1,18,17,5);INSERT INTO FareCapStages (FareCapId,RouteId,Stage2,Stage1) VALUES (1,18,17,5);</v>
      </c>
      <c r="P129" s="9" t="str">
        <f t="shared" si="6"/>
        <v>INSERT INTO FareCapStages (FareCapId,RouteId,Stage1,Stage2) VALUES (1,18,16,5);INSERT INTO FareCapStages (FareCapId,RouteId,Stage2,Stage1) VALUES (1,18,16,5);INSERT INTO FareCapStages (FareCapId,RouteId,Stage1,Stage2) VALUES (3,18,16,5);INSERT INTO FareCapStages (FareCapId,RouteId,Stage2,Stage1) VALUES (3,18,16,5)</v>
      </c>
      <c r="Q129" s="9" t="str">
        <f t="shared" si="6"/>
        <v>INSERT INTO FareCapStages (FareCapId,RouteId,Stage1,Stage2) VALUES (1,18,15,5);INSERT INTO FareCapStages (FareCapId,RouteId,Stage2,Stage1) VALUES (1,18,15,5);INSERT INTO FareCapStages (FareCapId,RouteId,Stage1,Stage2) VALUES (3,18,15,5);INSERT INTO FareCapStages (FareCapId,RouteId,Stage2,Stage1) VALUES (3,18,15,5)</v>
      </c>
      <c r="R129" s="9" t="str">
        <f t="shared" si="6"/>
        <v>INSERT INTO FareCapStages (FareCapId,RouteId,Stage1,Stage2) VALUES (1,18,14,5);INSERT INTO FareCapStages (FareCapId,RouteId,Stage2,Stage1) VALUES (1,18,14,5);INSERT INTO FareCapStages (FareCapId,RouteId,Stage1,Stage2) VALUES (3,18,14,5);INSERT INTO FareCapStages (FareCapId,RouteId,Stage2,Stage1) VALUES (3,18,14,5)</v>
      </c>
      <c r="S129" s="9" t="str">
        <f t="shared" si="6"/>
        <v>INSERT INTO FareCapStages (FareCapId,RouteId,Stage1,Stage2) VALUES (1,18,13,5);INSERT INTO FareCapStages (FareCapId,RouteId,Stage2,Stage1) VALUES (1,18,13,5);INSERT INTO FareCapStages (FareCapId,RouteId,Stage1,Stage2) VALUES (3,18,13,5);INSERT INTO FareCapStages (FareCapId,RouteId,Stage2,Stage1) VALUES (3,18,13,5)</v>
      </c>
      <c r="T129" s="9" t="str">
        <f t="shared" si="6"/>
        <v>INSERT INTO FareCapStages (FareCapId,RouteId,Stage1,Stage2) VALUES (1,18,12,5);INSERT INTO FareCapStages (FareCapId,RouteId,Stage2,Stage1) VALUES (1,18,12,5);INSERT INTO FareCapStages (FareCapId,RouteId,Stage1,Stage2) VALUES (3,18,12,5);INSERT INTO FareCapStages (FareCapId,RouteId,Stage2,Stage1) VALUES (3,18,12,5)</v>
      </c>
      <c r="U129" s="9" t="str">
        <f t="shared" si="6"/>
        <v>INSERT INTO FareCapStages (FareCapId,RouteId,Stage1,Stage2) VALUES (1,18,11,5);INSERT INTO FareCapStages (FareCapId,RouteId,Stage2,Stage1) VALUES (1,18,11,5);INSERT INTO FareCapStages (FareCapId,RouteId,Stage1,Stage2) VALUES (3,18,11,5);INSERT INTO FareCapStages (FareCapId,RouteId,Stage2,Stage1) VALUES (3,18,11,5)</v>
      </c>
      <c r="V129" s="9" t="str">
        <f t="shared" si="6"/>
        <v>INSERT INTO FareCapStages (FareCapId,RouteId,Stage1,Stage2) VALUES (1,18,10,5);INSERT INTO FareCapStages (FareCapId,RouteId,Stage2,Stage1) VALUES (1,18,10,5);INSERT INTO FareCapStages (FareCapId,RouteId,Stage1,Stage2) VALUES (3,18,10,5);INSERT INTO FareCapStages (FareCapId,RouteId,Stage2,Stage1) VALUES (3,18,10,5)</v>
      </c>
      <c r="W129" s="9" t="str">
        <f t="shared" si="6"/>
        <v>INSERT INTO FareCapStages (FareCapId,RouteId,Stage1,Stage2) VALUES (1,18,9,5);INSERT INTO FareCapStages (FareCapId,RouteId,Stage2,Stage1) VALUES (1,18,9,5);INSERT INTO FareCapStages (FareCapId,RouteId,Stage1,Stage2) VALUES (3,18,9,5);INSERT INTO FareCapStages (FareCapId,RouteId,Stage2,Stage1) VALUES (3,18,9,5)</v>
      </c>
      <c r="X129" s="9" t="str">
        <f t="shared" si="6"/>
        <v>INSERT INTO FareCapStages (FareCapId,RouteId,Stage1,Stage2) VALUES (1,18,8,5);INSERT INTO FareCapStages (FareCapId,RouteId,Stage2,Stage1) VALUES (1,18,8,5);INSERT INTO FareCapStages (FareCapId,RouteId,Stage1,Stage2) VALUES (3,18,8,5);INSERT INTO FareCapStages (FareCapId,RouteId,Stage2,Stage1) VALUES (3,18,8,5)</v>
      </c>
      <c r="Y129" s="9" t="str">
        <f t="shared" ref="F129:AB130" si="7">IF($D25=-1,"",IF(ISBLANK(Y25),"","INSERT INTO FareCapStages (FareCapId,RouteId,Stage1,Stage2) VALUES ("&amp;$B$4&amp;","&amp;$B$3&amp;","&amp;Y$2&amp;","&amp;$D25&amp;");INSERT INTO FareCapStages (FareCapId,RouteId,Stage2,Stage1) VALUES ("&amp;$B$4&amp;","&amp;$B$3&amp;","&amp;Y$2&amp;","&amp;$D25&amp;");"))&amp;IF(ISNUMBER(SEARCH("KZone",Y77)), "INSERT INTO FareCapStages (FareCapId,RouteId,Stage1,Stage2) VALUES ("&amp;$B$5&amp;","&amp;$B$3&amp;","&amp;Y$2&amp;","&amp;$D25&amp;");INSERT INTO FareCapStages (FareCapId,RouteId,Stage2,Stage1) VALUES ("&amp;$B$5&amp;","&amp;$B$3&amp;","&amp;Y$2&amp;","&amp;$D25&amp;");", "")&amp;IF(ISNUMBER(SEARCH("Bradford",Y77)), "INSERT INTO FareCapStages (FareCapId,RouteId,Stage1,Stage2) VALUES ("&amp;$B$6&amp;","&amp;$B$3&amp;","&amp;Y$2&amp;","&amp;$D25&amp;");INSERT INTO FareCapStages (FareCapId,RouteId,Stage2,Stage1) VALUES ("&amp;$B$6&amp;","&amp;$B$3&amp;","&amp;Y$2&amp;","&amp;$D25&amp;")", "")</f>
        <v>INSERT INTO FareCapStages (FareCapId,RouteId,Stage1,Stage2) VALUES (1,18,7,5);INSERT INTO FareCapStages (FareCapId,RouteId,Stage2,Stage1) VALUES (1,18,7,5);INSERT INTO FareCapStages (FareCapId,RouteId,Stage1,Stage2) VALUES (3,18,7,5);INSERT INTO FareCapStages (FareCapId,RouteId,Stage2,Stage1) VALUES (3,18,7,5)</v>
      </c>
      <c r="Z129" s="9" t="str">
        <f t="shared" si="7"/>
        <v>INSERT INTO FareCapStages (FareCapId,RouteId,Stage1,Stage2) VALUES (1,18,6,5);INSERT INTO FareCapStages (FareCapId,RouteId,Stage2,Stage1) VALUES (1,18,6,5);INSERT INTO FareCapStages (FareCapId,RouteId,Stage1,Stage2) VALUES (3,18,6,5);INSERT INTO FareCapStages (FareCapId,RouteId,Stage2,Stage1) VALUES (3,18,6,5)</v>
      </c>
      <c r="AA129" s="9" t="str">
        <f t="shared" si="7"/>
        <v>INSERT INTO FareCapStages (FareCapId,RouteId,Stage1,Stage2) VALUES (1,18,5,5);INSERT INTO FareCapStages (FareCapId,RouteId,Stage2,Stage1) VALUES (1,18,5,5);INSERT INTO FareCapStages (FareCapId,RouteId,Stage1,Stage2) VALUES (3,18,5,5);INSERT INTO FareCapStages (FareCapId,RouteId,Stage2,Stage1) VALUES (3,18,5,5)</v>
      </c>
      <c r="AB129" s="9" t="str">
        <f t="shared" si="7"/>
        <v/>
      </c>
    </row>
    <row r="130" spans="4:28" x14ac:dyDescent="0.25">
      <c r="D130" s="9">
        <v>4</v>
      </c>
      <c r="E130" s="9" t="str">
        <f t="shared" si="5"/>
        <v>INSERT INTO FareCapStages (FareCapId,RouteId,Stage1,Stage2) VALUES (1,18,27,4);INSERT INTO FareCapStages (FareCapId,RouteId,Stage2,Stage1) VALUES (1,18,27,4);</v>
      </c>
      <c r="F130" s="9" t="str">
        <f t="shared" si="7"/>
        <v>INSERT INTO FareCapStages (FareCapId,RouteId,Stage1,Stage2) VALUES (1,18,26,4);INSERT INTO FareCapStages (FareCapId,RouteId,Stage2,Stage1) VALUES (1,18,26,4);</v>
      </c>
      <c r="G130" s="9" t="str">
        <f t="shared" si="7"/>
        <v>INSERT INTO FareCapStages (FareCapId,RouteId,Stage1,Stage2) VALUES (1,18,25,4);INSERT INTO FareCapStages (FareCapId,RouteId,Stage2,Stage1) VALUES (1,18,25,4);</v>
      </c>
      <c r="H130" s="9" t="str">
        <f t="shared" si="7"/>
        <v>INSERT INTO FareCapStages (FareCapId,RouteId,Stage1,Stage2) VALUES (1,18,24,4);INSERT INTO FareCapStages (FareCapId,RouteId,Stage2,Stage1) VALUES (1,18,24,4);</v>
      </c>
      <c r="I130" s="9" t="str">
        <f t="shared" si="7"/>
        <v>INSERT INTO FareCapStages (FareCapId,RouteId,Stage1,Stage2) VALUES (1,18,23,4);INSERT INTO FareCapStages (FareCapId,RouteId,Stage2,Stage1) VALUES (1,18,23,4);</v>
      </c>
      <c r="J130" s="9" t="str">
        <f t="shared" si="7"/>
        <v>INSERT INTO FareCapStages (FareCapId,RouteId,Stage1,Stage2) VALUES (1,18,22,4);INSERT INTO FareCapStages (FareCapId,RouteId,Stage2,Stage1) VALUES (1,18,22,4);</v>
      </c>
      <c r="K130" s="9" t="str">
        <f t="shared" si="7"/>
        <v>INSERT INTO FareCapStages (FareCapId,RouteId,Stage1,Stage2) VALUES (1,18,21,4);INSERT INTO FareCapStages (FareCapId,RouteId,Stage2,Stage1) VALUES (1,18,21,4);</v>
      </c>
      <c r="L130" s="9" t="str">
        <f t="shared" si="7"/>
        <v>INSERT INTO FareCapStages (FareCapId,RouteId,Stage1,Stage2) VALUES (1,18,20,4);INSERT INTO FareCapStages (FareCapId,RouteId,Stage2,Stage1) VALUES (1,18,20,4);</v>
      </c>
      <c r="M130" s="9" t="str">
        <f t="shared" si="7"/>
        <v>INSERT INTO FareCapStages (FareCapId,RouteId,Stage1,Stage2) VALUES (1,18,19,4);INSERT INTO FareCapStages (FareCapId,RouteId,Stage2,Stage1) VALUES (1,18,19,4);</v>
      </c>
      <c r="N130" s="9" t="str">
        <f t="shared" si="7"/>
        <v>INSERT INTO FareCapStages (FareCapId,RouteId,Stage1,Stage2) VALUES (1,18,18,4);INSERT INTO FareCapStages (FareCapId,RouteId,Stage2,Stage1) VALUES (1,18,18,4);</v>
      </c>
      <c r="O130" s="9" t="str">
        <f t="shared" si="7"/>
        <v>INSERT INTO FareCapStages (FareCapId,RouteId,Stage1,Stage2) VALUES (1,18,17,4);INSERT INTO FareCapStages (FareCapId,RouteId,Stage2,Stage1) VALUES (1,18,17,4);</v>
      </c>
      <c r="P130" s="9" t="str">
        <f t="shared" si="7"/>
        <v>INSERT INTO FareCapStages (FareCapId,RouteId,Stage1,Stage2) VALUES (1,18,16,4);INSERT INTO FareCapStages (FareCapId,RouteId,Stage2,Stage1) VALUES (1,18,16,4);INSERT INTO FareCapStages (FareCapId,RouteId,Stage1,Stage2) VALUES (3,18,16,4);INSERT INTO FareCapStages (FareCapId,RouteId,Stage2,Stage1) VALUES (3,18,16,4)</v>
      </c>
      <c r="Q130" s="9" t="str">
        <f t="shared" si="7"/>
        <v>INSERT INTO FareCapStages (FareCapId,RouteId,Stage1,Stage2) VALUES (1,18,15,4);INSERT INTO FareCapStages (FareCapId,RouteId,Stage2,Stage1) VALUES (1,18,15,4);INSERT INTO FareCapStages (FareCapId,RouteId,Stage1,Stage2) VALUES (3,18,15,4);INSERT INTO FareCapStages (FareCapId,RouteId,Stage2,Stage1) VALUES (3,18,15,4)</v>
      </c>
      <c r="R130" s="9" t="str">
        <f t="shared" si="7"/>
        <v>INSERT INTO FareCapStages (FareCapId,RouteId,Stage1,Stage2) VALUES (1,18,14,4);INSERT INTO FareCapStages (FareCapId,RouteId,Stage2,Stage1) VALUES (1,18,14,4);INSERT INTO FareCapStages (FareCapId,RouteId,Stage1,Stage2) VALUES (3,18,14,4);INSERT INTO FareCapStages (FareCapId,RouteId,Stage2,Stage1) VALUES (3,18,14,4)</v>
      </c>
      <c r="S130" s="9" t="str">
        <f t="shared" si="7"/>
        <v>INSERT INTO FareCapStages (FareCapId,RouteId,Stage1,Stage2) VALUES (1,18,13,4);INSERT INTO FareCapStages (FareCapId,RouteId,Stage2,Stage1) VALUES (1,18,13,4);INSERT INTO FareCapStages (FareCapId,RouteId,Stage1,Stage2) VALUES (3,18,13,4);INSERT INTO FareCapStages (FareCapId,RouteId,Stage2,Stage1) VALUES (3,18,13,4)</v>
      </c>
      <c r="T130" s="9" t="str">
        <f t="shared" si="7"/>
        <v>INSERT INTO FareCapStages (FareCapId,RouteId,Stage1,Stage2) VALUES (1,18,12,4);INSERT INTO FareCapStages (FareCapId,RouteId,Stage2,Stage1) VALUES (1,18,12,4);INSERT INTO FareCapStages (FareCapId,RouteId,Stage1,Stage2) VALUES (3,18,12,4);INSERT INTO FareCapStages (FareCapId,RouteId,Stage2,Stage1) VALUES (3,18,12,4)</v>
      </c>
      <c r="U130" s="9" t="str">
        <f t="shared" si="7"/>
        <v>INSERT INTO FareCapStages (FareCapId,RouteId,Stage1,Stage2) VALUES (1,18,11,4);INSERT INTO FareCapStages (FareCapId,RouteId,Stage2,Stage1) VALUES (1,18,11,4);INSERT INTO FareCapStages (FareCapId,RouteId,Stage1,Stage2) VALUES (3,18,11,4);INSERT INTO FareCapStages (FareCapId,RouteId,Stage2,Stage1) VALUES (3,18,11,4)</v>
      </c>
      <c r="V130" s="9" t="str">
        <f t="shared" si="7"/>
        <v>INSERT INTO FareCapStages (FareCapId,RouteId,Stage1,Stage2) VALUES (1,18,10,4);INSERT INTO FareCapStages (FareCapId,RouteId,Stage2,Stage1) VALUES (1,18,10,4);INSERT INTO FareCapStages (FareCapId,RouteId,Stage1,Stage2) VALUES (3,18,10,4);INSERT INTO FareCapStages (FareCapId,RouteId,Stage2,Stage1) VALUES (3,18,10,4)</v>
      </c>
      <c r="W130" s="9" t="str">
        <f t="shared" si="7"/>
        <v>INSERT INTO FareCapStages (FareCapId,RouteId,Stage1,Stage2) VALUES (1,18,9,4);INSERT INTO FareCapStages (FareCapId,RouteId,Stage2,Stage1) VALUES (1,18,9,4);INSERT INTO FareCapStages (FareCapId,RouteId,Stage1,Stage2) VALUES (3,18,9,4);INSERT INTO FareCapStages (FareCapId,RouteId,Stage2,Stage1) VALUES (3,18,9,4)</v>
      </c>
      <c r="X130" s="9" t="str">
        <f t="shared" si="7"/>
        <v>INSERT INTO FareCapStages (FareCapId,RouteId,Stage1,Stage2) VALUES (1,18,8,4);INSERT INTO FareCapStages (FareCapId,RouteId,Stage2,Stage1) VALUES (1,18,8,4);INSERT INTO FareCapStages (FareCapId,RouteId,Stage1,Stage2) VALUES (3,18,8,4);INSERT INTO FareCapStages (FareCapId,RouteId,Stage2,Stage1) VALUES (3,18,8,4)</v>
      </c>
      <c r="Y130" s="9" t="str">
        <f t="shared" si="7"/>
        <v>INSERT INTO FareCapStages (FareCapId,RouteId,Stage1,Stage2) VALUES (1,18,7,4);INSERT INTO FareCapStages (FareCapId,RouteId,Stage2,Stage1) VALUES (1,18,7,4);INSERT INTO FareCapStages (FareCapId,RouteId,Stage1,Stage2) VALUES (3,18,7,4);INSERT INTO FareCapStages (FareCapId,RouteId,Stage2,Stage1) VALUES (3,18,7,4)</v>
      </c>
      <c r="Z130" s="9" t="str">
        <f t="shared" si="7"/>
        <v>INSERT INTO FareCapStages (FareCapId,RouteId,Stage1,Stage2) VALUES (1,18,6,4);INSERT INTO FareCapStages (FareCapId,RouteId,Stage2,Stage1) VALUES (1,18,6,4);INSERT INTO FareCapStages (FareCapId,RouteId,Stage1,Stage2) VALUES (3,18,6,4);INSERT INTO FareCapStages (FareCapId,RouteId,Stage2,Stage1) VALUES (3,18,6,4)</v>
      </c>
      <c r="AA130" s="9" t="str">
        <f t="shared" si="7"/>
        <v>INSERT INTO FareCapStages (FareCapId,RouteId,Stage1,Stage2) VALUES (1,18,5,4);INSERT INTO FareCapStages (FareCapId,RouteId,Stage2,Stage1) VALUES (1,18,5,4);INSERT INTO FareCapStages (FareCapId,RouteId,Stage1,Stage2) VALUES (3,18,5,4);INSERT INTO FareCapStages (FareCapId,RouteId,Stage2,Stage1) VALUES (3,18,5,4)</v>
      </c>
      <c r="AB130" s="9" t="str">
        <f t="shared" si="7"/>
        <v>INSERT INTO FareCapStages (FareCapId,RouteId,Stage1,Stage2) VALUES (1,18,4,4);INSERT INTO FareCapStages (FareCapId,RouteId,Stage2,Stage1) VALUES (1,18,4,4);INSERT INTO FareCapStages (FareCapId,RouteId,Stage1,Stage2) VALUES (3,18,4,4);INSERT INTO FareCapStages (FareCapId,RouteId,Stage2,Stage1) VALUES (3,18,4,4)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6"/>
  <sheetViews>
    <sheetView workbookViewId="0">
      <selection activeCell="M2" sqref="M2:M36"/>
    </sheetView>
  </sheetViews>
  <sheetFormatPr defaultRowHeight="15" x14ac:dyDescent="0.25"/>
  <cols>
    <col min="3" max="3" width="9.140625" style="4"/>
    <col min="5" max="5" width="20.140625" bestFit="1" customWidth="1"/>
    <col min="6" max="6" width="9.140625" style="5"/>
    <col min="7" max="7" width="14.28515625" bestFit="1" customWidth="1"/>
    <col min="8" max="8" width="1.85546875" style="9" bestFit="1" customWidth="1"/>
    <col min="9" max="9" width="14.42578125" bestFit="1" customWidth="1"/>
    <col min="10" max="10" width="1.85546875" bestFit="1" customWidth="1"/>
    <col min="12" max="12" width="9.140625" style="9"/>
  </cols>
  <sheetData>
    <row r="1" spans="1:14" s="1" customFormat="1" x14ac:dyDescent="0.25">
      <c r="A1" s="1" t="s">
        <v>302</v>
      </c>
      <c r="B1" s="1" t="s">
        <v>303</v>
      </c>
      <c r="C1" s="3" t="s">
        <v>304</v>
      </c>
      <c r="D1" s="1" t="s">
        <v>1</v>
      </c>
      <c r="E1" s="1" t="s">
        <v>2</v>
      </c>
      <c r="F1" s="1" t="s">
        <v>305</v>
      </c>
      <c r="G1" s="1" t="s">
        <v>306</v>
      </c>
      <c r="I1" s="1" t="s">
        <v>307</v>
      </c>
      <c r="L1" s="1" t="s">
        <v>309</v>
      </c>
      <c r="M1" s="5" t="str">
        <f>INDEX(Routes!A2:B19,MATCH(N1,Routes!A2:A19,0),2)</f>
        <v>1</v>
      </c>
      <c r="N1" s="5" t="s">
        <v>320</v>
      </c>
    </row>
    <row r="2" spans="1:14" x14ac:dyDescent="0.25">
      <c r="A2" s="9">
        <v>1</v>
      </c>
      <c r="B2" s="9">
        <v>1</v>
      </c>
      <c r="C2" s="4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5">
        <v>27</v>
      </c>
      <c r="G2" s="5">
        <v>27</v>
      </c>
      <c r="H2" s="5">
        <v>1</v>
      </c>
      <c r="I2" s="5">
        <v>27</v>
      </c>
      <c r="J2" s="5">
        <v>1</v>
      </c>
      <c r="M2" t="str">
        <f>"INSERT INTO RouteStops (RouteId,Variation,Sequence,NaptanId,BoardingStage,BoardingstageSequence,AlightingStage,AlightingStageSequence) VALUES ("&amp;$M$1&amp;","&amp;B2&amp;","&amp;A2&amp;","&amp;D2&amp;","&amp;G2&amp;","&amp;H2&amp;","&amp;I2&amp;","&amp;J2&amp;")"</f>
        <v>INSERT INTO RouteStops (RouteId,Variation,Sequence,NaptanId,BoardingStage,BoardingstageSequence,AlightingStage,AlightingStageSequence) VALUES (1,1,1,51,27,1,27,1)</v>
      </c>
    </row>
    <row r="3" spans="1:14" x14ac:dyDescent="0.25">
      <c r="A3" s="9">
        <v>2</v>
      </c>
      <c r="B3" s="9">
        <v>1</v>
      </c>
      <c r="C3" s="4">
        <v>45024818</v>
      </c>
      <c r="D3" s="9">
        <f>INDEX(Naptans!$A:$C,MATCH(C3,Naptans!$A:$A,0),2)</f>
        <v>36</v>
      </c>
      <c r="E3" s="9" t="str">
        <f>INDEX(Naptans!$A:$C,MATCH(C3,Naptans!$A:$A,0),3)</f>
        <v>Sureness Road</v>
      </c>
      <c r="G3" s="9">
        <v>27</v>
      </c>
      <c r="H3" s="9">
        <v>1</v>
      </c>
      <c r="I3" s="9">
        <v>28</v>
      </c>
      <c r="J3" s="9">
        <v>2</v>
      </c>
      <c r="M3" s="9" t="str">
        <f t="shared" ref="M3:M36" si="0">"INSERT INTO RouteStops (RouteId,Variation,Sequence,NaptanId,BoardingStage,BoardingstageSequence,AlightingStage,AlightingStageSequence) VALUES ("&amp;$M$1&amp;","&amp;B3&amp;","&amp;A3&amp;","&amp;D3&amp;","&amp;G3&amp;","&amp;H3&amp;","&amp;I3&amp;","&amp;J3&amp;")"</f>
        <v>INSERT INTO RouteStops (RouteId,Variation,Sequence,NaptanId,BoardingStage,BoardingstageSequence,AlightingStage,AlightingStageSequence) VALUES (1,1,2,36,27,1,28,2)</v>
      </c>
    </row>
    <row r="4" spans="1:14" x14ac:dyDescent="0.25">
      <c r="A4" s="9">
        <v>3</v>
      </c>
      <c r="B4" s="9">
        <v>1</v>
      </c>
      <c r="C4" s="4">
        <v>45021819</v>
      </c>
      <c r="D4" s="9">
        <f>INDEX(Naptans!$A:$C,MATCH(C4,Naptans!$A:$A,0),2)</f>
        <v>17</v>
      </c>
      <c r="E4" s="9" t="str">
        <f>INDEX(Naptans!$A:$C,MATCH(C4,Naptans!$A:$A,0),3)</f>
        <v>Argyle Street</v>
      </c>
      <c r="G4" s="9">
        <v>27</v>
      </c>
      <c r="H4" s="9">
        <v>1</v>
      </c>
      <c r="I4" s="9">
        <v>28</v>
      </c>
      <c r="J4" s="9">
        <v>2</v>
      </c>
      <c r="M4" s="9" t="str">
        <f t="shared" si="0"/>
        <v>INSERT INTO RouteStops (RouteId,Variation,Sequence,NaptanId,BoardingStage,BoardingstageSequence,AlightingStage,AlightingStageSequence) VALUES (1,1,3,17,27,1,28,2)</v>
      </c>
    </row>
    <row r="5" spans="1:14" x14ac:dyDescent="0.25">
      <c r="A5" s="9">
        <v>4</v>
      </c>
      <c r="B5" s="9">
        <v>1</v>
      </c>
      <c r="C5" s="4">
        <v>45025484</v>
      </c>
      <c r="D5" s="9">
        <f>INDEX(Naptans!$A:$C,MATCH(C5,Naptans!$A:$A,0),2)</f>
        <v>40</v>
      </c>
      <c r="E5" s="9" t="str">
        <f>INDEX(Naptans!$A:$C,MATCH(C5,Naptans!$A:$A,0),3)</f>
        <v>Cartmel Road</v>
      </c>
      <c r="F5" s="5">
        <v>28</v>
      </c>
      <c r="G5" s="5">
        <v>28</v>
      </c>
      <c r="H5" s="5">
        <v>2</v>
      </c>
      <c r="I5" s="5">
        <v>28</v>
      </c>
      <c r="J5" s="5">
        <v>2</v>
      </c>
      <c r="M5" s="9" t="str">
        <f t="shared" si="0"/>
        <v>INSERT INTO RouteStops (RouteId,Variation,Sequence,NaptanId,BoardingStage,BoardingstageSequence,AlightingStage,AlightingStageSequence) VALUES (1,1,4,40,28,2,28,2)</v>
      </c>
    </row>
    <row r="6" spans="1:14" x14ac:dyDescent="0.25">
      <c r="A6" s="9">
        <v>5</v>
      </c>
      <c r="B6" s="9">
        <v>1</v>
      </c>
      <c r="C6" s="4">
        <v>45021816</v>
      </c>
      <c r="D6" s="9">
        <f>INDEX(Naptans!$A:$C,MATCH(C6,Naptans!$A:$A,0),2)</f>
        <v>16</v>
      </c>
      <c r="E6" s="9" t="str">
        <f>INDEX(Naptans!$A:$C,MATCH(C6,Naptans!$A:$A,0),3)</f>
        <v>Edensor Road</v>
      </c>
      <c r="G6" s="5">
        <v>28</v>
      </c>
      <c r="H6" s="5">
        <v>2</v>
      </c>
      <c r="I6" s="5">
        <v>29</v>
      </c>
      <c r="J6" s="5">
        <v>3</v>
      </c>
      <c r="M6" s="9" t="str">
        <f t="shared" si="0"/>
        <v>INSERT INTO RouteStops (RouteId,Variation,Sequence,NaptanId,BoardingStage,BoardingstageSequence,AlightingStage,AlightingStageSequence) VALUES (1,1,5,16,28,2,29,3)</v>
      </c>
    </row>
    <row r="7" spans="1:14" x14ac:dyDescent="0.25">
      <c r="A7" s="9">
        <v>6</v>
      </c>
      <c r="B7" s="9">
        <v>1</v>
      </c>
      <c r="C7" s="4">
        <v>45021815</v>
      </c>
      <c r="D7" s="9">
        <f>INDEX(Naptans!$A:$C,MATCH(C7,Naptans!$A:$A,0),2)</f>
        <v>15</v>
      </c>
      <c r="E7" s="9" t="str">
        <f>INDEX(Naptans!$A:$C,MATCH(C7,Naptans!$A:$A,0),3)</f>
        <v>Highfield Road</v>
      </c>
      <c r="F7" s="5">
        <v>29</v>
      </c>
      <c r="G7" s="5">
        <v>29</v>
      </c>
      <c r="H7" s="5">
        <v>3</v>
      </c>
      <c r="I7" s="5">
        <v>29</v>
      </c>
      <c r="J7" s="5">
        <v>3</v>
      </c>
      <c r="M7" s="9" t="str">
        <f t="shared" si="0"/>
        <v>INSERT INTO RouteStops (RouteId,Variation,Sequence,NaptanId,BoardingStage,BoardingstageSequence,AlightingStage,AlightingStageSequence) VALUES (1,1,6,15,29,3,29,3)</v>
      </c>
    </row>
    <row r="8" spans="1:14" x14ac:dyDescent="0.25">
      <c r="A8" s="9">
        <v>7</v>
      </c>
      <c r="B8" s="9">
        <v>1</v>
      </c>
      <c r="C8" s="4">
        <v>45021814</v>
      </c>
      <c r="D8" s="9">
        <f>INDEX(Naptans!$A:$C,MATCH(C8,Naptans!$A:$A,0),2)</f>
        <v>14</v>
      </c>
      <c r="E8" s="9" t="str">
        <f>INDEX(Naptans!$A:$C,MATCH(C8,Naptans!$A:$A,0),3)</f>
        <v>Calver Avenue</v>
      </c>
      <c r="F8" s="5">
        <v>30</v>
      </c>
      <c r="G8" s="5">
        <v>30</v>
      </c>
      <c r="H8" s="5">
        <v>4</v>
      </c>
      <c r="I8" s="5">
        <v>30</v>
      </c>
      <c r="J8" s="5">
        <v>4</v>
      </c>
      <c r="M8" s="9" t="str">
        <f t="shared" si="0"/>
        <v>INSERT INTO RouteStops (RouteId,Variation,Sequence,NaptanId,BoardingStage,BoardingstageSequence,AlightingStage,AlightingStageSequence) VALUES (1,1,7,14,30,4,30,4)</v>
      </c>
    </row>
    <row r="9" spans="1:14" x14ac:dyDescent="0.25">
      <c r="A9" s="9">
        <v>8</v>
      </c>
      <c r="B9" s="9">
        <v>1</v>
      </c>
      <c r="C9" s="4">
        <v>45021812</v>
      </c>
      <c r="D9" s="9">
        <f>INDEX(Naptans!$A:$C,MATCH(C9,Naptans!$A:$A,0),2)</f>
        <v>12</v>
      </c>
      <c r="E9" s="9" t="str">
        <f>INDEX(Naptans!$A:$C,MATCH(C9,Naptans!$A:$A,0),3)</f>
        <v>Wardle Crescent</v>
      </c>
      <c r="G9" s="5">
        <v>30</v>
      </c>
      <c r="H9" s="5">
        <v>4</v>
      </c>
      <c r="I9" s="5">
        <v>31</v>
      </c>
      <c r="J9" s="5">
        <v>5</v>
      </c>
      <c r="M9" s="9" t="str">
        <f t="shared" si="0"/>
        <v>INSERT INTO RouteStops (RouteId,Variation,Sequence,NaptanId,BoardingStage,BoardingstageSequence,AlightingStage,AlightingStageSequence) VALUES (1,1,8,12,30,4,31,5)</v>
      </c>
    </row>
    <row r="10" spans="1:14" x14ac:dyDescent="0.25">
      <c r="A10" s="9">
        <v>9</v>
      </c>
      <c r="B10" s="9">
        <v>1</v>
      </c>
      <c r="C10" s="4">
        <v>45021810</v>
      </c>
      <c r="D10" s="9">
        <f>INDEX(Naptans!$A:$C,MATCH(C10,Naptans!$A:$A,0),2)</f>
        <v>10</v>
      </c>
      <c r="E10" s="9" t="str">
        <f>INDEX(Naptans!$A:$C,MATCH(C10,Naptans!$A:$A,0),3)</f>
        <v>West Lane</v>
      </c>
      <c r="G10" s="5">
        <v>30</v>
      </c>
      <c r="H10" s="5">
        <v>4</v>
      </c>
      <c r="I10" s="5">
        <v>31</v>
      </c>
      <c r="J10" s="5">
        <v>5</v>
      </c>
      <c r="M10" s="9" t="str">
        <f t="shared" si="0"/>
        <v>INSERT INTO RouteStops (RouteId,Variation,Sequence,NaptanId,BoardingStage,BoardingstageSequence,AlightingStage,AlightingStageSequence) VALUES (1,1,9,10,30,4,31,5)</v>
      </c>
    </row>
    <row r="11" spans="1:14" x14ac:dyDescent="0.25">
      <c r="A11" s="9">
        <v>10</v>
      </c>
      <c r="B11" s="9">
        <v>1</v>
      </c>
      <c r="C11" s="4">
        <v>45021809</v>
      </c>
      <c r="D11" s="9">
        <f>INDEX(Naptans!$A:$C,MATCH(C11,Naptans!$A:$A,0),2)</f>
        <v>9</v>
      </c>
      <c r="E11" s="9" t="str">
        <f>INDEX(Naptans!$A:$C,MATCH(C11,Naptans!$A:$A,0),3)</f>
        <v>West Lane</v>
      </c>
      <c r="F11" s="5">
        <v>31</v>
      </c>
      <c r="G11" s="5">
        <v>31</v>
      </c>
      <c r="H11" s="5">
        <v>5</v>
      </c>
      <c r="I11" s="5">
        <v>31</v>
      </c>
      <c r="J11" s="5">
        <v>5</v>
      </c>
      <c r="M11" s="9" t="str">
        <f t="shared" si="0"/>
        <v>INSERT INTO RouteStops (RouteId,Variation,Sequence,NaptanId,BoardingStage,BoardingstageSequence,AlightingStage,AlightingStageSequence) VALUES (1,1,10,9,31,5,31,5)</v>
      </c>
    </row>
    <row r="12" spans="1:14" x14ac:dyDescent="0.25">
      <c r="A12" s="9">
        <v>11</v>
      </c>
      <c r="B12" s="9">
        <v>1</v>
      </c>
      <c r="C12" s="4">
        <v>45021807</v>
      </c>
      <c r="D12" s="9">
        <f>INDEX(Naptans!$A:$C,MATCH(C12,Naptans!$A:$A,0),2)</f>
        <v>7</v>
      </c>
      <c r="E12" s="9" t="str">
        <f>INDEX(Naptans!$A:$C,MATCH(C12,Naptans!$A:$A,0),3)</f>
        <v>Braithwaite Road</v>
      </c>
      <c r="G12" s="5">
        <v>31</v>
      </c>
      <c r="H12" s="5">
        <v>5</v>
      </c>
      <c r="I12" s="5">
        <v>32</v>
      </c>
      <c r="J12" s="5">
        <v>6</v>
      </c>
      <c r="M12" s="9" t="str">
        <f t="shared" si="0"/>
        <v>INSERT INTO RouteStops (RouteId,Variation,Sequence,NaptanId,BoardingStage,BoardingstageSequence,AlightingStage,AlightingStageSequence) VALUES (1,1,11,7,31,5,32,6)</v>
      </c>
    </row>
    <row r="13" spans="1:14" x14ac:dyDescent="0.25">
      <c r="A13" s="9">
        <v>12</v>
      </c>
      <c r="B13" s="9">
        <v>1</v>
      </c>
      <c r="C13" s="4">
        <v>45025487</v>
      </c>
      <c r="D13" s="9">
        <f>INDEX(Naptans!$A:$C,MATCH(C13,Naptans!$A:$A,0),2)</f>
        <v>42</v>
      </c>
      <c r="E13" s="9" t="str">
        <f>INDEX(Naptans!$A:$C,MATCH(C13,Naptans!$A:$A,0),3)</f>
        <v>Braithwaite Avenue</v>
      </c>
      <c r="F13" s="5">
        <v>32</v>
      </c>
      <c r="G13" s="5">
        <v>32</v>
      </c>
      <c r="H13" s="5">
        <v>6</v>
      </c>
      <c r="I13" s="5">
        <v>32</v>
      </c>
      <c r="J13" s="5">
        <v>6</v>
      </c>
      <c r="M13" s="9" t="str">
        <f t="shared" si="0"/>
        <v>INSERT INTO RouteStops (RouteId,Variation,Sequence,NaptanId,BoardingStage,BoardingstageSequence,AlightingStage,AlightingStageSequence) VALUES (1,1,12,42,32,6,32,6)</v>
      </c>
    </row>
    <row r="14" spans="1:14" x14ac:dyDescent="0.25">
      <c r="A14" s="9">
        <v>13</v>
      </c>
      <c r="B14" s="9">
        <v>1</v>
      </c>
      <c r="C14" s="4">
        <v>45025561</v>
      </c>
      <c r="D14" s="9">
        <f>INDEX(Naptans!$A:$C,MATCH(C14,Naptans!$A:$A,0),2)</f>
        <v>50</v>
      </c>
      <c r="E14" s="9" t="str">
        <f>INDEX(Naptans!$A:$C,MATCH(C14,Naptans!$A:$A,0),3)</f>
        <v>Keighley New Church</v>
      </c>
      <c r="G14" s="5">
        <v>32</v>
      </c>
      <c r="H14" s="5">
        <v>6</v>
      </c>
      <c r="I14" s="5">
        <v>33</v>
      </c>
      <c r="J14" s="5">
        <v>7</v>
      </c>
      <c r="M14" s="9" t="str">
        <f t="shared" si="0"/>
        <v>INSERT INTO RouteStops (RouteId,Variation,Sequence,NaptanId,BoardingStage,BoardingstageSequence,AlightingStage,AlightingStageSequence) VALUES (1,1,13,50,32,6,33,7)</v>
      </c>
    </row>
    <row r="15" spans="1:14" x14ac:dyDescent="0.25">
      <c r="A15" s="9">
        <v>14</v>
      </c>
      <c r="B15" s="9">
        <v>1</v>
      </c>
      <c r="C15" s="4">
        <v>45021804</v>
      </c>
      <c r="D15" s="9">
        <f>INDEX(Naptans!$A:$C,MATCH(C15,Naptans!$A:$A,0),2)</f>
        <v>4</v>
      </c>
      <c r="E15" s="9" t="str">
        <f>INDEX(Naptans!$A:$C,MATCH(C15,Naptans!$A:$A,0),3)</f>
        <v>Hillclough Grove</v>
      </c>
      <c r="G15" s="5">
        <v>32</v>
      </c>
      <c r="H15" s="5">
        <v>6</v>
      </c>
      <c r="I15" s="5">
        <v>33</v>
      </c>
      <c r="J15" s="5">
        <v>7</v>
      </c>
      <c r="M15" s="9" t="str">
        <f t="shared" si="0"/>
        <v>INSERT INTO RouteStops (RouteId,Variation,Sequence,NaptanId,BoardingStage,BoardingstageSequence,AlightingStage,AlightingStageSequence) VALUES (1,1,14,4,32,6,33,7)</v>
      </c>
    </row>
    <row r="16" spans="1:14" x14ac:dyDescent="0.25">
      <c r="A16" s="9">
        <v>15</v>
      </c>
      <c r="B16" s="9">
        <v>1</v>
      </c>
      <c r="C16" s="4">
        <v>45027248</v>
      </c>
      <c r="D16" s="9">
        <f>INDEX(Naptans!$A:$C,MATCH(C16,Naptans!$A:$A,0),2)</f>
        <v>53</v>
      </c>
      <c r="E16" s="9" t="str">
        <f>INDEX(Naptans!$A:$C,MATCH(C16,Naptans!$A:$A,0),3)</f>
        <v>Lower Laithe</v>
      </c>
      <c r="G16" s="5">
        <v>32</v>
      </c>
      <c r="H16" s="5">
        <v>6</v>
      </c>
      <c r="I16" s="5">
        <v>33</v>
      </c>
      <c r="J16" s="5">
        <v>7</v>
      </c>
      <c r="M16" s="9" t="str">
        <f t="shared" si="0"/>
        <v>INSERT INTO RouteStops (RouteId,Variation,Sequence,NaptanId,BoardingStage,BoardingstageSequence,AlightingStage,AlightingStageSequence) VALUES (1,1,15,53,32,6,33,7)</v>
      </c>
    </row>
    <row r="17" spans="1:13" x14ac:dyDescent="0.25">
      <c r="A17" s="9">
        <v>16</v>
      </c>
      <c r="B17" s="9">
        <v>1</v>
      </c>
      <c r="C17" s="4">
        <v>45021803</v>
      </c>
      <c r="D17" s="9">
        <f>INDEX(Naptans!$A:$C,MATCH(C17,Naptans!$A:$A,0),2)</f>
        <v>3</v>
      </c>
      <c r="E17" s="9" t="str">
        <f>INDEX(Naptans!$A:$C,MATCH(C17,Naptans!$A:$A,0),3)</f>
        <v xml:space="preserve"> Wells Terrace</v>
      </c>
      <c r="G17" s="5">
        <v>32</v>
      </c>
      <c r="H17" s="5">
        <v>6</v>
      </c>
      <c r="I17" s="5">
        <v>33</v>
      </c>
      <c r="J17" s="5">
        <v>7</v>
      </c>
      <c r="M17" s="9" t="str">
        <f t="shared" si="0"/>
        <v>INSERT INTO RouteStops (RouteId,Variation,Sequence,NaptanId,BoardingStage,BoardingstageSequence,AlightingStage,AlightingStageSequence) VALUES (1,1,16,3,32,6,33,7)</v>
      </c>
    </row>
    <row r="18" spans="1:13" x14ac:dyDescent="0.25">
      <c r="A18" s="9">
        <v>17</v>
      </c>
      <c r="B18" s="9">
        <v>1</v>
      </c>
      <c r="C18" s="4">
        <v>45021801</v>
      </c>
      <c r="D18" s="9">
        <f>INDEX(Naptans!$A:$C,MATCH(C18,Naptans!$A:$A,0),2)</f>
        <v>1</v>
      </c>
      <c r="E18" s="9" t="str">
        <f>INDEX(Naptans!$A:$C,MATCH(C18,Naptans!$A:$A,0),3)</f>
        <v>Chapel Lane</v>
      </c>
      <c r="F18" s="5">
        <v>33</v>
      </c>
      <c r="G18" s="5">
        <v>33</v>
      </c>
      <c r="H18" s="5">
        <v>7</v>
      </c>
      <c r="I18" s="5">
        <v>33</v>
      </c>
      <c r="J18" s="5">
        <v>7</v>
      </c>
      <c r="M18" s="9" t="str">
        <f t="shared" si="0"/>
        <v>INSERT INTO RouteStops (RouteId,Variation,Sequence,NaptanId,BoardingStage,BoardingstageSequence,AlightingStage,AlightingStageSequence) VALUES (1,1,17,1,33,7,33,7)</v>
      </c>
    </row>
    <row r="19" spans="1:13" s="9" customFormat="1" x14ac:dyDescent="0.25">
      <c r="C19" s="4"/>
      <c r="F19" s="5"/>
      <c r="G19" s="5"/>
      <c r="H19" s="5"/>
      <c r="I19" s="5"/>
      <c r="J19" s="5"/>
    </row>
    <row r="20" spans="1:13" x14ac:dyDescent="0.25">
      <c r="A20" s="9">
        <v>1</v>
      </c>
      <c r="B20" s="9">
        <v>2</v>
      </c>
      <c r="C20" s="4">
        <v>45021802</v>
      </c>
      <c r="D20" s="9">
        <f>INDEX(Naptans!$A:$C,MATCH(C20,Naptans!$A:$A,0),2)</f>
        <v>2</v>
      </c>
      <c r="E20" s="9" t="str">
        <f>INDEX(Naptans!$A:$C,MATCH(C20,Naptans!$A:$A,0),3)</f>
        <v xml:space="preserve"> Chapel Road</v>
      </c>
      <c r="F20" s="5">
        <v>33</v>
      </c>
      <c r="G20" s="5">
        <v>33</v>
      </c>
      <c r="H20" s="5">
        <v>7</v>
      </c>
      <c r="I20" s="5">
        <v>33</v>
      </c>
      <c r="J20" s="5">
        <v>7</v>
      </c>
      <c r="M20" s="9" t="str">
        <f t="shared" si="0"/>
        <v>INSERT INTO RouteStops (RouteId,Variation,Sequence,NaptanId,BoardingStage,BoardingstageSequence,AlightingStage,AlightingStageSequence) VALUES (1,2,1,2,33,7,33,7)</v>
      </c>
    </row>
    <row r="21" spans="1:13" x14ac:dyDescent="0.25">
      <c r="A21" s="9">
        <v>2</v>
      </c>
      <c r="B21" s="9">
        <v>2</v>
      </c>
      <c r="C21" s="4">
        <v>45025560</v>
      </c>
      <c r="D21" s="9">
        <f>INDEX(Naptans!$A:$C,MATCH(C21,Naptans!$A:$A,0),2)</f>
        <v>49</v>
      </c>
      <c r="E21" s="9" t="str">
        <f>INDEX(Naptans!$A:$C,MATCH(C21,Naptans!$A:$A,0),3)</f>
        <v>Hillclough Grove</v>
      </c>
      <c r="G21" s="5">
        <v>33</v>
      </c>
      <c r="H21" s="5">
        <v>7</v>
      </c>
      <c r="I21" s="5">
        <v>32</v>
      </c>
      <c r="J21" s="5">
        <v>6</v>
      </c>
      <c r="M21" s="9" t="str">
        <f t="shared" si="0"/>
        <v>INSERT INTO RouteStops (RouteId,Variation,Sequence,NaptanId,BoardingStage,BoardingstageSequence,AlightingStage,AlightingStageSequence) VALUES (1,2,2,49,33,7,32,6)</v>
      </c>
    </row>
    <row r="22" spans="1:13" x14ac:dyDescent="0.25">
      <c r="A22" s="9">
        <v>3</v>
      </c>
      <c r="B22" s="9">
        <v>2</v>
      </c>
      <c r="C22" s="4">
        <v>45027246</v>
      </c>
      <c r="D22" s="9">
        <f>INDEX(Naptans!$A:$C,MATCH(C22,Naptans!$A:$A,0),2)</f>
        <v>52</v>
      </c>
      <c r="E22" s="9" t="str">
        <f>INDEX(Naptans!$A:$C,MATCH(C22,Naptans!$A:$A,0),3)</f>
        <v>Lower Laithe</v>
      </c>
      <c r="G22" s="5">
        <v>33</v>
      </c>
      <c r="H22" s="5">
        <v>7</v>
      </c>
      <c r="I22" s="5">
        <v>32</v>
      </c>
      <c r="J22" s="5">
        <v>6</v>
      </c>
      <c r="M22" s="9" t="str">
        <f t="shared" si="0"/>
        <v>INSERT INTO RouteStops (RouteId,Variation,Sequence,NaptanId,BoardingStage,BoardingstageSequence,AlightingStage,AlightingStageSequence) VALUES (1,2,3,52,33,7,32,6)</v>
      </c>
    </row>
    <row r="23" spans="1:13" x14ac:dyDescent="0.25">
      <c r="A23" s="9">
        <v>4</v>
      </c>
      <c r="B23" s="9">
        <v>2</v>
      </c>
      <c r="C23" s="4">
        <v>45021805</v>
      </c>
      <c r="D23" s="9">
        <f>INDEX(Naptans!$A:$C,MATCH(C23,Naptans!$A:$A,0),2)</f>
        <v>5</v>
      </c>
      <c r="E23" s="9" t="str">
        <f>INDEX(Naptans!$A:$C,MATCH(C23,Naptans!$A:$A,0),3)</f>
        <v>New Church</v>
      </c>
      <c r="G23" s="5">
        <v>33</v>
      </c>
      <c r="H23" s="5">
        <v>7</v>
      </c>
      <c r="I23" s="5">
        <v>32</v>
      </c>
      <c r="J23" s="5">
        <v>6</v>
      </c>
      <c r="M23" s="9" t="str">
        <f t="shared" si="0"/>
        <v>INSERT INTO RouteStops (RouteId,Variation,Sequence,NaptanId,BoardingStage,BoardingstageSequence,AlightingStage,AlightingStageSequence) VALUES (1,2,4,5,33,7,32,6)</v>
      </c>
    </row>
    <row r="24" spans="1:13" x14ac:dyDescent="0.25">
      <c r="A24" s="9">
        <v>5</v>
      </c>
      <c r="B24" s="9">
        <v>2</v>
      </c>
      <c r="C24" s="4">
        <v>45025486</v>
      </c>
      <c r="D24" s="9">
        <f>INDEX(Naptans!$A:$C,MATCH(C24,Naptans!$A:$A,0),2)</f>
        <v>41</v>
      </c>
      <c r="E24" s="9" t="str">
        <f>INDEX(Naptans!$A:$C,MATCH(C24,Naptans!$A:$A,0),3)</f>
        <v>Braithwaite Avenue</v>
      </c>
      <c r="F24" s="5">
        <v>32</v>
      </c>
      <c r="G24" s="5">
        <v>32</v>
      </c>
      <c r="H24" s="5">
        <v>6</v>
      </c>
      <c r="I24" s="5">
        <v>32</v>
      </c>
      <c r="J24" s="5">
        <v>6</v>
      </c>
      <c r="M24" s="9" t="str">
        <f t="shared" si="0"/>
        <v>INSERT INTO RouteStops (RouteId,Variation,Sequence,NaptanId,BoardingStage,BoardingstageSequence,AlightingStage,AlightingStageSequence) VALUES (1,2,5,41,32,6,32,6)</v>
      </c>
    </row>
    <row r="25" spans="1:13" x14ac:dyDescent="0.25">
      <c r="A25" s="9">
        <v>6</v>
      </c>
      <c r="B25" s="9">
        <v>2</v>
      </c>
      <c r="C25" s="4">
        <v>45021806</v>
      </c>
      <c r="D25" s="9">
        <f>INDEX(Naptans!$A:$C,MATCH(C25,Naptans!$A:$A,0),2)</f>
        <v>6</v>
      </c>
      <c r="E25" s="9" t="str">
        <f>INDEX(Naptans!$A:$C,MATCH(C25,Naptans!$A:$A,0),3)</f>
        <v>Braithwaite Road</v>
      </c>
      <c r="G25" s="5">
        <v>32</v>
      </c>
      <c r="H25" s="5">
        <v>6</v>
      </c>
      <c r="I25" s="5">
        <v>31</v>
      </c>
      <c r="J25" s="5">
        <v>5</v>
      </c>
      <c r="M25" s="9" t="str">
        <f t="shared" si="0"/>
        <v>INSERT INTO RouteStops (RouteId,Variation,Sequence,NaptanId,BoardingStage,BoardingstageSequence,AlightingStage,AlightingStageSequence) VALUES (1,2,6,6,32,6,31,5)</v>
      </c>
    </row>
    <row r="26" spans="1:13" x14ac:dyDescent="0.25">
      <c r="A26" s="9">
        <v>7</v>
      </c>
      <c r="B26" s="9">
        <v>2</v>
      </c>
      <c r="C26" s="4">
        <v>45021808</v>
      </c>
      <c r="D26" s="9">
        <f>INDEX(Naptans!$A:$C,MATCH(C26,Naptans!$A:$A,0),2)</f>
        <v>8</v>
      </c>
      <c r="E26" s="9" t="str">
        <f>INDEX(Naptans!$A:$C,MATCH(C26,Naptans!$A:$A,0),3)</f>
        <v>West Lane</v>
      </c>
      <c r="F26" s="5">
        <v>31</v>
      </c>
      <c r="G26" s="5">
        <v>31</v>
      </c>
      <c r="H26" s="5">
        <v>5</v>
      </c>
      <c r="I26" s="5">
        <v>31</v>
      </c>
      <c r="J26" s="5">
        <v>5</v>
      </c>
      <c r="M26" s="9" t="str">
        <f t="shared" si="0"/>
        <v>INSERT INTO RouteStops (RouteId,Variation,Sequence,NaptanId,BoardingStage,BoardingstageSequence,AlightingStage,AlightingStageSequence) VALUES (1,2,7,8,31,5,31,5)</v>
      </c>
    </row>
    <row r="27" spans="1:13" x14ac:dyDescent="0.25">
      <c r="A27" s="9">
        <v>8</v>
      </c>
      <c r="B27" s="9">
        <v>2</v>
      </c>
      <c r="C27" s="4">
        <v>45025488</v>
      </c>
      <c r="D27" s="9">
        <f>INDEX(Naptans!$A:$C,MATCH(C27,Naptans!$A:$A,0),2)</f>
        <v>43</v>
      </c>
      <c r="E27" s="9" t="str">
        <f>INDEX(Naptans!$A:$C,MATCH(C27,Naptans!$A:$A,0),3)</f>
        <v>West Lane</v>
      </c>
      <c r="G27" s="5">
        <v>31</v>
      </c>
      <c r="H27" s="5">
        <v>5</v>
      </c>
      <c r="I27" s="5">
        <v>30</v>
      </c>
      <c r="J27" s="5">
        <v>4</v>
      </c>
      <c r="M27" s="9" t="str">
        <f t="shared" si="0"/>
        <v>INSERT INTO RouteStops (RouteId,Variation,Sequence,NaptanId,BoardingStage,BoardingstageSequence,AlightingStage,AlightingStageSequence) VALUES (1,2,8,43,31,5,30,4)</v>
      </c>
    </row>
    <row r="28" spans="1:13" x14ac:dyDescent="0.25">
      <c r="A28" s="9">
        <v>9</v>
      </c>
      <c r="B28" s="9">
        <v>2</v>
      </c>
      <c r="C28" s="4">
        <v>45021811</v>
      </c>
      <c r="D28" s="9">
        <f>INDEX(Naptans!$A:$C,MATCH(C28,Naptans!$A:$A,0),2)</f>
        <v>11</v>
      </c>
      <c r="E28" s="9" t="str">
        <f>INDEX(Naptans!$A:$C,MATCH(C28,Naptans!$A:$A,0),3)</f>
        <v>Wardle Crescent</v>
      </c>
      <c r="G28" s="5">
        <v>31</v>
      </c>
      <c r="H28" s="5">
        <v>5</v>
      </c>
      <c r="I28" s="5">
        <v>30</v>
      </c>
      <c r="J28" s="5">
        <v>4</v>
      </c>
      <c r="M28" s="9" t="str">
        <f t="shared" si="0"/>
        <v>INSERT INTO RouteStops (RouteId,Variation,Sequence,NaptanId,BoardingStage,BoardingstageSequence,AlightingStage,AlightingStageSequence) VALUES (1,2,9,11,31,5,30,4)</v>
      </c>
    </row>
    <row r="29" spans="1:13" x14ac:dyDescent="0.25">
      <c r="A29" s="9">
        <v>10</v>
      </c>
      <c r="B29" s="9">
        <v>2</v>
      </c>
      <c r="C29" s="4">
        <v>45021813</v>
      </c>
      <c r="D29" s="9">
        <f>INDEX(Naptans!$A:$C,MATCH(C29,Naptans!$A:$A,0),2)</f>
        <v>13</v>
      </c>
      <c r="E29" s="9" t="str">
        <f>INDEX(Naptans!$A:$C,MATCH(C29,Naptans!$A:$A,0),3)</f>
        <v>Calver Avenue</v>
      </c>
      <c r="F29" s="5">
        <v>30</v>
      </c>
      <c r="G29" s="5">
        <v>30</v>
      </c>
      <c r="H29" s="5">
        <v>4</v>
      </c>
      <c r="I29" s="5">
        <v>30</v>
      </c>
      <c r="J29" s="5">
        <v>4</v>
      </c>
      <c r="M29" s="9" t="str">
        <f t="shared" si="0"/>
        <v>INSERT INTO RouteStops (RouteId,Variation,Sequence,NaptanId,BoardingStage,BoardingstageSequence,AlightingStage,AlightingStageSequence) VALUES (1,2,10,13,30,4,30,4)</v>
      </c>
    </row>
    <row r="30" spans="1:13" x14ac:dyDescent="0.25">
      <c r="A30" s="9">
        <v>11</v>
      </c>
      <c r="B30" s="9">
        <v>2</v>
      </c>
      <c r="C30" s="4">
        <v>45051153</v>
      </c>
      <c r="D30" s="9">
        <f>INDEX(Naptans!$A:$C,MATCH(C30,Naptans!$A:$A,0),2)</f>
        <v>54</v>
      </c>
      <c r="E30" s="9" t="str">
        <f>INDEX(Naptans!$A:$C,MATCH(C30,Naptans!$A:$A,0),3)</f>
        <v>Highfield Road</v>
      </c>
      <c r="F30" s="5">
        <v>29</v>
      </c>
      <c r="G30" s="5">
        <v>29</v>
      </c>
      <c r="H30" s="5">
        <v>3</v>
      </c>
      <c r="I30" s="5">
        <v>29</v>
      </c>
      <c r="J30" s="5">
        <v>3</v>
      </c>
      <c r="M30" s="9" t="str">
        <f t="shared" si="0"/>
        <v>INSERT INTO RouteStops (RouteId,Variation,Sequence,NaptanId,BoardingStage,BoardingstageSequence,AlightingStage,AlightingStageSequence) VALUES (1,2,11,54,29,3,29,3)</v>
      </c>
    </row>
    <row r="31" spans="1:13" x14ac:dyDescent="0.25">
      <c r="A31" s="9">
        <v>12</v>
      </c>
      <c r="B31" s="9">
        <v>2</v>
      </c>
      <c r="C31" s="4">
        <v>45025489</v>
      </c>
      <c r="D31" s="9">
        <f>INDEX(Naptans!$A:$C,MATCH(C31,Naptans!$A:$A,0),2)</f>
        <v>44</v>
      </c>
      <c r="E31" s="9" t="str">
        <f>INDEX(Naptans!$A:$C,MATCH(C31,Naptans!$A:$A,0),3)</f>
        <v>Edensor Road</v>
      </c>
      <c r="G31" s="5">
        <v>29</v>
      </c>
      <c r="H31" s="5">
        <v>3</v>
      </c>
      <c r="I31" s="5">
        <v>29</v>
      </c>
      <c r="J31" s="5">
        <v>3</v>
      </c>
      <c r="M31" s="9" t="str">
        <f t="shared" si="0"/>
        <v>INSERT INTO RouteStops (RouteId,Variation,Sequence,NaptanId,BoardingStage,BoardingstageSequence,AlightingStage,AlightingStageSequence) VALUES (1,2,12,44,29,3,29,3)</v>
      </c>
    </row>
    <row r="32" spans="1:13" x14ac:dyDescent="0.25">
      <c r="A32" s="9">
        <v>13</v>
      </c>
      <c r="B32" s="9">
        <v>2</v>
      </c>
      <c r="C32" s="4">
        <v>45025490</v>
      </c>
      <c r="D32" s="9">
        <f>INDEX(Naptans!$A:$C,MATCH(C32,Naptans!$A:$A,0),2)</f>
        <v>45</v>
      </c>
      <c r="E32" s="9" t="str">
        <f>INDEX(Naptans!$A:$C,MATCH(C32,Naptans!$A:$A,0),3)</f>
        <v>Drewry Road</v>
      </c>
      <c r="F32" s="5">
        <v>28</v>
      </c>
      <c r="G32" s="5">
        <v>28</v>
      </c>
      <c r="H32" s="5">
        <v>2</v>
      </c>
      <c r="I32" s="5">
        <v>28</v>
      </c>
      <c r="J32" s="5">
        <v>2</v>
      </c>
      <c r="M32" s="9" t="str">
        <f t="shared" si="0"/>
        <v>INSERT INTO RouteStops (RouteId,Variation,Sequence,NaptanId,BoardingStage,BoardingstageSequence,AlightingStage,AlightingStageSequence) VALUES (1,2,13,45,28,2,28,2)</v>
      </c>
    </row>
    <row r="33" spans="1:13" x14ac:dyDescent="0.25">
      <c r="A33" s="9">
        <v>14</v>
      </c>
      <c r="B33" s="9">
        <v>2</v>
      </c>
      <c r="C33" s="4">
        <v>45021819</v>
      </c>
      <c r="D33" s="9">
        <f>INDEX(Naptans!$A:$C,MATCH(C33,Naptans!$A:$A,0),2)</f>
        <v>17</v>
      </c>
      <c r="E33" s="9" t="str">
        <f>INDEX(Naptans!$A:$C,MATCH(C33,Naptans!$A:$A,0),3)</f>
        <v>Argyle Street</v>
      </c>
      <c r="G33" s="5">
        <v>28</v>
      </c>
      <c r="H33" s="5">
        <v>2</v>
      </c>
      <c r="I33" s="5">
        <v>27</v>
      </c>
      <c r="J33" s="5">
        <v>1</v>
      </c>
      <c r="M33" s="9" t="str">
        <f t="shared" si="0"/>
        <v>INSERT INTO RouteStops (RouteId,Variation,Sequence,NaptanId,BoardingStage,BoardingstageSequence,AlightingStage,AlightingStageSequence) VALUES (1,2,14,17,28,2,27,1)</v>
      </c>
    </row>
    <row r="34" spans="1:13" x14ac:dyDescent="0.25">
      <c r="A34" s="9">
        <v>15</v>
      </c>
      <c r="B34" s="9">
        <v>2</v>
      </c>
      <c r="C34" s="4">
        <v>45025491</v>
      </c>
      <c r="D34" s="9">
        <f>INDEX(Naptans!$A:$C,MATCH(C34,Naptans!$A:$A,0),2)</f>
        <v>46</v>
      </c>
      <c r="E34" s="9" t="str">
        <f>INDEX(Naptans!$A:$C,MATCH(C34,Naptans!$A:$A,0),3)</f>
        <v>Suresnes Road</v>
      </c>
      <c r="G34" s="5">
        <v>28</v>
      </c>
      <c r="H34" s="5">
        <v>2</v>
      </c>
      <c r="I34" s="5">
        <v>27</v>
      </c>
      <c r="J34" s="5">
        <v>1</v>
      </c>
      <c r="M34" s="9" t="str">
        <f t="shared" si="0"/>
        <v>INSERT INTO RouteStops (RouteId,Variation,Sequence,NaptanId,BoardingStage,BoardingstageSequence,AlightingStage,AlightingStageSequence) VALUES (1,2,15,46,28,2,27,1)</v>
      </c>
    </row>
    <row r="35" spans="1:13" x14ac:dyDescent="0.25">
      <c r="A35" s="9">
        <v>16</v>
      </c>
      <c r="B35" s="9">
        <v>2</v>
      </c>
      <c r="C35" s="4">
        <v>45021820</v>
      </c>
      <c r="D35" s="9">
        <f>INDEX(Naptans!$A:$C,MATCH(C35,Naptans!$A:$A,0),2)</f>
        <v>18</v>
      </c>
      <c r="E35" s="9" t="str">
        <f>INDEX(Naptans!$A:$C,MATCH(C35,Naptans!$A:$A,0),3)</f>
        <v>Scott Street</v>
      </c>
      <c r="G35" s="5">
        <v>28</v>
      </c>
      <c r="H35" s="5">
        <v>2</v>
      </c>
      <c r="I35" s="5">
        <v>27</v>
      </c>
      <c r="J35" s="5">
        <v>1</v>
      </c>
      <c r="M35" s="9" t="str">
        <f t="shared" si="0"/>
        <v>INSERT INTO RouteStops (RouteId,Variation,Sequence,NaptanId,BoardingStage,BoardingstageSequence,AlightingStage,AlightingStageSequence) VALUES (1,2,16,18,28,2,27,1)</v>
      </c>
    </row>
    <row r="36" spans="1:13" x14ac:dyDescent="0.25">
      <c r="A36" s="9">
        <v>17</v>
      </c>
      <c r="B36" s="9">
        <v>2</v>
      </c>
      <c r="C36" s="4">
        <v>45026807</v>
      </c>
      <c r="D36" s="9">
        <f>INDEX(Naptans!$A:$C,MATCH(C36,Naptans!$A:$A,0),2)</f>
        <v>51</v>
      </c>
      <c r="E36" s="9" t="str">
        <f>INDEX(Naptans!$A:$C,MATCH(C36,Naptans!$A:$A,0),3)</f>
        <v>Keighley Bus Stn</v>
      </c>
      <c r="F36" s="5">
        <v>27</v>
      </c>
      <c r="G36" s="5">
        <v>27</v>
      </c>
      <c r="H36" s="5">
        <v>1</v>
      </c>
      <c r="I36" s="5">
        <v>27</v>
      </c>
      <c r="J36" s="5">
        <v>1</v>
      </c>
      <c r="M36" s="9" t="str">
        <f t="shared" si="0"/>
        <v>INSERT INTO RouteStops (RouteId,Variation,Sequence,NaptanId,BoardingStage,BoardingstageSequence,AlightingStage,AlightingStageSequence) VALUES (1,2,17,51,27,1,27,1)</v>
      </c>
    </row>
  </sheetData>
  <conditionalFormatting sqref="C2">
    <cfRule type="duplicateValues" dxfId="29" priority="2"/>
  </conditionalFormatting>
  <conditionalFormatting sqref="C36">
    <cfRule type="duplicateValues" dxfId="28" priority="1"/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L45"/>
  <sheetViews>
    <sheetView zoomScale="85" zoomScaleNormal="85" workbookViewId="0">
      <selection activeCell="B2" sqref="B2"/>
    </sheetView>
  </sheetViews>
  <sheetFormatPr defaultRowHeight="15" x14ac:dyDescent="0.25"/>
  <cols>
    <col min="1" max="1" width="10.28515625" style="9" bestFit="1" customWidth="1"/>
    <col min="2" max="2" width="14.140625" style="9" bestFit="1" customWidth="1"/>
    <col min="3" max="3" width="9.28515625" style="9"/>
  </cols>
  <sheetData>
    <row r="2" spans="1:11" x14ac:dyDescent="0.25">
      <c r="A2" s="9" t="s">
        <v>311</v>
      </c>
      <c r="B2" s="30">
        <v>1500249600000</v>
      </c>
      <c r="D2" s="24" t="s">
        <v>317</v>
      </c>
      <c r="E2">
        <v>27</v>
      </c>
      <c r="F2">
        <v>28</v>
      </c>
      <c r="G2">
        <v>29</v>
      </c>
      <c r="H2">
        <v>30</v>
      </c>
      <c r="I2">
        <v>31</v>
      </c>
      <c r="J2">
        <v>32</v>
      </c>
      <c r="K2">
        <v>33</v>
      </c>
    </row>
    <row r="3" spans="1:11" x14ac:dyDescent="0.25">
      <c r="A3" s="9" t="s">
        <v>309</v>
      </c>
      <c r="B3" s="9">
        <v>1</v>
      </c>
      <c r="D3">
        <v>27</v>
      </c>
      <c r="E3" s="9">
        <v>110</v>
      </c>
    </row>
    <row r="4" spans="1:11" x14ac:dyDescent="0.25">
      <c r="A4" s="9" t="s">
        <v>365</v>
      </c>
      <c r="B4" s="9">
        <v>1</v>
      </c>
      <c r="D4">
        <v>28</v>
      </c>
      <c r="E4">
        <v>110</v>
      </c>
      <c r="F4" s="9">
        <v>110</v>
      </c>
    </row>
    <row r="5" spans="1:11" x14ac:dyDescent="0.25">
      <c r="A5" s="9" t="s">
        <v>364</v>
      </c>
      <c r="B5" s="9">
        <v>2</v>
      </c>
      <c r="D5">
        <v>29</v>
      </c>
      <c r="E5">
        <v>160</v>
      </c>
      <c r="F5">
        <v>110</v>
      </c>
      <c r="G5" s="9">
        <v>110</v>
      </c>
    </row>
    <row r="6" spans="1:11" x14ac:dyDescent="0.25">
      <c r="A6" s="9" t="s">
        <v>363</v>
      </c>
      <c r="B6" s="9">
        <v>3</v>
      </c>
      <c r="D6">
        <v>30</v>
      </c>
      <c r="E6">
        <v>160</v>
      </c>
      <c r="F6">
        <v>110</v>
      </c>
      <c r="G6">
        <v>110</v>
      </c>
      <c r="H6" s="9">
        <v>110</v>
      </c>
    </row>
    <row r="7" spans="1:11" x14ac:dyDescent="0.25">
      <c r="D7">
        <v>31</v>
      </c>
      <c r="E7">
        <v>160</v>
      </c>
      <c r="F7">
        <v>160</v>
      </c>
      <c r="G7">
        <v>110</v>
      </c>
      <c r="H7">
        <v>110</v>
      </c>
      <c r="I7" s="9">
        <v>110</v>
      </c>
    </row>
    <row r="8" spans="1:11" x14ac:dyDescent="0.25">
      <c r="A8" s="9" t="s">
        <v>382</v>
      </c>
      <c r="B8" s="9">
        <v>0.9</v>
      </c>
      <c r="D8">
        <v>32</v>
      </c>
      <c r="E8">
        <v>160</v>
      </c>
      <c r="F8">
        <v>160</v>
      </c>
      <c r="G8">
        <v>160</v>
      </c>
      <c r="H8">
        <v>160</v>
      </c>
      <c r="I8">
        <v>110</v>
      </c>
      <c r="J8" s="9">
        <v>110</v>
      </c>
    </row>
    <row r="9" spans="1:11" x14ac:dyDescent="0.25">
      <c r="D9">
        <v>33</v>
      </c>
      <c r="E9">
        <v>200</v>
      </c>
      <c r="F9">
        <v>200</v>
      </c>
      <c r="G9">
        <v>200</v>
      </c>
      <c r="H9">
        <v>160</v>
      </c>
      <c r="I9">
        <v>160</v>
      </c>
      <c r="J9">
        <v>140</v>
      </c>
      <c r="K9" s="9">
        <v>110</v>
      </c>
    </row>
    <row r="11" spans="1:11" x14ac:dyDescent="0.25">
      <c r="D11" s="24" t="s">
        <v>318</v>
      </c>
      <c r="E11" s="9"/>
      <c r="F11" s="9"/>
      <c r="G11" s="9"/>
      <c r="H11" s="9"/>
      <c r="I11" s="9"/>
      <c r="J11" s="9"/>
      <c r="K11" s="9"/>
    </row>
    <row r="12" spans="1:11" x14ac:dyDescent="0.25">
      <c r="D12" s="9">
        <v>27</v>
      </c>
      <c r="E12" s="9">
        <v>200</v>
      </c>
      <c r="F12" s="9"/>
      <c r="G12" s="9"/>
      <c r="H12" s="9"/>
      <c r="I12" s="9"/>
      <c r="J12" s="9"/>
      <c r="K12" s="9"/>
    </row>
    <row r="13" spans="1:11" x14ac:dyDescent="0.25">
      <c r="D13" s="9">
        <v>28</v>
      </c>
      <c r="E13" s="9">
        <v>200</v>
      </c>
      <c r="F13" s="9">
        <v>200</v>
      </c>
      <c r="G13" s="9"/>
      <c r="H13" s="9"/>
      <c r="I13" s="9"/>
      <c r="J13" s="9"/>
      <c r="K13" s="9"/>
    </row>
    <row r="14" spans="1:11" x14ac:dyDescent="0.25">
      <c r="D14" s="9">
        <v>29</v>
      </c>
      <c r="E14" s="9">
        <v>250</v>
      </c>
      <c r="F14" s="9">
        <v>200</v>
      </c>
      <c r="G14" s="9">
        <v>200</v>
      </c>
      <c r="H14" s="9"/>
      <c r="I14" s="9"/>
      <c r="J14" s="9"/>
      <c r="K14" s="9"/>
    </row>
    <row r="15" spans="1:11" x14ac:dyDescent="0.25">
      <c r="D15" s="9">
        <v>30</v>
      </c>
      <c r="E15" s="9">
        <v>250</v>
      </c>
      <c r="F15" s="9">
        <v>200</v>
      </c>
      <c r="G15" s="9">
        <v>200</v>
      </c>
      <c r="H15" s="9">
        <v>200</v>
      </c>
      <c r="I15" s="9"/>
      <c r="J15" s="9"/>
      <c r="K15" s="9"/>
    </row>
    <row r="16" spans="1:11" x14ac:dyDescent="0.25">
      <c r="D16" s="9">
        <v>31</v>
      </c>
      <c r="E16" s="9">
        <v>250</v>
      </c>
      <c r="F16" s="9">
        <v>250</v>
      </c>
      <c r="G16" s="9">
        <v>200</v>
      </c>
      <c r="H16" s="9">
        <v>200</v>
      </c>
      <c r="I16" s="9">
        <v>200</v>
      </c>
      <c r="J16" s="9"/>
      <c r="K16" s="9"/>
    </row>
    <row r="17" spans="4:12" x14ac:dyDescent="0.25">
      <c r="D17" s="9">
        <v>32</v>
      </c>
      <c r="E17" s="9">
        <v>250</v>
      </c>
      <c r="F17" s="9">
        <v>250</v>
      </c>
      <c r="G17" s="9">
        <v>250</v>
      </c>
      <c r="H17" s="9">
        <v>250</v>
      </c>
      <c r="I17" s="9">
        <v>200</v>
      </c>
      <c r="J17" s="9">
        <v>200</v>
      </c>
      <c r="K17" s="9"/>
    </row>
    <row r="18" spans="4:12" x14ac:dyDescent="0.25">
      <c r="D18" s="9">
        <v>33</v>
      </c>
      <c r="E18" s="9">
        <v>300</v>
      </c>
      <c r="F18" s="9">
        <v>300</v>
      </c>
      <c r="G18" s="9">
        <v>300</v>
      </c>
      <c r="H18" s="9">
        <v>250</v>
      </c>
      <c r="I18" s="9">
        <v>250</v>
      </c>
      <c r="J18" s="9">
        <v>200</v>
      </c>
      <c r="K18" s="9">
        <v>200</v>
      </c>
    </row>
    <row r="20" spans="4:12" x14ac:dyDescent="0.25">
      <c r="D20" s="24" t="s">
        <v>319</v>
      </c>
      <c r="E20" s="9"/>
      <c r="F20" s="9"/>
      <c r="G20" s="9"/>
      <c r="H20" s="9"/>
      <c r="I20" s="9"/>
      <c r="J20" s="9"/>
      <c r="K20" s="9"/>
    </row>
    <row r="21" spans="4:12" x14ac:dyDescent="0.25">
      <c r="D21" s="9">
        <v>27</v>
      </c>
      <c r="E21" s="9" t="s">
        <v>316</v>
      </c>
      <c r="F21" s="9"/>
      <c r="G21" s="9"/>
      <c r="H21" s="9"/>
      <c r="I21" s="9"/>
      <c r="J21" s="9"/>
      <c r="K21" s="9"/>
    </row>
    <row r="22" spans="4:12" x14ac:dyDescent="0.25">
      <c r="D22" s="9">
        <v>28</v>
      </c>
      <c r="E22" s="9" t="s">
        <v>316</v>
      </c>
      <c r="F22" s="9" t="s">
        <v>316</v>
      </c>
      <c r="G22" s="9"/>
      <c r="H22" s="9"/>
      <c r="I22" s="9"/>
      <c r="J22" s="9"/>
      <c r="K22" s="9"/>
    </row>
    <row r="23" spans="4:12" x14ac:dyDescent="0.25">
      <c r="D23" s="9">
        <v>29</v>
      </c>
      <c r="E23" s="9" t="s">
        <v>316</v>
      </c>
      <c r="F23" s="9" t="s">
        <v>316</v>
      </c>
      <c r="G23" s="9" t="s">
        <v>316</v>
      </c>
      <c r="H23" s="9"/>
      <c r="I23" s="9"/>
      <c r="J23" s="9"/>
      <c r="K23" s="9"/>
    </row>
    <row r="24" spans="4:12" x14ac:dyDescent="0.25">
      <c r="D24" s="9">
        <v>30</v>
      </c>
      <c r="E24" s="9" t="s">
        <v>316</v>
      </c>
      <c r="F24" s="9" t="s">
        <v>316</v>
      </c>
      <c r="G24" s="9" t="s">
        <v>316</v>
      </c>
      <c r="H24" s="9" t="s">
        <v>316</v>
      </c>
      <c r="I24" s="9"/>
      <c r="J24" s="9"/>
      <c r="K24" s="9"/>
    </row>
    <row r="25" spans="4:12" x14ac:dyDescent="0.25">
      <c r="D25" s="9">
        <v>31</v>
      </c>
      <c r="E25" s="9" t="s">
        <v>316</v>
      </c>
      <c r="F25" s="9" t="s">
        <v>316</v>
      </c>
      <c r="G25" s="9" t="s">
        <v>316</v>
      </c>
      <c r="H25" s="9" t="s">
        <v>316</v>
      </c>
      <c r="I25" s="9" t="s">
        <v>316</v>
      </c>
      <c r="J25" s="9"/>
      <c r="K25" s="9"/>
    </row>
    <row r="26" spans="4:12" x14ac:dyDescent="0.25">
      <c r="D26" s="9">
        <v>32</v>
      </c>
      <c r="E26" s="9" t="s">
        <v>316</v>
      </c>
      <c r="F26" s="9" t="s">
        <v>316</v>
      </c>
      <c r="G26" s="9" t="s">
        <v>316</v>
      </c>
      <c r="H26" s="9" t="s">
        <v>316</v>
      </c>
      <c r="I26" s="9" t="s">
        <v>316</v>
      </c>
      <c r="J26" s="9" t="s">
        <v>316</v>
      </c>
      <c r="K26" s="9"/>
    </row>
    <row r="27" spans="4:12" x14ac:dyDescent="0.25">
      <c r="D27" s="9">
        <v>33</v>
      </c>
      <c r="E27" s="9" t="s">
        <v>316</v>
      </c>
      <c r="F27" s="9" t="s">
        <v>316</v>
      </c>
      <c r="G27" s="9" t="s">
        <v>316</v>
      </c>
      <c r="H27" s="9" t="s">
        <v>316</v>
      </c>
      <c r="I27" s="9" t="s">
        <v>316</v>
      </c>
      <c r="J27" s="9" t="s">
        <v>316</v>
      </c>
      <c r="K27" s="9" t="s">
        <v>316</v>
      </c>
    </row>
    <row r="29" spans="4:12" x14ac:dyDescent="0.25">
      <c r="D29" s="24" t="s">
        <v>314</v>
      </c>
      <c r="E29" s="9"/>
    </row>
    <row r="30" spans="4:12" x14ac:dyDescent="0.25">
      <c r="D30" s="9">
        <v>27</v>
      </c>
      <c r="E30" s="9" t="str">
        <f>IF(E3,"INSERT INTO Fares (Created,RouteId,Stage1,Stage2,Single,[Return]) VALUES ("&amp;$B$2&amp;","&amp;$B$3&amp;","&amp;E$2&amp;","&amp;$D3&amp;","&amp;((E3/100)*$B$8)&amp;","&amp;((E12/100)*$B$8)&amp;");INSERT INTO Fares (Created,RouteId,Stage2,Stage1,Single,[Return]) VALUES ("&amp;$B$2&amp;","&amp;$B$3&amp;","&amp;E$2&amp;","&amp;$D3&amp;","&amp;((E3/100)*$B$8)&amp;","&amp;((E12/100)*$B$8)&amp;")","")</f>
        <v>INSERT INTO Fares (Created,RouteId,Stage1,Stage2,Single,[Return]) VALUES (1500249600000,1,27,27,0.99,1.8);INSERT INTO Fares (Created,RouteId,Stage2,Stage1,Single,[Return]) VALUES (1500249600000,1,27,27,0.99,1.8)</v>
      </c>
      <c r="F30" s="29" t="str">
        <f t="shared" ref="F30:K30" si="0">IF(F3,"INSERT INTO Fares (Created,RouteId,Stage1,Stage2,Single,[Return]) VALUES ("&amp;$B$2&amp;","&amp;$B$3&amp;","&amp;F$2&amp;","&amp;$D3&amp;","&amp;((F3/100)*$B$8)&amp;","&amp;((F12/100)*$B$8)&amp;");INSERT INTO Fares (Created,RouteId,Stage2,Stage1,Single,[Return]) VALUES ("&amp;$B$2&amp;","&amp;$B$3&amp;","&amp;F$2&amp;","&amp;$D3&amp;","&amp;((F3/100)*$B$8)&amp;","&amp;((F12/100)*$B$8)&amp;")","")</f>
        <v/>
      </c>
      <c r="G30" s="29" t="str">
        <f t="shared" si="0"/>
        <v/>
      </c>
      <c r="H30" s="29" t="str">
        <f t="shared" si="0"/>
        <v/>
      </c>
      <c r="I30" s="29" t="str">
        <f t="shared" si="0"/>
        <v/>
      </c>
      <c r="J30" s="29" t="str">
        <f t="shared" si="0"/>
        <v/>
      </c>
      <c r="K30" s="29" t="str">
        <f t="shared" si="0"/>
        <v/>
      </c>
      <c r="L30" s="9" t="str">
        <f t="shared" ref="L30:L36" si="1">IF(L3,"INSERT INTO Fares (Created,RouteId,Stage1,Stage2,Single,[Return]) VALUES ("&amp;$B$2&amp;","&amp;$B$3&amp;","&amp;L$2&amp;","&amp;$D$3&amp;","&amp;L3&amp;","&amp;L12&amp;")","")</f>
        <v/>
      </c>
    </row>
    <row r="31" spans="4:12" x14ac:dyDescent="0.25">
      <c r="D31" s="9">
        <v>28</v>
      </c>
      <c r="E31" s="29" t="str">
        <f t="shared" ref="E31:K36" si="2">IF(E4,"INSERT INTO Fares (Created,RouteId,Stage1,Stage2,Single,[Return]) VALUES ("&amp;$B$2&amp;","&amp;$B$3&amp;","&amp;E$2&amp;","&amp;$D4&amp;","&amp;((E4/100)*$B$8)&amp;","&amp;((E13/100)*$B$8)&amp;");INSERT INTO Fares (Created,RouteId,Stage2,Stage1,Single,[Return]) VALUES ("&amp;$B$2&amp;","&amp;$B$3&amp;","&amp;E$2&amp;","&amp;$D4&amp;","&amp;((E4/100)*$B$8)&amp;","&amp;((E13/100)*$B$8)&amp;")","")</f>
        <v>INSERT INTO Fares (Created,RouteId,Stage1,Stage2,Single,[Return]) VALUES (1500249600000,1,27,28,0.99,1.8);INSERT INTO Fares (Created,RouteId,Stage2,Stage1,Single,[Return]) VALUES (1500249600000,1,27,28,0.99,1.8)</v>
      </c>
      <c r="F31" s="29" t="str">
        <f t="shared" si="2"/>
        <v>INSERT INTO Fares (Created,RouteId,Stage1,Stage2,Single,[Return]) VALUES (1500249600000,1,28,28,0.99,1.8);INSERT INTO Fares (Created,RouteId,Stage2,Stage1,Single,[Return]) VALUES (1500249600000,1,28,28,0.99,1.8)</v>
      </c>
      <c r="G31" s="29" t="str">
        <f t="shared" si="2"/>
        <v/>
      </c>
      <c r="H31" s="29" t="str">
        <f t="shared" si="2"/>
        <v/>
      </c>
      <c r="I31" s="29" t="str">
        <f t="shared" si="2"/>
        <v/>
      </c>
      <c r="J31" s="29" t="str">
        <f t="shared" si="2"/>
        <v/>
      </c>
      <c r="K31" s="29" t="str">
        <f t="shared" si="2"/>
        <v/>
      </c>
      <c r="L31" s="9" t="str">
        <f t="shared" si="1"/>
        <v/>
      </c>
    </row>
    <row r="32" spans="4:12" x14ac:dyDescent="0.25">
      <c r="D32" s="9">
        <v>29</v>
      </c>
      <c r="E32" s="29" t="str">
        <f t="shared" si="2"/>
        <v>INSERT INTO Fares (Created,RouteId,Stage1,Stage2,Single,[Return]) VALUES (1500249600000,1,27,29,1.44,2.25);INSERT INTO Fares (Created,RouteId,Stage2,Stage1,Single,[Return]) VALUES (1500249600000,1,27,29,1.44,2.25)</v>
      </c>
      <c r="F32" s="29" t="str">
        <f t="shared" si="2"/>
        <v>INSERT INTO Fares (Created,RouteId,Stage1,Stage2,Single,[Return]) VALUES (1500249600000,1,28,29,0.99,1.8);INSERT INTO Fares (Created,RouteId,Stage2,Stage1,Single,[Return]) VALUES (1500249600000,1,28,29,0.99,1.8)</v>
      </c>
      <c r="G32" s="29" t="str">
        <f t="shared" si="2"/>
        <v>INSERT INTO Fares (Created,RouteId,Stage1,Stage2,Single,[Return]) VALUES (1500249600000,1,29,29,0.99,1.8);INSERT INTO Fares (Created,RouteId,Stage2,Stage1,Single,[Return]) VALUES (1500249600000,1,29,29,0.99,1.8)</v>
      </c>
      <c r="H32" s="29" t="str">
        <f t="shared" si="2"/>
        <v/>
      </c>
      <c r="I32" s="29" t="str">
        <f t="shared" si="2"/>
        <v/>
      </c>
      <c r="J32" s="29" t="str">
        <f t="shared" si="2"/>
        <v/>
      </c>
      <c r="K32" s="29" t="str">
        <f t="shared" si="2"/>
        <v/>
      </c>
      <c r="L32" s="9" t="str">
        <f t="shared" si="1"/>
        <v/>
      </c>
    </row>
    <row r="33" spans="4:12" x14ac:dyDescent="0.25">
      <c r="D33" s="9">
        <v>30</v>
      </c>
      <c r="E33" s="29" t="str">
        <f t="shared" si="2"/>
        <v>INSERT INTO Fares (Created,RouteId,Stage1,Stage2,Single,[Return]) VALUES (1500249600000,1,27,30,1.44,2.25);INSERT INTO Fares (Created,RouteId,Stage2,Stage1,Single,[Return]) VALUES (1500249600000,1,27,30,1.44,2.25)</v>
      </c>
      <c r="F33" s="29" t="str">
        <f t="shared" si="2"/>
        <v>INSERT INTO Fares (Created,RouteId,Stage1,Stage2,Single,[Return]) VALUES (1500249600000,1,28,30,0.99,1.8);INSERT INTO Fares (Created,RouteId,Stage2,Stage1,Single,[Return]) VALUES (1500249600000,1,28,30,0.99,1.8)</v>
      </c>
      <c r="G33" s="29" t="str">
        <f t="shared" si="2"/>
        <v>INSERT INTO Fares (Created,RouteId,Stage1,Stage2,Single,[Return]) VALUES (1500249600000,1,29,30,0.99,1.8);INSERT INTO Fares (Created,RouteId,Stage2,Stage1,Single,[Return]) VALUES (1500249600000,1,29,30,0.99,1.8)</v>
      </c>
      <c r="H33" s="29" t="str">
        <f t="shared" si="2"/>
        <v>INSERT INTO Fares (Created,RouteId,Stage1,Stage2,Single,[Return]) VALUES (1500249600000,1,30,30,0.99,1.8);INSERT INTO Fares (Created,RouteId,Stage2,Stage1,Single,[Return]) VALUES (1500249600000,1,30,30,0.99,1.8)</v>
      </c>
      <c r="I33" s="29" t="str">
        <f t="shared" si="2"/>
        <v/>
      </c>
      <c r="J33" s="29" t="str">
        <f t="shared" si="2"/>
        <v/>
      </c>
      <c r="K33" s="29" t="str">
        <f t="shared" si="2"/>
        <v/>
      </c>
      <c r="L33" s="9" t="str">
        <f t="shared" si="1"/>
        <v/>
      </c>
    </row>
    <row r="34" spans="4:12" x14ac:dyDescent="0.25">
      <c r="D34" s="9">
        <v>31</v>
      </c>
      <c r="E34" s="29" t="str">
        <f t="shared" si="2"/>
        <v>INSERT INTO Fares (Created,RouteId,Stage1,Stage2,Single,[Return]) VALUES (1500249600000,1,27,31,1.44,2.25);INSERT INTO Fares (Created,RouteId,Stage2,Stage1,Single,[Return]) VALUES (1500249600000,1,27,31,1.44,2.25)</v>
      </c>
      <c r="F34" s="29" t="str">
        <f t="shared" si="2"/>
        <v>INSERT INTO Fares (Created,RouteId,Stage1,Stage2,Single,[Return]) VALUES (1500249600000,1,28,31,1.44,2.25);INSERT INTO Fares (Created,RouteId,Stage2,Stage1,Single,[Return]) VALUES (1500249600000,1,28,31,1.44,2.25)</v>
      </c>
      <c r="G34" s="29" t="str">
        <f t="shared" si="2"/>
        <v>INSERT INTO Fares (Created,RouteId,Stage1,Stage2,Single,[Return]) VALUES (1500249600000,1,29,31,0.99,1.8);INSERT INTO Fares (Created,RouteId,Stage2,Stage1,Single,[Return]) VALUES (1500249600000,1,29,31,0.99,1.8)</v>
      </c>
      <c r="H34" s="29" t="str">
        <f t="shared" si="2"/>
        <v>INSERT INTO Fares (Created,RouteId,Stage1,Stage2,Single,[Return]) VALUES (1500249600000,1,30,31,0.99,1.8);INSERT INTO Fares (Created,RouteId,Stage2,Stage1,Single,[Return]) VALUES (1500249600000,1,30,31,0.99,1.8)</v>
      </c>
      <c r="I34" s="29" t="str">
        <f t="shared" si="2"/>
        <v>INSERT INTO Fares (Created,RouteId,Stage1,Stage2,Single,[Return]) VALUES (1500249600000,1,31,31,0.99,1.8);INSERT INTO Fares (Created,RouteId,Stage2,Stage1,Single,[Return]) VALUES (1500249600000,1,31,31,0.99,1.8)</v>
      </c>
      <c r="J34" s="29" t="str">
        <f t="shared" si="2"/>
        <v/>
      </c>
      <c r="K34" s="29" t="str">
        <f t="shared" si="2"/>
        <v/>
      </c>
      <c r="L34" s="9" t="str">
        <f t="shared" si="1"/>
        <v/>
      </c>
    </row>
    <row r="35" spans="4:12" x14ac:dyDescent="0.25">
      <c r="D35" s="9">
        <v>32</v>
      </c>
      <c r="E35" s="29" t="str">
        <f t="shared" si="2"/>
        <v>INSERT INTO Fares (Created,RouteId,Stage1,Stage2,Single,[Return]) VALUES (1500249600000,1,27,32,1.44,2.25);INSERT INTO Fares (Created,RouteId,Stage2,Stage1,Single,[Return]) VALUES (1500249600000,1,27,32,1.44,2.25)</v>
      </c>
      <c r="F35" s="29" t="str">
        <f t="shared" si="2"/>
        <v>INSERT INTO Fares (Created,RouteId,Stage1,Stage2,Single,[Return]) VALUES (1500249600000,1,28,32,1.44,2.25);INSERT INTO Fares (Created,RouteId,Stage2,Stage1,Single,[Return]) VALUES (1500249600000,1,28,32,1.44,2.25)</v>
      </c>
      <c r="G35" s="29" t="str">
        <f t="shared" si="2"/>
        <v>INSERT INTO Fares (Created,RouteId,Stage1,Stage2,Single,[Return]) VALUES (1500249600000,1,29,32,1.44,2.25);INSERT INTO Fares (Created,RouteId,Stage2,Stage1,Single,[Return]) VALUES (1500249600000,1,29,32,1.44,2.25)</v>
      </c>
      <c r="H35" s="29" t="str">
        <f t="shared" si="2"/>
        <v>INSERT INTO Fares (Created,RouteId,Stage1,Stage2,Single,[Return]) VALUES (1500249600000,1,30,32,1.44,2.25);INSERT INTO Fares (Created,RouteId,Stage2,Stage1,Single,[Return]) VALUES (1500249600000,1,30,32,1.44,2.25)</v>
      </c>
      <c r="I35" s="29" t="str">
        <f t="shared" si="2"/>
        <v>INSERT INTO Fares (Created,RouteId,Stage1,Stage2,Single,[Return]) VALUES (1500249600000,1,31,32,0.99,1.8);INSERT INTO Fares (Created,RouteId,Stage2,Stage1,Single,[Return]) VALUES (1500249600000,1,31,32,0.99,1.8)</v>
      </c>
      <c r="J35" s="29" t="str">
        <f t="shared" si="2"/>
        <v>INSERT INTO Fares (Created,RouteId,Stage1,Stage2,Single,[Return]) VALUES (1500249600000,1,32,32,0.99,1.8);INSERT INTO Fares (Created,RouteId,Stage2,Stage1,Single,[Return]) VALUES (1500249600000,1,32,32,0.99,1.8)</v>
      </c>
      <c r="K35" s="29" t="str">
        <f t="shared" si="2"/>
        <v/>
      </c>
      <c r="L35" s="9" t="str">
        <f t="shared" si="1"/>
        <v/>
      </c>
    </row>
    <row r="36" spans="4:12" x14ac:dyDescent="0.25">
      <c r="D36" s="9">
        <v>33</v>
      </c>
      <c r="E36" s="29" t="str">
        <f t="shared" si="2"/>
        <v>INSERT INTO Fares (Created,RouteId,Stage1,Stage2,Single,[Return]) VALUES (1500249600000,1,27,33,1.8,2.7);INSERT INTO Fares (Created,RouteId,Stage2,Stage1,Single,[Return]) VALUES (1500249600000,1,27,33,1.8,2.7)</v>
      </c>
      <c r="F36" s="29" t="str">
        <f t="shared" si="2"/>
        <v>INSERT INTO Fares (Created,RouteId,Stage1,Stage2,Single,[Return]) VALUES (1500249600000,1,28,33,1.8,2.7);INSERT INTO Fares (Created,RouteId,Stage2,Stage1,Single,[Return]) VALUES (1500249600000,1,28,33,1.8,2.7)</v>
      </c>
      <c r="G36" s="29" t="str">
        <f t="shared" si="2"/>
        <v>INSERT INTO Fares (Created,RouteId,Stage1,Stage2,Single,[Return]) VALUES (1500249600000,1,29,33,1.8,2.7);INSERT INTO Fares (Created,RouteId,Stage2,Stage1,Single,[Return]) VALUES (1500249600000,1,29,33,1.8,2.7)</v>
      </c>
      <c r="H36" s="29" t="str">
        <f t="shared" si="2"/>
        <v>INSERT INTO Fares (Created,RouteId,Stage1,Stage2,Single,[Return]) VALUES (1500249600000,1,30,33,1.44,2.25);INSERT INTO Fares (Created,RouteId,Stage2,Stage1,Single,[Return]) VALUES (1500249600000,1,30,33,1.44,2.25)</v>
      </c>
      <c r="I36" s="29" t="str">
        <f t="shared" si="2"/>
        <v>INSERT INTO Fares (Created,RouteId,Stage1,Stage2,Single,[Return]) VALUES (1500249600000,1,31,33,1.44,2.25);INSERT INTO Fares (Created,RouteId,Stage2,Stage1,Single,[Return]) VALUES (1500249600000,1,31,33,1.44,2.25)</v>
      </c>
      <c r="J36" s="29" t="str">
        <f t="shared" si="2"/>
        <v>INSERT INTO Fares (Created,RouteId,Stage1,Stage2,Single,[Return]) VALUES (1500249600000,1,32,33,1.26,1.8);INSERT INTO Fares (Created,RouteId,Stage2,Stage1,Single,[Return]) VALUES (1500249600000,1,32,33,1.26,1.8)</v>
      </c>
      <c r="K36" s="29" t="str">
        <f>IF(K9,"INSERT INTO Fares (Created,RouteId,Stage1,Stage2,Single,[Return]) VALUES ("&amp;$B$2&amp;","&amp;$B$3&amp;","&amp;K$2&amp;","&amp;$D9&amp;","&amp;((K9/100)*$B$8)&amp;","&amp;((K18/100)*$B$8)&amp;");INSERT INTO Fares (Created,RouteId,Stage2,Stage1,Single,[Return]) VALUES ("&amp;$B$2&amp;","&amp;$B$3&amp;","&amp;K$2&amp;","&amp;$D9&amp;","&amp;((K9/100)*$B$8)&amp;","&amp;((K18/100)*$B$8)&amp;")","")</f>
        <v>INSERT INTO Fares (Created,RouteId,Stage1,Stage2,Single,[Return]) VALUES (1500249600000,1,33,33,0.99,1.8);INSERT INTO Fares (Created,RouteId,Stage2,Stage1,Single,[Return]) VALUES (1500249600000,1,33,33,0.99,1.8)</v>
      </c>
      <c r="L36" s="9" t="str">
        <f t="shared" si="1"/>
        <v/>
      </c>
    </row>
    <row r="38" spans="4:12" x14ac:dyDescent="0.25">
      <c r="D38" s="24" t="s">
        <v>315</v>
      </c>
      <c r="E38" s="9"/>
    </row>
    <row r="39" spans="4:12" x14ac:dyDescent="0.25">
      <c r="D39" s="9">
        <v>27</v>
      </c>
      <c r="E39" s="9" t="str">
        <f>IF($D3=-1,"",IF(ISBLANK(E21),"","INSERT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("&amp;$B$4&amp;","&amp;$B$3&amp;","&amp;E$2&amp;","&amp;$D3&amp;");"))&amp;IF(ISNUMBER(SEARCH("KZone",E21)),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"")&amp;IF(ISNUMBER(SEARCH("Bradford",E21)),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(1,1,27,27);INSERT INTO FareCapStages (FareCapId,RouteId,Stage2,Stage1) VALUES (1,1,27,27);INSERT INTO FareCapStages (FareCapId,RouteId,Stage1,Stage2) VALUES (2,1,27,27);INSERT INTO FareCapStages (FareCapId,RouteId,Stage2,Stage1) VALUES (2,1,27,27);</v>
      </c>
      <c r="F39" s="9" t="str">
        <f t="shared" ref="F39:K39" si="3">IF($D3=-1,"",IF(ISBLANK(F21),"","INSERT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("&amp;$B$4&amp;","&amp;$B$3&amp;","&amp;F$2&amp;","&amp;$D3&amp;");"))&amp;IF(ISNUMBER(SEARCH("KZone",F21)),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"")&amp;IF(ISNUMBER(SEARCH("Bradford",F21)),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39" s="9" t="str">
        <f t="shared" si="3"/>
        <v/>
      </c>
      <c r="H39" s="9" t="str">
        <f t="shared" si="3"/>
        <v/>
      </c>
      <c r="I39" s="9" t="str">
        <f t="shared" si="3"/>
        <v/>
      </c>
      <c r="J39" s="9" t="str">
        <f t="shared" si="3"/>
        <v/>
      </c>
      <c r="K39" s="9" t="str">
        <f t="shared" si="3"/>
        <v/>
      </c>
      <c r="L39" s="9" t="str">
        <f t="shared" ref="L39:L45" si="4">IF(ISNUMBER(SEARCH("KZone",L21)), "INSERT INTO FareCapStages (FareCapId,Stage1,Stage2) VALUES ("&amp;$B$4&amp;","&amp;L$2&amp;","&amp;$D3&amp;")", "")</f>
        <v/>
      </c>
    </row>
    <row r="40" spans="4:12" x14ac:dyDescent="0.25">
      <c r="D40" s="9">
        <v>28</v>
      </c>
      <c r="E40" s="9" t="str">
        <f t="shared" ref="E40:K45" si="5">IF($D4=-1,"",IF(ISBLANK(E22),"","INSERT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("&amp;$B$4&amp;","&amp;$B$3&amp;","&amp;E$2&amp;","&amp;$D4&amp;");"))&amp;IF(ISNUMBER(SEARCH("KZone",E22)),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"")&amp;IF(ISNUMBER(SEARCH("Bradford",E22)),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(1,1,27,28);INSERT INTO FareCapStages (FareCapId,RouteId,Stage2,Stage1) VALUES (1,1,27,28);INSERT INTO FareCapStages (FareCapId,RouteId,Stage1,Stage2) VALUES (2,1,27,28);INSERT INTO FareCapStages (FareCapId,RouteId,Stage2,Stage1) VALUES (2,1,27,28);</v>
      </c>
      <c r="F40" s="9" t="str">
        <f t="shared" si="5"/>
        <v>INSERT INTO FareCapStages (FareCapId,RouteId,Stage1,Stage2) VALUES (1,1,28,28);INSERT INTO FareCapStages (FareCapId,RouteId,Stage2,Stage1) VALUES (1,1,28,28);INSERT INTO FareCapStages (FareCapId,RouteId,Stage1,Stage2) VALUES (2,1,28,28);INSERT INTO FareCapStages (FareCapId,RouteId,Stage2,Stage1) VALUES (2,1,28,28);</v>
      </c>
      <c r="G40" s="9" t="str">
        <f t="shared" si="5"/>
        <v/>
      </c>
      <c r="H40" s="9" t="str">
        <f t="shared" si="5"/>
        <v/>
      </c>
      <c r="I40" s="9" t="str">
        <f t="shared" si="5"/>
        <v/>
      </c>
      <c r="J40" s="9" t="str">
        <f t="shared" si="5"/>
        <v/>
      </c>
      <c r="K40" s="9" t="str">
        <f t="shared" si="5"/>
        <v/>
      </c>
      <c r="L40" s="9" t="str">
        <f t="shared" si="4"/>
        <v/>
      </c>
    </row>
    <row r="41" spans="4:12" x14ac:dyDescent="0.25">
      <c r="D41" s="9">
        <v>29</v>
      </c>
      <c r="E41" s="9" t="str">
        <f t="shared" si="5"/>
        <v>INSERT INTO FareCapStages (FareCapId,RouteId,Stage1,Stage2) VALUES (1,1,27,29);INSERT INTO FareCapStages (FareCapId,RouteId,Stage2,Stage1) VALUES (1,1,27,29);INSERT INTO FareCapStages (FareCapId,RouteId,Stage1,Stage2) VALUES (2,1,27,29);INSERT INTO FareCapStages (FareCapId,RouteId,Stage2,Stage1) VALUES (2,1,27,29);</v>
      </c>
      <c r="F41" s="9" t="str">
        <f t="shared" si="5"/>
        <v>INSERT INTO FareCapStages (FareCapId,RouteId,Stage1,Stage2) VALUES (1,1,28,29);INSERT INTO FareCapStages (FareCapId,RouteId,Stage2,Stage1) VALUES (1,1,28,29);INSERT INTO FareCapStages (FareCapId,RouteId,Stage1,Stage2) VALUES (2,1,28,29);INSERT INTO FareCapStages (FareCapId,RouteId,Stage2,Stage1) VALUES (2,1,28,29);</v>
      </c>
      <c r="G41" s="9" t="str">
        <f t="shared" si="5"/>
        <v>INSERT INTO FareCapStages (FareCapId,RouteId,Stage1,Stage2) VALUES (1,1,29,29);INSERT INTO FareCapStages (FareCapId,RouteId,Stage2,Stage1) VALUES (1,1,29,29);INSERT INTO FareCapStages (FareCapId,RouteId,Stage1,Stage2) VALUES (2,1,29,29);INSERT INTO FareCapStages (FareCapId,RouteId,Stage2,Stage1) VALUES (2,1,29,29);</v>
      </c>
      <c r="H41" s="9" t="str">
        <f t="shared" si="5"/>
        <v/>
      </c>
      <c r="I41" s="9" t="str">
        <f t="shared" si="5"/>
        <v/>
      </c>
      <c r="J41" s="9" t="str">
        <f t="shared" si="5"/>
        <v/>
      </c>
      <c r="K41" s="9" t="str">
        <f t="shared" si="5"/>
        <v/>
      </c>
      <c r="L41" s="9" t="str">
        <f t="shared" si="4"/>
        <v/>
      </c>
    </row>
    <row r="42" spans="4:12" x14ac:dyDescent="0.25">
      <c r="D42" s="9">
        <v>30</v>
      </c>
      <c r="E42" s="9" t="str">
        <f t="shared" si="5"/>
        <v>INSERT INTO FareCapStages (FareCapId,RouteId,Stage1,Stage2) VALUES (1,1,27,30);INSERT INTO FareCapStages (FareCapId,RouteId,Stage2,Stage1) VALUES (1,1,27,30);INSERT INTO FareCapStages (FareCapId,RouteId,Stage1,Stage2) VALUES (2,1,27,30);INSERT INTO FareCapStages (FareCapId,RouteId,Stage2,Stage1) VALUES (2,1,27,30);</v>
      </c>
      <c r="F42" s="9" t="str">
        <f t="shared" si="5"/>
        <v>INSERT INTO FareCapStages (FareCapId,RouteId,Stage1,Stage2) VALUES (1,1,28,30);INSERT INTO FareCapStages (FareCapId,RouteId,Stage2,Stage1) VALUES (1,1,28,30);INSERT INTO FareCapStages (FareCapId,RouteId,Stage1,Stage2) VALUES (2,1,28,30);INSERT INTO FareCapStages (FareCapId,RouteId,Stage2,Stage1) VALUES (2,1,28,30);</v>
      </c>
      <c r="G42" s="9" t="str">
        <f t="shared" si="5"/>
        <v>INSERT INTO FareCapStages (FareCapId,RouteId,Stage1,Stage2) VALUES (1,1,29,30);INSERT INTO FareCapStages (FareCapId,RouteId,Stage2,Stage1) VALUES (1,1,29,30);INSERT INTO FareCapStages (FareCapId,RouteId,Stage1,Stage2) VALUES (2,1,29,30);INSERT INTO FareCapStages (FareCapId,RouteId,Stage2,Stage1) VALUES (2,1,29,30);</v>
      </c>
      <c r="H42" s="9" t="str">
        <f t="shared" si="5"/>
        <v>INSERT INTO FareCapStages (FareCapId,RouteId,Stage1,Stage2) VALUES (1,1,30,30);INSERT INTO FareCapStages (FareCapId,RouteId,Stage2,Stage1) VALUES (1,1,30,30);INSERT INTO FareCapStages (FareCapId,RouteId,Stage1,Stage2) VALUES (2,1,30,30);INSERT INTO FareCapStages (FareCapId,RouteId,Stage2,Stage1) VALUES (2,1,30,30);</v>
      </c>
      <c r="I42" s="9" t="str">
        <f t="shared" si="5"/>
        <v/>
      </c>
      <c r="J42" s="9" t="str">
        <f t="shared" si="5"/>
        <v/>
      </c>
      <c r="K42" s="9" t="str">
        <f t="shared" si="5"/>
        <v/>
      </c>
      <c r="L42" s="9" t="str">
        <f t="shared" si="4"/>
        <v/>
      </c>
    </row>
    <row r="43" spans="4:12" x14ac:dyDescent="0.25">
      <c r="D43" s="9">
        <v>31</v>
      </c>
      <c r="E43" s="9" t="str">
        <f t="shared" si="5"/>
        <v>INSERT INTO FareCapStages (FareCapId,RouteId,Stage1,Stage2) VALUES (1,1,27,31);INSERT INTO FareCapStages (FareCapId,RouteId,Stage2,Stage1) VALUES (1,1,27,31);INSERT INTO FareCapStages (FareCapId,RouteId,Stage1,Stage2) VALUES (2,1,27,31);INSERT INTO FareCapStages (FareCapId,RouteId,Stage2,Stage1) VALUES (2,1,27,31);</v>
      </c>
      <c r="F43" s="9" t="str">
        <f t="shared" si="5"/>
        <v>INSERT INTO FareCapStages (FareCapId,RouteId,Stage1,Stage2) VALUES (1,1,28,31);INSERT INTO FareCapStages (FareCapId,RouteId,Stage2,Stage1) VALUES (1,1,28,31);INSERT INTO FareCapStages (FareCapId,RouteId,Stage1,Stage2) VALUES (2,1,28,31);INSERT INTO FareCapStages (FareCapId,RouteId,Stage2,Stage1) VALUES (2,1,28,31);</v>
      </c>
      <c r="G43" s="9" t="str">
        <f t="shared" si="5"/>
        <v>INSERT INTO FareCapStages (FareCapId,RouteId,Stage1,Stage2) VALUES (1,1,29,31);INSERT INTO FareCapStages (FareCapId,RouteId,Stage2,Stage1) VALUES (1,1,29,31);INSERT INTO FareCapStages (FareCapId,RouteId,Stage1,Stage2) VALUES (2,1,29,31);INSERT INTO FareCapStages (FareCapId,RouteId,Stage2,Stage1) VALUES (2,1,29,31);</v>
      </c>
      <c r="H43" s="9" t="str">
        <f t="shared" si="5"/>
        <v>INSERT INTO FareCapStages (FareCapId,RouteId,Stage1,Stage2) VALUES (1,1,30,31);INSERT INTO FareCapStages (FareCapId,RouteId,Stage2,Stage1) VALUES (1,1,30,31);INSERT INTO FareCapStages (FareCapId,RouteId,Stage1,Stage2) VALUES (2,1,30,31);INSERT INTO FareCapStages (FareCapId,RouteId,Stage2,Stage1) VALUES (2,1,30,31);</v>
      </c>
      <c r="I43" s="9" t="str">
        <f t="shared" si="5"/>
        <v>INSERT INTO FareCapStages (FareCapId,RouteId,Stage1,Stage2) VALUES (1,1,31,31);INSERT INTO FareCapStages (FareCapId,RouteId,Stage2,Stage1) VALUES (1,1,31,31);INSERT INTO FareCapStages (FareCapId,RouteId,Stage1,Stage2) VALUES (2,1,31,31);INSERT INTO FareCapStages (FareCapId,RouteId,Stage2,Stage1) VALUES (2,1,31,31);</v>
      </c>
      <c r="J43" s="9" t="str">
        <f t="shared" si="5"/>
        <v/>
      </c>
      <c r="K43" s="9" t="str">
        <f t="shared" si="5"/>
        <v/>
      </c>
      <c r="L43" s="9" t="str">
        <f t="shared" si="4"/>
        <v/>
      </c>
    </row>
    <row r="44" spans="4:12" x14ac:dyDescent="0.25">
      <c r="D44" s="9">
        <v>32</v>
      </c>
      <c r="E44" s="9" t="str">
        <f t="shared" si="5"/>
        <v>INSERT INTO FareCapStages (FareCapId,RouteId,Stage1,Stage2) VALUES (1,1,27,32);INSERT INTO FareCapStages (FareCapId,RouteId,Stage2,Stage1) VALUES (1,1,27,32);INSERT INTO FareCapStages (FareCapId,RouteId,Stage1,Stage2) VALUES (2,1,27,32);INSERT INTO FareCapStages (FareCapId,RouteId,Stage2,Stage1) VALUES (2,1,27,32);</v>
      </c>
      <c r="F44" s="9" t="str">
        <f t="shared" si="5"/>
        <v>INSERT INTO FareCapStages (FareCapId,RouteId,Stage1,Stage2) VALUES (1,1,28,32);INSERT INTO FareCapStages (FareCapId,RouteId,Stage2,Stage1) VALUES (1,1,28,32);INSERT INTO FareCapStages (FareCapId,RouteId,Stage1,Stage2) VALUES (2,1,28,32);INSERT INTO FareCapStages (FareCapId,RouteId,Stage2,Stage1) VALUES (2,1,28,32);</v>
      </c>
      <c r="G44" s="9" t="str">
        <f t="shared" si="5"/>
        <v>INSERT INTO FareCapStages (FareCapId,RouteId,Stage1,Stage2) VALUES (1,1,29,32);INSERT INTO FareCapStages (FareCapId,RouteId,Stage2,Stage1) VALUES (1,1,29,32);INSERT INTO FareCapStages (FareCapId,RouteId,Stage1,Stage2) VALUES (2,1,29,32);INSERT INTO FareCapStages (FareCapId,RouteId,Stage2,Stage1) VALUES (2,1,29,32);</v>
      </c>
      <c r="H44" s="9" t="str">
        <f t="shared" si="5"/>
        <v>INSERT INTO FareCapStages (FareCapId,RouteId,Stage1,Stage2) VALUES (1,1,30,32);INSERT INTO FareCapStages (FareCapId,RouteId,Stage2,Stage1) VALUES (1,1,30,32);INSERT INTO FareCapStages (FareCapId,RouteId,Stage1,Stage2) VALUES (2,1,30,32);INSERT INTO FareCapStages (FareCapId,RouteId,Stage2,Stage1) VALUES (2,1,30,32);</v>
      </c>
      <c r="I44" s="9" t="str">
        <f t="shared" si="5"/>
        <v>INSERT INTO FareCapStages (FareCapId,RouteId,Stage1,Stage2) VALUES (1,1,31,32);INSERT INTO FareCapStages (FareCapId,RouteId,Stage2,Stage1) VALUES (1,1,31,32);INSERT INTO FareCapStages (FareCapId,RouteId,Stage1,Stage2) VALUES (2,1,31,32);INSERT INTO FareCapStages (FareCapId,RouteId,Stage2,Stage1) VALUES (2,1,31,32);</v>
      </c>
      <c r="J44" s="9" t="str">
        <f t="shared" si="5"/>
        <v>INSERT INTO FareCapStages (FareCapId,RouteId,Stage1,Stage2) VALUES (1,1,32,32);INSERT INTO FareCapStages (FareCapId,RouteId,Stage2,Stage1) VALUES (1,1,32,32);INSERT INTO FareCapStages (FareCapId,RouteId,Stage1,Stage2) VALUES (2,1,32,32);INSERT INTO FareCapStages (FareCapId,RouteId,Stage2,Stage1) VALUES (2,1,32,32);</v>
      </c>
      <c r="K44" s="9" t="str">
        <f t="shared" si="5"/>
        <v/>
      </c>
      <c r="L44" s="9" t="str">
        <f t="shared" si="4"/>
        <v/>
      </c>
    </row>
    <row r="45" spans="4:12" x14ac:dyDescent="0.25">
      <c r="D45" s="9">
        <v>33</v>
      </c>
      <c r="E45" s="9" t="str">
        <f t="shared" si="5"/>
        <v>INSERT INTO FareCapStages (FareCapId,RouteId,Stage1,Stage2) VALUES (1,1,27,33);INSERT INTO FareCapStages (FareCapId,RouteId,Stage2,Stage1) VALUES (1,1,27,33);INSERT INTO FareCapStages (FareCapId,RouteId,Stage1,Stage2) VALUES (2,1,27,33);INSERT INTO FareCapStages (FareCapId,RouteId,Stage2,Stage1) VALUES (2,1,27,33);</v>
      </c>
      <c r="F45" s="9" t="str">
        <f t="shared" si="5"/>
        <v>INSERT INTO FareCapStages (FareCapId,RouteId,Stage1,Stage2) VALUES (1,1,28,33);INSERT INTO FareCapStages (FareCapId,RouteId,Stage2,Stage1) VALUES (1,1,28,33);INSERT INTO FareCapStages (FareCapId,RouteId,Stage1,Stage2) VALUES (2,1,28,33);INSERT INTO FareCapStages (FareCapId,RouteId,Stage2,Stage1) VALUES (2,1,28,33);</v>
      </c>
      <c r="G45" s="9" t="str">
        <f t="shared" si="5"/>
        <v>INSERT INTO FareCapStages (FareCapId,RouteId,Stage1,Stage2) VALUES (1,1,29,33);INSERT INTO FareCapStages (FareCapId,RouteId,Stage2,Stage1) VALUES (1,1,29,33);INSERT INTO FareCapStages (FareCapId,RouteId,Stage1,Stage2) VALUES (2,1,29,33);INSERT INTO FareCapStages (FareCapId,RouteId,Stage2,Stage1) VALUES (2,1,29,33);</v>
      </c>
      <c r="H45" s="9" t="str">
        <f t="shared" si="5"/>
        <v>INSERT INTO FareCapStages (FareCapId,RouteId,Stage1,Stage2) VALUES (1,1,30,33);INSERT INTO FareCapStages (FareCapId,RouteId,Stage2,Stage1) VALUES (1,1,30,33);INSERT INTO FareCapStages (FareCapId,RouteId,Stage1,Stage2) VALUES (2,1,30,33);INSERT INTO FareCapStages (FareCapId,RouteId,Stage2,Stage1) VALUES (2,1,30,33);</v>
      </c>
      <c r="I45" s="9" t="str">
        <f t="shared" si="5"/>
        <v>INSERT INTO FareCapStages (FareCapId,RouteId,Stage1,Stage2) VALUES (1,1,31,33);INSERT INTO FareCapStages (FareCapId,RouteId,Stage2,Stage1) VALUES (1,1,31,33);INSERT INTO FareCapStages (FareCapId,RouteId,Stage1,Stage2) VALUES (2,1,31,33);INSERT INTO FareCapStages (FareCapId,RouteId,Stage2,Stage1) VALUES (2,1,31,33);</v>
      </c>
      <c r="J45" s="9" t="str">
        <f t="shared" si="5"/>
        <v>INSERT INTO FareCapStages (FareCapId,RouteId,Stage1,Stage2) VALUES (1,1,32,33);INSERT INTO FareCapStages (FareCapId,RouteId,Stage2,Stage1) VALUES (1,1,32,33);INSERT INTO FareCapStages (FareCapId,RouteId,Stage1,Stage2) VALUES (2,1,32,33);INSERT INTO FareCapStages (FareCapId,RouteId,Stage2,Stage1) VALUES (2,1,32,33);</v>
      </c>
      <c r="K45" s="9" t="str">
        <f t="shared" si="5"/>
        <v>INSERT INTO FareCapStages (FareCapId,RouteId,Stage1,Stage2) VALUES (1,1,33,33);INSERT INTO FareCapStages (FareCapId,RouteId,Stage2,Stage1) VALUES (1,1,33,33);INSERT INTO FareCapStages (FareCapId,RouteId,Stage1,Stage2) VALUES (2,1,33,33);INSERT INTO FareCapStages (FareCapId,RouteId,Stage2,Stage1) VALUES (2,1,33,33);</v>
      </c>
      <c r="L45" s="9" t="str">
        <f t="shared" si="4"/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39"/>
  <sheetViews>
    <sheetView workbookViewId="0">
      <selection activeCell="M2" sqref="M2:M25"/>
    </sheetView>
  </sheetViews>
  <sheetFormatPr defaultRowHeight="15" x14ac:dyDescent="0.25"/>
  <cols>
    <col min="3" max="3" width="9.140625" style="19"/>
    <col min="5" max="5" width="19.28515625" bestFit="1" customWidth="1"/>
    <col min="6" max="6" width="9.140625" style="5"/>
    <col min="7" max="7" width="14.28515625" bestFit="1" customWidth="1"/>
    <col min="8" max="8" width="1.85546875" style="9" bestFit="1" customWidth="1"/>
    <col min="9" max="9" width="13.28515625" bestFit="1" customWidth="1"/>
    <col min="10" max="10" width="1.85546875" bestFit="1" customWidth="1"/>
    <col min="12" max="14" width="9.140625" style="9"/>
    <col min="16" max="16" width="7.42578125" customWidth="1"/>
    <col min="24" max="24" width="12.140625" customWidth="1"/>
    <col min="25" max="25" width="10.42578125" customWidth="1"/>
  </cols>
  <sheetData>
    <row r="1" spans="1:27" s="1" customFormat="1" x14ac:dyDescent="0.25">
      <c r="A1" s="1" t="s">
        <v>302</v>
      </c>
      <c r="B1" s="1" t="s">
        <v>303</v>
      </c>
      <c r="C1" s="18" t="s">
        <v>304</v>
      </c>
      <c r="D1" s="1" t="s">
        <v>1</v>
      </c>
      <c r="E1" s="1" t="s">
        <v>2</v>
      </c>
      <c r="F1" s="1" t="s">
        <v>305</v>
      </c>
      <c r="G1" s="1" t="s">
        <v>306</v>
      </c>
      <c r="I1" s="1" t="s">
        <v>307</v>
      </c>
      <c r="L1" s="1" t="s">
        <v>309</v>
      </c>
      <c r="M1" s="5" t="str">
        <f>INDEX(Routes!A2:B19,MATCH(N1,Routes!A2:A19,0),2)</f>
        <v>2</v>
      </c>
      <c r="N1" s="5" t="s">
        <v>321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7" s="6" customFormat="1" x14ac:dyDescent="0.25">
      <c r="A2" s="9">
        <v>1</v>
      </c>
      <c r="B2" s="9">
        <v>1</v>
      </c>
      <c r="C2" s="19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5">
        <v>27</v>
      </c>
      <c r="G2" s="5">
        <v>27</v>
      </c>
      <c r="H2" s="5">
        <v>1</v>
      </c>
      <c r="I2" s="5">
        <v>27</v>
      </c>
      <c r="J2" s="5">
        <v>1</v>
      </c>
      <c r="K2" s="9"/>
      <c r="L2" s="9"/>
      <c r="M2" s="9" t="str">
        <f>"INSERT INTO RouteStops (RouteId,Variation,Sequence,NaptanId,BoardingStage,BoardingstageSequence,AlightingStage,AlightingStageSequence) VALUES ("&amp;$M$1&amp;","&amp;B2&amp;","&amp;A2&amp;","&amp;D2&amp;","&amp;G2&amp;","&amp;H2&amp;","&amp;I2&amp;","&amp;J2&amp;")"</f>
        <v>INSERT INTO RouteStops (RouteId,Variation,Sequence,NaptanId,BoardingStage,BoardingstageSequence,AlightingStage,AlightingStageSequence) VALUES (2,1,1,51,27,1,27,1)</v>
      </c>
      <c r="N2" s="9"/>
      <c r="O2" s="13"/>
      <c r="P2" s="5"/>
      <c r="Q2" s="5"/>
      <c r="R2" s="5"/>
      <c r="S2" s="5"/>
      <c r="T2" s="5"/>
      <c r="U2" s="5"/>
      <c r="V2" s="5"/>
      <c r="W2" s="5"/>
      <c r="X2" s="5"/>
      <c r="Y2" s="5"/>
      <c r="Z2" s="14"/>
      <c r="AA2" s="9"/>
    </row>
    <row r="3" spans="1:27" x14ac:dyDescent="0.25">
      <c r="A3" s="9">
        <v>2</v>
      </c>
      <c r="B3" s="9">
        <v>1</v>
      </c>
      <c r="C3" s="20">
        <v>45024422</v>
      </c>
      <c r="D3" s="9">
        <f>INDEX(Naptans!$A:$C,MATCH(C3,Naptans!$A:$A,0),2)</f>
        <v>35</v>
      </c>
      <c r="E3" s="9" t="str">
        <f>INDEX(Naptans!$A:$C,MATCH(C3,Naptans!$A:$A,0),3)</f>
        <v xml:space="preserve"> North Street N5</v>
      </c>
      <c r="G3" s="9">
        <v>27</v>
      </c>
      <c r="H3" s="9">
        <v>1</v>
      </c>
      <c r="I3" s="9">
        <v>28</v>
      </c>
      <c r="J3" s="9">
        <v>2</v>
      </c>
      <c r="K3" s="9"/>
      <c r="M3" s="9" t="str">
        <f t="shared" ref="M3:M25" si="0">"INSERT INTO RouteStops (RouteId,Variation,Sequence,NaptanId,BoardingStage,BoardingstageSequence,AlightingStage,AlightingStageSequence) VALUES ("&amp;$M$1&amp;","&amp;B3&amp;","&amp;A3&amp;","&amp;D3&amp;","&amp;G3&amp;","&amp;H3&amp;","&amp;I3&amp;","&amp;J3&amp;")"</f>
        <v>INSERT INTO RouteStops (RouteId,Variation,Sequence,NaptanId,BoardingStage,BoardingstageSequence,AlightingStage,AlightingStageSequence) VALUES (2,1,2,35,27,1,28,2)</v>
      </c>
      <c r="O3" s="1"/>
      <c r="P3" s="13"/>
      <c r="Q3" s="5"/>
      <c r="R3" s="5"/>
      <c r="S3" s="5"/>
      <c r="T3" s="5"/>
      <c r="U3" s="5"/>
      <c r="V3" s="5"/>
      <c r="W3" s="5"/>
      <c r="X3" s="5"/>
      <c r="Y3" s="5"/>
      <c r="Z3" s="5"/>
      <c r="AA3" s="11"/>
    </row>
    <row r="4" spans="1:27" x14ac:dyDescent="0.25">
      <c r="A4" s="9">
        <v>3</v>
      </c>
      <c r="B4" s="9">
        <v>1</v>
      </c>
      <c r="C4" s="20">
        <v>45021848</v>
      </c>
      <c r="D4" s="9">
        <f>INDEX(Naptans!$A:$C,MATCH(C4,Naptans!$A:$A,0),2)</f>
        <v>33</v>
      </c>
      <c r="E4" s="9" t="str">
        <f>INDEX(Naptans!$A:$C,MATCH(C4,Naptans!$A:$A,0),3)</f>
        <v xml:space="preserve"> Leeds Street</v>
      </c>
      <c r="F4" s="5">
        <v>28</v>
      </c>
      <c r="G4" s="9">
        <v>28</v>
      </c>
      <c r="H4" s="9">
        <v>2</v>
      </c>
      <c r="I4" s="9">
        <v>28</v>
      </c>
      <c r="J4" s="9">
        <v>2</v>
      </c>
      <c r="K4" s="9"/>
      <c r="M4" s="9" t="str">
        <f t="shared" si="0"/>
        <v>INSERT INTO RouteStops (RouteId,Variation,Sequence,NaptanId,BoardingStage,BoardingstageSequence,AlightingStage,AlightingStageSequence) VALUES (2,1,3,33,28,2,28,2)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9">
        <v>4</v>
      </c>
      <c r="B5" s="9">
        <v>1</v>
      </c>
      <c r="C5" s="20">
        <v>45021846</v>
      </c>
      <c r="D5" s="9">
        <f>INDEX(Naptans!$A:$C,MATCH(C5,Naptans!$A:$A,0),2)</f>
        <v>31</v>
      </c>
      <c r="E5" s="9" t="str">
        <f>INDEX(Naptans!$A:$C,MATCH(C5,Naptans!$A:$A,0),3)</f>
        <v xml:space="preserve"> New Town Court</v>
      </c>
      <c r="F5" s="5">
        <v>29</v>
      </c>
      <c r="G5" s="9">
        <v>29</v>
      </c>
      <c r="H5" s="9">
        <v>3</v>
      </c>
      <c r="I5" s="9">
        <v>29</v>
      </c>
      <c r="J5" s="9">
        <v>3</v>
      </c>
      <c r="K5" s="9"/>
      <c r="M5" s="9" t="str">
        <f t="shared" si="0"/>
        <v>INSERT INTO RouteStops (RouteId,Variation,Sequence,NaptanId,BoardingStage,BoardingstageSequence,AlightingStage,AlightingStageSequence) VALUES (2,1,4,31,29,3,29,3)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9">
        <v>5</v>
      </c>
      <c r="B6" s="9">
        <v>1</v>
      </c>
      <c r="C6" s="20">
        <v>45024833</v>
      </c>
      <c r="D6" s="9">
        <f>INDEX(Naptans!$A:$C,MATCH(C6,Naptans!$A:$A,0),2)</f>
        <v>37</v>
      </c>
      <c r="E6" s="9" t="str">
        <f>INDEX(Naptans!$A:$C,MATCH(C6,Naptans!$A:$A,0),3)</f>
        <v xml:space="preserve"> The Gables</v>
      </c>
      <c r="G6" s="9">
        <v>29</v>
      </c>
      <c r="H6" s="9">
        <v>3</v>
      </c>
      <c r="I6" s="9">
        <v>30</v>
      </c>
      <c r="J6" s="9">
        <v>4</v>
      </c>
      <c r="K6" s="9"/>
      <c r="M6" s="9" t="str">
        <f t="shared" si="0"/>
        <v>INSERT INTO RouteStops (RouteId,Variation,Sequence,NaptanId,BoardingStage,BoardingstageSequence,AlightingStage,AlightingStageSequence) VALUES (2,1,5,37,29,3,30,4)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9">
        <v>6</v>
      </c>
      <c r="B7" s="9">
        <v>1</v>
      </c>
      <c r="C7" s="20">
        <v>45025541</v>
      </c>
      <c r="D7" s="9">
        <f>INDEX(Naptans!$A:$C,MATCH(C7,Naptans!$A:$A,0),2)</f>
        <v>47</v>
      </c>
      <c r="E7" s="9" t="str">
        <f>INDEX(Naptans!$A:$C,MATCH(C7,Naptans!$A:$A,0),3)</f>
        <v xml:space="preserve"> Greenfield Court</v>
      </c>
      <c r="G7" s="9">
        <v>29</v>
      </c>
      <c r="H7" s="9">
        <v>3</v>
      </c>
      <c r="I7" s="9">
        <v>30</v>
      </c>
      <c r="J7" s="9">
        <v>4</v>
      </c>
      <c r="K7" s="9"/>
      <c r="M7" s="9" t="str">
        <f t="shared" si="0"/>
        <v>INSERT INTO RouteStops (RouteId,Variation,Sequence,NaptanId,BoardingStage,BoardingstageSequence,AlightingStage,AlightingStageSequence) VALUES (2,1,6,47,29,3,30,4)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9">
        <v>7</v>
      </c>
      <c r="B8" s="9">
        <v>1</v>
      </c>
      <c r="C8" s="20">
        <v>45021840</v>
      </c>
      <c r="D8" s="9">
        <f>INDEX(Naptans!$A:$C,MATCH(C8,Naptans!$A:$A,0),2)</f>
        <v>28</v>
      </c>
      <c r="E8" s="9" t="str">
        <f>INDEX(Naptans!$A:$C,MATCH(C8,Naptans!$A:$A,0),3)</f>
        <v xml:space="preserve"> Guard House Road</v>
      </c>
      <c r="F8" s="5">
        <v>30</v>
      </c>
      <c r="G8" s="9">
        <v>30</v>
      </c>
      <c r="H8" s="9">
        <v>4</v>
      </c>
      <c r="I8" s="9">
        <v>30</v>
      </c>
      <c r="J8" s="9">
        <v>4</v>
      </c>
      <c r="K8" s="9"/>
      <c r="M8" s="9" t="str">
        <f t="shared" si="0"/>
        <v>INSERT INTO RouteStops (RouteId,Variation,Sequence,NaptanId,BoardingStage,BoardingstageSequence,AlightingStage,AlightingStageSequence) VALUES (2,1,7,28,30,4,30,4)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9">
        <v>8</v>
      </c>
      <c r="B9" s="9">
        <v>1</v>
      </c>
      <c r="C9" s="20">
        <v>45021839</v>
      </c>
      <c r="D9" s="9">
        <f>INDEX(Naptans!$A:$C,MATCH(C9,Naptans!$A:$A,0),2)</f>
        <v>27</v>
      </c>
      <c r="E9" s="9" t="str">
        <f>INDEX(Naptans!$A:$C,MATCH(C9,Naptans!$A:$A,0),3)</f>
        <v xml:space="preserve"> Broster Avenue</v>
      </c>
      <c r="F9" s="5">
        <v>32</v>
      </c>
      <c r="G9" s="5">
        <v>32</v>
      </c>
      <c r="H9" s="5">
        <v>5</v>
      </c>
      <c r="I9" s="5">
        <v>32</v>
      </c>
      <c r="J9" s="5">
        <v>5</v>
      </c>
      <c r="K9" s="9"/>
      <c r="M9" s="9" t="str">
        <f t="shared" si="0"/>
        <v>INSERT INTO RouteStops (RouteId,Variation,Sequence,NaptanId,BoardingStage,BoardingstageSequence,AlightingStage,AlightingStageSequence) VALUES (2,1,8,27,32,5,32,5)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9">
        <v>9</v>
      </c>
      <c r="B10" s="9">
        <v>1</v>
      </c>
      <c r="C10" s="20">
        <v>45021837</v>
      </c>
      <c r="D10" s="9">
        <f>INDEX(Naptans!$A:$C,MATCH(C10,Naptans!$A:$A,0),2)</f>
        <v>25</v>
      </c>
      <c r="E10" s="9" t="str">
        <f>INDEX(Naptans!$A:$C,MATCH(C10,Naptans!$A:$A,0),3)</f>
        <v xml:space="preserve"> North Dean Avenue</v>
      </c>
      <c r="F10" s="5">
        <v>32</v>
      </c>
      <c r="G10" s="5">
        <v>32</v>
      </c>
      <c r="H10" s="5">
        <v>5</v>
      </c>
      <c r="I10" s="5">
        <v>32</v>
      </c>
      <c r="J10" s="5">
        <v>5</v>
      </c>
      <c r="K10" s="9"/>
      <c r="M10" s="9" t="str">
        <f t="shared" si="0"/>
        <v>INSERT INTO RouteStops (RouteId,Variation,Sequence,NaptanId,BoardingStage,BoardingstageSequence,AlightingStage,AlightingStageSequence) VALUES (2,1,9,25,32,5,32,5)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9">
        <v>10</v>
      </c>
      <c r="B11" s="9">
        <v>1</v>
      </c>
      <c r="C11" s="20">
        <v>45021836</v>
      </c>
      <c r="D11" s="9">
        <f>INDEX(Naptans!$A:$C,MATCH(C11,Naptans!$A:$A,0),2)</f>
        <v>24</v>
      </c>
      <c r="E11" s="9" t="str">
        <f>INDEX(Naptans!$A:$C,MATCH(C11,Naptans!$A:$A,0),3)</f>
        <v xml:space="preserve"> Bankfield Drive</v>
      </c>
      <c r="F11" s="5">
        <v>32</v>
      </c>
      <c r="G11" s="5">
        <v>32</v>
      </c>
      <c r="H11" s="5">
        <v>5</v>
      </c>
      <c r="I11" s="5">
        <v>32</v>
      </c>
      <c r="J11" s="5">
        <v>5</v>
      </c>
      <c r="K11" s="9"/>
      <c r="M11" s="9" t="str">
        <f t="shared" si="0"/>
        <v>INSERT INTO RouteStops (RouteId,Variation,Sequence,NaptanId,BoardingStage,BoardingstageSequence,AlightingStage,AlightingStageSequence) VALUES (2,1,10,24,32,5,32,5)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9">
        <v>11</v>
      </c>
      <c r="B12" s="9">
        <v>1</v>
      </c>
      <c r="C12" s="20">
        <v>45021833</v>
      </c>
      <c r="D12" s="9">
        <f>INDEX(Naptans!$A:$C,MATCH(C12,Naptans!$A:$A,0),2)</f>
        <v>23</v>
      </c>
      <c r="E12" s="9" t="str">
        <f>INDEX(Naptans!$A:$C,MATCH(C12,Naptans!$A:$A,0),3)</f>
        <v xml:space="preserve"> Braithwaite Avenue</v>
      </c>
      <c r="F12" s="5">
        <v>32</v>
      </c>
      <c r="G12" s="5">
        <v>32</v>
      </c>
      <c r="H12" s="5">
        <v>5</v>
      </c>
      <c r="I12" s="5">
        <v>32</v>
      </c>
      <c r="J12" s="5">
        <v>5</v>
      </c>
      <c r="K12" s="9"/>
      <c r="M12" s="9" t="str">
        <f t="shared" si="0"/>
        <v>INSERT INTO RouteStops (RouteId,Variation,Sequence,NaptanId,BoardingStage,BoardingstageSequence,AlightingStage,AlightingStageSequence) VALUES (2,1,11,23,32,5,32,5)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9">
        <v>12</v>
      </c>
      <c r="B13" s="9">
        <v>1</v>
      </c>
      <c r="C13" s="20">
        <v>45021825</v>
      </c>
      <c r="D13" s="9">
        <f>INDEX(Naptans!$A:$C,MATCH(C13,Naptans!$A:$A,0),2)</f>
        <v>19</v>
      </c>
      <c r="E13" s="9" t="str">
        <f>INDEX(Naptans!$A:$C,MATCH(C13,Naptans!$A:$A,0),3)</f>
        <v xml:space="preserve"> Bankfield Mount</v>
      </c>
      <c r="F13" s="5">
        <v>132</v>
      </c>
      <c r="G13" s="5">
        <v>132</v>
      </c>
      <c r="H13" s="5">
        <v>5</v>
      </c>
      <c r="I13" s="5">
        <v>132</v>
      </c>
      <c r="J13" s="5">
        <v>5</v>
      </c>
      <c r="K13" s="9"/>
      <c r="M13" s="9" t="str">
        <f t="shared" si="0"/>
        <v>INSERT INTO RouteStops (RouteId,Variation,Sequence,NaptanId,BoardingStage,BoardingstageSequence,AlightingStage,AlightingStageSequence) VALUES (2,1,12,19,132,5,132,5)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9">
        <v>13</v>
      </c>
      <c r="B14" s="9">
        <v>1</v>
      </c>
      <c r="C14" s="20">
        <v>45021826</v>
      </c>
      <c r="D14" s="9">
        <f>INDEX(Naptans!$A:$C,MATCH(C14,Naptans!$A:$A,0),2)</f>
        <v>20</v>
      </c>
      <c r="E14" s="9" t="str">
        <f>INDEX(Naptans!$A:$C,MATCH(C14,Naptans!$A:$A,0),3)</f>
        <v xml:space="preserve"> Whinfield Avenue</v>
      </c>
      <c r="F14" s="5">
        <v>132</v>
      </c>
      <c r="G14" s="5">
        <v>132</v>
      </c>
      <c r="H14" s="5">
        <v>5</v>
      </c>
      <c r="I14" s="5">
        <v>132</v>
      </c>
      <c r="J14" s="5">
        <v>5</v>
      </c>
      <c r="K14" s="9"/>
      <c r="M14" s="9" t="str">
        <f t="shared" si="0"/>
        <v>INSERT INTO RouteStops (RouteId,Variation,Sequence,NaptanId,BoardingStage,BoardingstageSequence,AlightingStage,AlightingStageSequence) VALUES (2,1,13,20,132,5,132,5)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9"/>
    </row>
    <row r="15" spans="1:27" x14ac:dyDescent="0.25">
      <c r="A15" s="9">
        <v>14</v>
      </c>
      <c r="B15" s="9">
        <v>1</v>
      </c>
      <c r="C15" s="20">
        <v>45021827</v>
      </c>
      <c r="D15" s="9">
        <f>INDEX(Naptans!$A:$C,MATCH(C15,Naptans!$A:$A,0),2)</f>
        <v>21</v>
      </c>
      <c r="E15" s="9" t="str">
        <f>INDEX(Naptans!$A:$C,MATCH(C15,Naptans!$A:$A,0),3)</f>
        <v xml:space="preserve"> Whinfield Drive</v>
      </c>
      <c r="F15" s="5">
        <v>132</v>
      </c>
      <c r="G15" s="5">
        <v>132</v>
      </c>
      <c r="H15" s="5">
        <v>5</v>
      </c>
      <c r="I15" s="5">
        <v>132</v>
      </c>
      <c r="J15" s="5">
        <v>5</v>
      </c>
      <c r="K15" s="9"/>
      <c r="M15" s="9" t="str">
        <f t="shared" si="0"/>
        <v>INSERT INTO RouteStops (RouteId,Variation,Sequence,NaptanId,BoardingStage,BoardingstageSequence,AlightingStage,AlightingStageSequence) VALUES (2,1,14,21,132,5,132,5)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A16" s="9">
        <v>15</v>
      </c>
      <c r="B16" s="9">
        <v>1</v>
      </c>
      <c r="C16" s="20">
        <v>45021829</v>
      </c>
      <c r="D16" s="9">
        <f>INDEX(Naptans!$A:$C,MATCH(C16,Naptans!$A:$A,0),2)</f>
        <v>22</v>
      </c>
      <c r="E16" s="9" t="str">
        <f>INDEX(Naptans!$A:$C,MATCH(C16,Naptans!$A:$A,0),3)</f>
        <v xml:space="preserve"> West Bank Rise</v>
      </c>
      <c r="F16" s="5">
        <v>132</v>
      </c>
      <c r="G16" s="5">
        <v>132</v>
      </c>
      <c r="H16" s="5">
        <v>5</v>
      </c>
      <c r="I16" s="5">
        <v>132</v>
      </c>
      <c r="J16" s="5">
        <v>5</v>
      </c>
      <c r="K16" s="9"/>
      <c r="M16" s="9" t="str">
        <f t="shared" si="0"/>
        <v>INSERT INTO RouteStops (RouteId,Variation,Sequence,NaptanId,BoardingStage,BoardingstageSequence,AlightingStage,AlightingStageSequence) VALUES (2,1,15,22,132,5,132,5)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5">
      <c r="A17" s="9">
        <v>16</v>
      </c>
      <c r="B17" s="9">
        <v>1</v>
      </c>
      <c r="C17" s="20">
        <v>45025482</v>
      </c>
      <c r="D17" s="9">
        <f>INDEX(Naptans!$A:$C,MATCH(C17,Naptans!$A:$A,0),2)</f>
        <v>38</v>
      </c>
      <c r="E17" s="9" t="str">
        <f>INDEX(Naptans!$A:$C,MATCH(C17,Naptans!$A:$A,0),3)</f>
        <v xml:space="preserve"> Coronation Way</v>
      </c>
      <c r="F17" s="5">
        <v>132</v>
      </c>
      <c r="G17" s="5">
        <v>132</v>
      </c>
      <c r="H17" s="5">
        <v>5</v>
      </c>
      <c r="I17" s="5">
        <v>132</v>
      </c>
      <c r="J17" s="5">
        <v>5</v>
      </c>
      <c r="K17" s="9"/>
      <c r="M17" s="9" t="str">
        <f t="shared" si="0"/>
        <v>INSERT INTO RouteStops (RouteId,Variation,Sequence,NaptanId,BoardingStage,BoardingstageSequence,AlightingStage,AlightingStageSequence) VALUES (2,1,16,38,132,5,132,5)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x14ac:dyDescent="0.25">
      <c r="A18" s="9">
        <v>17</v>
      </c>
      <c r="B18" s="9">
        <v>1</v>
      </c>
      <c r="C18" s="20">
        <v>45025483</v>
      </c>
      <c r="D18" s="9">
        <f>INDEX(Naptans!$A:$C,MATCH(C18,Naptans!$A:$A,0),2)</f>
        <v>39</v>
      </c>
      <c r="E18" s="9" t="str">
        <f>INDEX(Naptans!$A:$C,MATCH(C18,Naptans!$A:$A,0),3)</f>
        <v xml:space="preserve"> School Walk</v>
      </c>
      <c r="F18" s="5">
        <v>132</v>
      </c>
      <c r="G18" s="5">
        <v>132</v>
      </c>
      <c r="H18" s="5">
        <v>5</v>
      </c>
      <c r="I18" s="5">
        <v>132</v>
      </c>
      <c r="J18" s="5">
        <v>5</v>
      </c>
      <c r="K18" s="9"/>
      <c r="M18" s="9" t="str">
        <f t="shared" si="0"/>
        <v>INSERT INTO RouteStops (RouteId,Variation,Sequence,NaptanId,BoardingStage,BoardingstageSequence,AlightingStage,AlightingStageSequence) VALUES (2,1,17,39,132,5,132,5)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5">
      <c r="A19" s="9">
        <v>18</v>
      </c>
      <c r="B19" s="9">
        <v>1</v>
      </c>
      <c r="C19" s="20">
        <v>45021838</v>
      </c>
      <c r="D19" s="9">
        <f>INDEX(Naptans!$A:$C,MATCH(C19,Naptans!$A:$A,0),2)</f>
        <v>26</v>
      </c>
      <c r="E19" s="9" t="str">
        <f>INDEX(Naptans!$A:$C,MATCH(C19,Naptans!$A:$A,0),3)</f>
        <v xml:space="preserve"> Broster Avenue</v>
      </c>
      <c r="F19" s="5">
        <v>132</v>
      </c>
      <c r="G19" s="5">
        <v>132</v>
      </c>
      <c r="H19" s="5">
        <v>5</v>
      </c>
      <c r="I19" s="5">
        <v>132</v>
      </c>
      <c r="J19" s="5">
        <v>5</v>
      </c>
      <c r="K19" s="9"/>
      <c r="M19" s="9" t="str">
        <f t="shared" si="0"/>
        <v>INSERT INTO RouteStops (RouteId,Variation,Sequence,NaptanId,BoardingStage,BoardingstageSequence,AlightingStage,AlightingStageSequence) VALUES (2,1,18,26,132,5,132,5)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25">
      <c r="A20" s="9">
        <v>19</v>
      </c>
      <c r="B20" s="9">
        <v>2</v>
      </c>
      <c r="C20" s="20">
        <v>45025544</v>
      </c>
      <c r="D20" s="9">
        <f>INDEX(Naptans!$A:$C,MATCH(C20,Naptans!$A:$A,0),2)</f>
        <v>48</v>
      </c>
      <c r="E20" s="9" t="str">
        <f>INDEX(Naptans!$A:$C,MATCH(C20,Naptans!$A:$A,0),3)</f>
        <v xml:space="preserve"> Guard House Road</v>
      </c>
      <c r="F20" s="5">
        <v>130</v>
      </c>
      <c r="G20" s="5">
        <v>130</v>
      </c>
      <c r="H20" s="5">
        <v>4</v>
      </c>
      <c r="I20" s="5">
        <v>130</v>
      </c>
      <c r="J20" s="5">
        <v>4</v>
      </c>
      <c r="K20" s="9"/>
      <c r="M20" s="9" t="str">
        <f t="shared" si="0"/>
        <v>INSERT INTO RouteStops (RouteId,Variation,Sequence,NaptanId,BoardingStage,BoardingstageSequence,AlightingStage,AlightingStageSequence) VALUES (2,2,19,48,130,4,130,4)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x14ac:dyDescent="0.25">
      <c r="A21" s="9">
        <v>20</v>
      </c>
      <c r="B21" s="9">
        <v>2</v>
      </c>
      <c r="C21" s="20">
        <v>45021841</v>
      </c>
      <c r="D21" s="9">
        <f>INDEX(Naptans!$A:$C,MATCH(C21,Naptans!$A:$A,0),2)</f>
        <v>29</v>
      </c>
      <c r="E21" s="9" t="str">
        <f>INDEX(Naptans!$A:$C,MATCH(C21,Naptans!$A:$A,0),3)</f>
        <v xml:space="preserve"> Greenfield Court</v>
      </c>
      <c r="G21" s="5">
        <v>130</v>
      </c>
      <c r="H21" s="5">
        <v>4</v>
      </c>
      <c r="I21" s="5">
        <v>129</v>
      </c>
      <c r="J21" s="5">
        <v>3</v>
      </c>
      <c r="K21" s="9"/>
      <c r="M21" s="9" t="str">
        <f t="shared" si="0"/>
        <v>INSERT INTO RouteStops (RouteId,Variation,Sequence,NaptanId,BoardingStage,BoardingstageSequence,AlightingStage,AlightingStageSequence) VALUES (2,2,20,29,130,4,129,3)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x14ac:dyDescent="0.25">
      <c r="A22" s="9">
        <v>21</v>
      </c>
      <c r="B22" s="9">
        <v>2</v>
      </c>
      <c r="C22" s="20">
        <v>45021845</v>
      </c>
      <c r="D22" s="9">
        <f>INDEX(Naptans!$A:$C,MATCH(C22,Naptans!$A:$A,0),2)</f>
        <v>30</v>
      </c>
      <c r="E22" s="9" t="str">
        <f>INDEX(Naptans!$A:$C,MATCH(C22,Naptans!$A:$A,0),3)</f>
        <v xml:space="preserve"> Lustre Street</v>
      </c>
      <c r="F22" s="5">
        <v>129</v>
      </c>
      <c r="G22" s="5">
        <v>129</v>
      </c>
      <c r="H22" s="5">
        <v>3</v>
      </c>
      <c r="I22" s="5">
        <v>129</v>
      </c>
      <c r="J22" s="5">
        <v>3</v>
      </c>
      <c r="K22" s="9"/>
      <c r="M22" s="9" t="str">
        <f t="shared" si="0"/>
        <v>INSERT INTO RouteStops (RouteId,Variation,Sequence,NaptanId,BoardingStage,BoardingstageSequence,AlightingStage,AlightingStageSequence) VALUES (2,2,21,30,129,3,129,3)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x14ac:dyDescent="0.25">
      <c r="A23" s="9">
        <v>22</v>
      </c>
      <c r="B23" s="9">
        <v>2</v>
      </c>
      <c r="C23" s="25">
        <v>45021847</v>
      </c>
      <c r="D23" s="9">
        <f>INDEX(Naptans!$A:$C,MATCH(C23,Naptans!$A:$A,0),2)</f>
        <v>32</v>
      </c>
      <c r="E23" s="9" t="str">
        <f>INDEX(Naptans!$A:$C,MATCH(C23,Naptans!$A:$A,0),3)</f>
        <v xml:space="preserve"> Suresnes Road</v>
      </c>
      <c r="F23" s="5">
        <v>128</v>
      </c>
      <c r="G23" s="5">
        <v>128</v>
      </c>
      <c r="H23" s="5">
        <v>2</v>
      </c>
      <c r="I23" s="5">
        <v>128</v>
      </c>
      <c r="J23" s="5">
        <v>2</v>
      </c>
      <c r="K23" s="9"/>
      <c r="M23" s="9" t="str">
        <f t="shared" si="0"/>
        <v>INSERT INTO RouteStops (RouteId,Variation,Sequence,NaptanId,BoardingStage,BoardingstageSequence,AlightingStage,AlightingStageSequence) VALUES (2,2,22,32,128,2,128,2)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x14ac:dyDescent="0.25">
      <c r="A24" s="9">
        <v>23</v>
      </c>
      <c r="B24" s="9">
        <v>2</v>
      </c>
      <c r="C24" s="20">
        <v>45023130</v>
      </c>
      <c r="D24" s="9">
        <f>INDEX(Naptans!$A:$C,MATCH(C24,Naptans!$A:$A,0),2)</f>
        <v>34</v>
      </c>
      <c r="E24" s="9" t="str">
        <f>INDEX(Naptans!$A:$C,MATCH(C24,Naptans!$A:$A,0),3)</f>
        <v xml:space="preserve"> North Street N1</v>
      </c>
      <c r="G24" s="5">
        <v>128</v>
      </c>
      <c r="H24" s="5">
        <v>2</v>
      </c>
      <c r="I24" s="5">
        <v>127</v>
      </c>
      <c r="J24" s="5">
        <v>1</v>
      </c>
      <c r="K24" s="9"/>
      <c r="M24" s="9" t="str">
        <f t="shared" si="0"/>
        <v>INSERT INTO RouteStops (RouteId,Variation,Sequence,NaptanId,BoardingStage,BoardingstageSequence,AlightingStage,AlightingStageSequence) VALUES (2,2,23,34,128,2,127,1)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9">
        <v>24</v>
      </c>
      <c r="B25" s="9">
        <v>2</v>
      </c>
      <c r="C25" s="20">
        <v>45026807</v>
      </c>
      <c r="D25" s="9">
        <f>INDEX(Naptans!$A:$C,MATCH(C25,Naptans!$A:$A,0),2)</f>
        <v>51</v>
      </c>
      <c r="E25" s="9" t="str">
        <f>INDEX(Naptans!$A:$C,MATCH(C25,Naptans!$A:$A,0),3)</f>
        <v>Keighley Bus Stn</v>
      </c>
      <c r="F25" s="5">
        <v>127</v>
      </c>
      <c r="G25" s="5">
        <v>127</v>
      </c>
      <c r="H25" s="5">
        <v>1</v>
      </c>
      <c r="I25" s="5">
        <v>127</v>
      </c>
      <c r="J25" s="5">
        <v>1</v>
      </c>
      <c r="K25" s="9"/>
      <c r="M25" s="9" t="str">
        <f t="shared" si="0"/>
        <v>INSERT INTO RouteStops (RouteId,Variation,Sequence,NaptanId,BoardingStage,BoardingstageSequence,AlightingStage,AlightingStageSequence) VALUES (2,2,24,51,127,1,127,1)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x14ac:dyDescent="0.25">
      <c r="A26" s="9"/>
      <c r="B26" s="9"/>
      <c r="D26" s="9"/>
      <c r="E26" s="9"/>
      <c r="G26" s="9"/>
      <c r="I26" s="9"/>
      <c r="J26" s="9"/>
      <c r="K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5">
      <c r="A27" s="9"/>
      <c r="B27" s="9"/>
      <c r="D27" s="9"/>
      <c r="E27" s="9"/>
      <c r="G27" s="9"/>
      <c r="I27" s="9"/>
      <c r="J27" s="9"/>
      <c r="K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12"/>
      <c r="B28" s="9"/>
      <c r="D28" s="9"/>
      <c r="E28" s="9"/>
      <c r="G28" s="9"/>
      <c r="I28" s="9"/>
      <c r="J28" s="9"/>
      <c r="K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11"/>
      <c r="B30" s="15"/>
      <c r="C30" s="15"/>
      <c r="D30" s="15"/>
      <c r="E30" s="15"/>
      <c r="F30" s="11"/>
      <c r="G30" s="11"/>
      <c r="H30" s="11"/>
      <c r="I30" s="11"/>
      <c r="J30" s="11"/>
      <c r="K30" s="11"/>
      <c r="L30" s="11"/>
      <c r="M30" s="11"/>
      <c r="N30" s="11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11"/>
      <c r="B31" s="15"/>
      <c r="C31" s="15"/>
      <c r="D31" s="15"/>
      <c r="E31" s="15"/>
      <c r="F31" s="11"/>
      <c r="G31" s="11"/>
      <c r="H31" s="11"/>
      <c r="I31" s="11"/>
      <c r="J31" s="11"/>
      <c r="K31" s="11"/>
      <c r="L31" s="11"/>
      <c r="M31" s="11"/>
      <c r="N31" s="11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11"/>
      <c r="B32" s="15"/>
      <c r="C32" s="15"/>
      <c r="D32" s="15"/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1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5">
      <c r="A34" s="11"/>
      <c r="B34" s="15"/>
      <c r="C34" s="15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25">
      <c r="A35" s="11"/>
      <c r="B35" s="15"/>
      <c r="C35" s="15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25">
      <c r="A36" s="11"/>
      <c r="B36" s="15"/>
      <c r="C36" s="15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5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5">
      <c r="A39" s="9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</sheetData>
  <mergeCells count="1">
    <mergeCell ref="O1:Y1"/>
  </mergeCells>
  <conditionalFormatting sqref="C2">
    <cfRule type="duplicateValues" dxfId="27" priority="1"/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2:N60"/>
  <sheetViews>
    <sheetView topLeftCell="A19" workbookViewId="0">
      <selection activeCell="E39" sqref="E39:N48"/>
    </sheetView>
  </sheetViews>
  <sheetFormatPr defaultColWidth="9.28515625" defaultRowHeight="15" x14ac:dyDescent="0.25"/>
  <cols>
    <col min="1" max="1" width="11" style="9" customWidth="1"/>
    <col min="2" max="2" width="12" style="9" bestFit="1" customWidth="1"/>
    <col min="3" max="16384" width="9.28515625" style="9"/>
  </cols>
  <sheetData>
    <row r="2" spans="1:14" x14ac:dyDescent="0.25">
      <c r="A2" s="9" t="s">
        <v>311</v>
      </c>
      <c r="B2" s="9">
        <v>1500249600000</v>
      </c>
      <c r="D2" s="24" t="s">
        <v>317</v>
      </c>
      <c r="E2" s="9">
        <v>27</v>
      </c>
      <c r="F2" s="9">
        <v>28</v>
      </c>
      <c r="G2" s="9">
        <v>29</v>
      </c>
      <c r="H2" s="9">
        <v>30</v>
      </c>
      <c r="I2" s="9">
        <v>32</v>
      </c>
      <c r="J2" s="9">
        <v>132</v>
      </c>
      <c r="K2" s="9">
        <v>130</v>
      </c>
      <c r="L2" s="9">
        <v>129</v>
      </c>
      <c r="M2" s="9">
        <v>128</v>
      </c>
      <c r="N2" s="9">
        <v>127</v>
      </c>
    </row>
    <row r="3" spans="1:14" x14ac:dyDescent="0.25">
      <c r="A3" s="9" t="s">
        <v>309</v>
      </c>
      <c r="B3" s="9">
        <v>2</v>
      </c>
      <c r="D3" s="9">
        <v>27</v>
      </c>
      <c r="E3" s="9">
        <v>110</v>
      </c>
    </row>
    <row r="4" spans="1:14" x14ac:dyDescent="0.25">
      <c r="A4" s="9" t="s">
        <v>365</v>
      </c>
      <c r="B4" s="9">
        <v>1</v>
      </c>
      <c r="D4" s="9">
        <v>28</v>
      </c>
      <c r="E4" s="9">
        <v>110</v>
      </c>
      <c r="F4" s="9">
        <v>110</v>
      </c>
    </row>
    <row r="5" spans="1:14" x14ac:dyDescent="0.25">
      <c r="A5" s="9" t="s">
        <v>364</v>
      </c>
      <c r="B5" s="9">
        <v>2</v>
      </c>
      <c r="D5" s="9">
        <v>29</v>
      </c>
      <c r="E5" s="9">
        <v>160</v>
      </c>
      <c r="F5" s="9">
        <v>110</v>
      </c>
      <c r="G5" s="9">
        <v>110</v>
      </c>
    </row>
    <row r="6" spans="1:14" x14ac:dyDescent="0.25">
      <c r="A6" s="9" t="s">
        <v>363</v>
      </c>
      <c r="B6" s="9">
        <v>3</v>
      </c>
      <c r="D6" s="9">
        <v>30</v>
      </c>
      <c r="E6" s="9">
        <v>160</v>
      </c>
      <c r="F6" s="9">
        <v>140</v>
      </c>
      <c r="G6" s="9">
        <v>110</v>
      </c>
      <c r="H6" s="9">
        <v>110</v>
      </c>
    </row>
    <row r="7" spans="1:14" x14ac:dyDescent="0.25">
      <c r="D7" s="9">
        <v>32</v>
      </c>
      <c r="E7" s="9">
        <v>160</v>
      </c>
      <c r="F7" s="9">
        <v>160</v>
      </c>
      <c r="G7" s="9">
        <v>140</v>
      </c>
      <c r="H7" s="9">
        <v>110</v>
      </c>
      <c r="I7" s="9">
        <v>110</v>
      </c>
    </row>
    <row r="8" spans="1:14" x14ac:dyDescent="0.25">
      <c r="A8" s="29" t="s">
        <v>382</v>
      </c>
      <c r="B8" s="29">
        <v>0.9</v>
      </c>
      <c r="D8" s="9">
        <v>132</v>
      </c>
      <c r="E8" s="9">
        <v>160</v>
      </c>
      <c r="F8" s="9">
        <v>160</v>
      </c>
      <c r="G8" s="9">
        <v>160</v>
      </c>
      <c r="H8" s="9">
        <v>110</v>
      </c>
      <c r="I8" s="9">
        <v>110</v>
      </c>
      <c r="J8" s="9">
        <v>110</v>
      </c>
    </row>
    <row r="9" spans="1:14" x14ac:dyDescent="0.25">
      <c r="D9" s="9">
        <v>130</v>
      </c>
      <c r="E9" s="9">
        <v>160</v>
      </c>
      <c r="F9" s="9">
        <v>160</v>
      </c>
      <c r="G9" s="9">
        <v>160</v>
      </c>
      <c r="H9" s="9">
        <v>160</v>
      </c>
      <c r="I9" s="9">
        <v>110</v>
      </c>
      <c r="J9" s="9">
        <v>110</v>
      </c>
      <c r="K9" s="9">
        <v>110</v>
      </c>
    </row>
    <row r="10" spans="1:14" x14ac:dyDescent="0.25">
      <c r="D10" s="9">
        <v>129</v>
      </c>
      <c r="E10" s="9">
        <v>160</v>
      </c>
      <c r="F10" s="9">
        <v>160</v>
      </c>
      <c r="G10" s="9">
        <v>160</v>
      </c>
      <c r="H10" s="9">
        <v>160</v>
      </c>
      <c r="I10" s="9">
        <v>160</v>
      </c>
      <c r="J10" s="9">
        <v>140</v>
      </c>
      <c r="K10" s="9">
        <v>110</v>
      </c>
      <c r="L10" s="9">
        <v>110</v>
      </c>
    </row>
    <row r="11" spans="1:14" x14ac:dyDescent="0.25">
      <c r="D11" s="9">
        <v>128</v>
      </c>
      <c r="E11" s="9">
        <v>160</v>
      </c>
      <c r="F11" s="9">
        <v>160</v>
      </c>
      <c r="G11" s="9">
        <v>160</v>
      </c>
      <c r="H11" s="9">
        <v>160</v>
      </c>
      <c r="I11" s="9">
        <v>160</v>
      </c>
      <c r="J11" s="9">
        <v>160</v>
      </c>
      <c r="K11" s="9">
        <v>140</v>
      </c>
      <c r="L11" s="9">
        <v>110</v>
      </c>
      <c r="M11" s="9">
        <v>110</v>
      </c>
    </row>
    <row r="12" spans="1:14" x14ac:dyDescent="0.25">
      <c r="D12" s="9">
        <v>127</v>
      </c>
      <c r="E12" s="9">
        <v>160</v>
      </c>
      <c r="F12" s="9">
        <v>160</v>
      </c>
      <c r="G12" s="9">
        <v>160</v>
      </c>
      <c r="H12" s="9">
        <v>160</v>
      </c>
      <c r="I12" s="9">
        <v>160</v>
      </c>
      <c r="J12" s="9">
        <v>160</v>
      </c>
      <c r="K12" s="9">
        <v>160</v>
      </c>
      <c r="L12" s="9">
        <v>160</v>
      </c>
      <c r="M12" s="9">
        <v>110</v>
      </c>
      <c r="N12" s="9">
        <v>110</v>
      </c>
    </row>
    <row r="14" spans="1:14" x14ac:dyDescent="0.25">
      <c r="D14" s="24" t="s">
        <v>318</v>
      </c>
    </row>
    <row r="15" spans="1:14" x14ac:dyDescent="0.25">
      <c r="D15" s="9">
        <v>27</v>
      </c>
      <c r="E15" s="9">
        <v>200</v>
      </c>
    </row>
    <row r="16" spans="1:14" x14ac:dyDescent="0.25">
      <c r="D16" s="9">
        <v>28</v>
      </c>
      <c r="E16" s="9">
        <v>200</v>
      </c>
      <c r="F16" s="9">
        <v>200</v>
      </c>
    </row>
    <row r="17" spans="4:14" x14ac:dyDescent="0.25">
      <c r="D17" s="9">
        <v>29</v>
      </c>
      <c r="E17" s="9">
        <v>250</v>
      </c>
      <c r="F17" s="9">
        <v>200</v>
      </c>
      <c r="G17" s="9">
        <v>200</v>
      </c>
    </row>
    <row r="18" spans="4:14" x14ac:dyDescent="0.25">
      <c r="D18" s="9">
        <v>30</v>
      </c>
      <c r="E18" s="9">
        <v>250</v>
      </c>
      <c r="F18" s="9">
        <v>200</v>
      </c>
      <c r="G18" s="9">
        <v>200</v>
      </c>
      <c r="H18" s="9">
        <v>200</v>
      </c>
    </row>
    <row r="19" spans="4:14" x14ac:dyDescent="0.25">
      <c r="D19" s="9">
        <v>32</v>
      </c>
      <c r="E19" s="9">
        <v>250</v>
      </c>
      <c r="F19" s="9">
        <v>250</v>
      </c>
      <c r="G19" s="9">
        <v>200</v>
      </c>
      <c r="H19" s="9">
        <v>200</v>
      </c>
      <c r="I19" s="9">
        <v>200</v>
      </c>
    </row>
    <row r="20" spans="4:14" x14ac:dyDescent="0.25">
      <c r="D20" s="9">
        <v>132</v>
      </c>
      <c r="E20" s="9">
        <v>250</v>
      </c>
      <c r="F20" s="9">
        <v>250</v>
      </c>
      <c r="G20" s="9">
        <v>250</v>
      </c>
      <c r="H20" s="9">
        <v>200</v>
      </c>
      <c r="I20" s="9">
        <v>200</v>
      </c>
      <c r="J20" s="9">
        <v>200</v>
      </c>
    </row>
    <row r="21" spans="4:14" x14ac:dyDescent="0.25">
      <c r="D21" s="9">
        <v>130</v>
      </c>
      <c r="E21" s="9">
        <v>250</v>
      </c>
      <c r="F21" s="9">
        <v>250</v>
      </c>
      <c r="G21" s="9">
        <v>250</v>
      </c>
      <c r="H21" s="9">
        <v>250</v>
      </c>
      <c r="I21" s="9">
        <v>200</v>
      </c>
      <c r="J21" s="9">
        <v>200</v>
      </c>
      <c r="K21" s="9">
        <v>200</v>
      </c>
    </row>
    <row r="22" spans="4:14" x14ac:dyDescent="0.25">
      <c r="D22" s="9">
        <v>129</v>
      </c>
      <c r="E22" s="9">
        <v>250</v>
      </c>
      <c r="F22" s="9">
        <v>250</v>
      </c>
      <c r="G22" s="9">
        <v>250</v>
      </c>
      <c r="H22" s="9">
        <v>250</v>
      </c>
      <c r="I22" s="9">
        <v>250</v>
      </c>
      <c r="J22" s="9">
        <v>200</v>
      </c>
      <c r="K22" s="9">
        <v>200</v>
      </c>
      <c r="L22" s="9">
        <v>200</v>
      </c>
    </row>
    <row r="23" spans="4:14" x14ac:dyDescent="0.25">
      <c r="D23" s="9">
        <v>128</v>
      </c>
      <c r="E23" s="9">
        <v>250</v>
      </c>
      <c r="F23" s="9">
        <v>250</v>
      </c>
      <c r="G23" s="9">
        <v>250</v>
      </c>
      <c r="H23" s="9">
        <v>250</v>
      </c>
      <c r="I23" s="9">
        <v>250</v>
      </c>
      <c r="J23" s="9">
        <v>250</v>
      </c>
      <c r="K23" s="9">
        <v>200</v>
      </c>
      <c r="L23" s="9">
        <v>200</v>
      </c>
      <c r="M23" s="9">
        <v>200</v>
      </c>
    </row>
    <row r="24" spans="4:14" x14ac:dyDescent="0.25">
      <c r="D24" s="9">
        <v>127</v>
      </c>
      <c r="E24" s="9">
        <v>250</v>
      </c>
      <c r="F24" s="9">
        <v>250</v>
      </c>
      <c r="G24" s="9">
        <v>250</v>
      </c>
      <c r="H24" s="9">
        <v>250</v>
      </c>
      <c r="I24" s="9">
        <v>250</v>
      </c>
      <c r="J24" s="9">
        <v>250</v>
      </c>
      <c r="K24" s="9">
        <v>250</v>
      </c>
      <c r="L24" s="9">
        <v>250</v>
      </c>
      <c r="M24" s="9">
        <v>200</v>
      </c>
      <c r="N24" s="9">
        <v>200</v>
      </c>
    </row>
    <row r="26" spans="4:14" x14ac:dyDescent="0.25">
      <c r="D26" s="24" t="s">
        <v>319</v>
      </c>
    </row>
    <row r="27" spans="4:14" x14ac:dyDescent="0.25">
      <c r="D27" s="9">
        <v>27</v>
      </c>
      <c r="E27" s="9" t="s">
        <v>316</v>
      </c>
    </row>
    <row r="28" spans="4:14" x14ac:dyDescent="0.25">
      <c r="D28" s="9">
        <v>28</v>
      </c>
      <c r="E28" s="9" t="s">
        <v>316</v>
      </c>
      <c r="F28" s="9" t="s">
        <v>316</v>
      </c>
    </row>
    <row r="29" spans="4:14" x14ac:dyDescent="0.25">
      <c r="D29" s="9">
        <v>29</v>
      </c>
      <c r="E29" s="9" t="s">
        <v>316</v>
      </c>
      <c r="F29" s="9" t="s">
        <v>316</v>
      </c>
      <c r="G29" s="9" t="s">
        <v>316</v>
      </c>
    </row>
    <row r="30" spans="4:14" x14ac:dyDescent="0.25">
      <c r="D30" s="9">
        <v>30</v>
      </c>
      <c r="E30" s="9" t="s">
        <v>316</v>
      </c>
      <c r="F30" s="9" t="s">
        <v>316</v>
      </c>
      <c r="G30" s="9" t="s">
        <v>316</v>
      </c>
      <c r="H30" s="9" t="s">
        <v>316</v>
      </c>
    </row>
    <row r="31" spans="4:14" x14ac:dyDescent="0.25">
      <c r="D31" s="9">
        <v>32</v>
      </c>
      <c r="E31" s="9" t="s">
        <v>316</v>
      </c>
      <c r="F31" s="9" t="s">
        <v>316</v>
      </c>
      <c r="G31" s="9" t="s">
        <v>316</v>
      </c>
      <c r="H31" s="9" t="s">
        <v>316</v>
      </c>
      <c r="I31" s="9" t="s">
        <v>316</v>
      </c>
    </row>
    <row r="32" spans="4:14" x14ac:dyDescent="0.25">
      <c r="D32" s="9">
        <v>132</v>
      </c>
      <c r="E32" s="9" t="s">
        <v>316</v>
      </c>
      <c r="F32" s="9" t="s">
        <v>316</v>
      </c>
      <c r="G32" s="9" t="s">
        <v>316</v>
      </c>
      <c r="H32" s="9" t="s">
        <v>316</v>
      </c>
      <c r="I32" s="9" t="s">
        <v>316</v>
      </c>
      <c r="J32" s="9" t="s">
        <v>316</v>
      </c>
    </row>
    <row r="33" spans="4:14" x14ac:dyDescent="0.25">
      <c r="D33" s="9">
        <v>130</v>
      </c>
      <c r="E33" s="9" t="s">
        <v>316</v>
      </c>
      <c r="F33" s="9" t="s">
        <v>316</v>
      </c>
      <c r="G33" s="9" t="s">
        <v>316</v>
      </c>
      <c r="H33" s="9" t="s">
        <v>316</v>
      </c>
      <c r="I33" s="9" t="s">
        <v>316</v>
      </c>
      <c r="J33" s="9" t="s">
        <v>316</v>
      </c>
      <c r="K33" s="9" t="s">
        <v>316</v>
      </c>
    </row>
    <row r="34" spans="4:14" x14ac:dyDescent="0.25">
      <c r="D34" s="9">
        <v>129</v>
      </c>
      <c r="E34" s="9" t="s">
        <v>316</v>
      </c>
      <c r="F34" s="9" t="s">
        <v>316</v>
      </c>
      <c r="G34" s="9" t="s">
        <v>316</v>
      </c>
      <c r="H34" s="9" t="s">
        <v>316</v>
      </c>
      <c r="I34" s="9" t="s">
        <v>316</v>
      </c>
      <c r="J34" s="9" t="s">
        <v>316</v>
      </c>
      <c r="K34" s="9" t="s">
        <v>316</v>
      </c>
      <c r="L34" s="9" t="s">
        <v>316</v>
      </c>
    </row>
    <row r="35" spans="4:14" x14ac:dyDescent="0.25">
      <c r="D35" s="9">
        <v>128</v>
      </c>
      <c r="E35" s="9" t="s">
        <v>316</v>
      </c>
      <c r="F35" s="9" t="s">
        <v>316</v>
      </c>
      <c r="G35" s="9" t="s">
        <v>316</v>
      </c>
      <c r="H35" s="9" t="s">
        <v>316</v>
      </c>
      <c r="I35" s="9" t="s">
        <v>316</v>
      </c>
      <c r="J35" s="9" t="s">
        <v>316</v>
      </c>
      <c r="K35" s="9" t="s">
        <v>316</v>
      </c>
      <c r="L35" s="9" t="s">
        <v>316</v>
      </c>
      <c r="M35" s="9" t="s">
        <v>316</v>
      </c>
    </row>
    <row r="36" spans="4:14" x14ac:dyDescent="0.25">
      <c r="D36" s="9">
        <v>127</v>
      </c>
      <c r="E36" s="9" t="s">
        <v>316</v>
      </c>
      <c r="F36" s="9" t="s">
        <v>316</v>
      </c>
      <c r="G36" s="9" t="s">
        <v>316</v>
      </c>
      <c r="H36" s="9" t="s">
        <v>316</v>
      </c>
      <c r="I36" s="9" t="s">
        <v>316</v>
      </c>
      <c r="J36" s="9" t="s">
        <v>316</v>
      </c>
      <c r="K36" s="9" t="s">
        <v>316</v>
      </c>
      <c r="L36" s="9" t="s">
        <v>316</v>
      </c>
      <c r="M36" s="9" t="s">
        <v>316</v>
      </c>
      <c r="N36" s="9" t="s">
        <v>316</v>
      </c>
    </row>
    <row r="38" spans="4:14" x14ac:dyDescent="0.25">
      <c r="D38" s="24" t="s">
        <v>314</v>
      </c>
    </row>
    <row r="39" spans="4:14" x14ac:dyDescent="0.25">
      <c r="D39" s="9">
        <v>27</v>
      </c>
      <c r="E39" s="9" t="str">
        <f>IF(E3,"INSERT INTO Fares (Created,RouteId,Stage1,Stage2,Single,[Return]) VALUES ("&amp;$B$2&amp;","&amp;$B$3&amp;","&amp;E$2&amp;","&amp;$D3&amp;","&amp;((E3/100)*$B$8)&amp;","&amp;((E15/100)*$B$8)&amp;");INSERT INTO Fares (Created,RouteId,Stage2,Stage1,Single,[Return]) VALUES ("&amp;$B$2&amp;","&amp;$B$3&amp;","&amp;E$2&amp;","&amp;$D3&amp;","&amp;((E3/100)*$B$8)&amp;","&amp;((E15/100)*$B$8)&amp;")","")</f>
        <v>INSERT INTO Fares (Created,RouteId,Stage1,Stage2,Single,[Return]) VALUES (1500249600000,2,27,27,0.99,1.8);INSERT INTO Fares (Created,RouteId,Stage2,Stage1,Single,[Return]) VALUES (1500249600000,2,27,27,0.99,1.8)</v>
      </c>
      <c r="F39" s="29" t="str">
        <f t="shared" ref="F39:N39" si="0">IF(F3,"INSERT INTO Fares (Created,RouteId,Stage1,Stage2,Single,[Return]) VALUES ("&amp;$B$2&amp;","&amp;$B$3&amp;","&amp;F$2&amp;","&amp;$D3&amp;","&amp;((F3/100)*$B$8)&amp;","&amp;((F15/100)*$B$8)&amp;");INSERT INTO Fares (Created,RouteId,Stage2,Stage1,Single,[Return]) VALUES ("&amp;$B$2&amp;","&amp;$B$3&amp;","&amp;F$2&amp;","&amp;$D3&amp;","&amp;((F3/100)*$B$8)&amp;","&amp;((F15/100)*$B$8)&amp;")","")</f>
        <v/>
      </c>
      <c r="G39" s="29" t="str">
        <f t="shared" si="0"/>
        <v/>
      </c>
      <c r="H39" s="29" t="str">
        <f t="shared" si="0"/>
        <v/>
      </c>
      <c r="I39" s="29" t="str">
        <f t="shared" si="0"/>
        <v/>
      </c>
      <c r="J39" s="29" t="str">
        <f t="shared" si="0"/>
        <v/>
      </c>
      <c r="K39" s="29" t="str">
        <f t="shared" si="0"/>
        <v/>
      </c>
      <c r="L39" s="29" t="str">
        <f t="shared" si="0"/>
        <v/>
      </c>
      <c r="M39" s="29" t="str">
        <f t="shared" si="0"/>
        <v/>
      </c>
      <c r="N39" s="29" t="str">
        <f t="shared" si="0"/>
        <v/>
      </c>
    </row>
    <row r="40" spans="4:14" x14ac:dyDescent="0.25">
      <c r="D40" s="9">
        <v>28</v>
      </c>
      <c r="E40" s="29" t="str">
        <f t="shared" ref="E40:N48" si="1">IF(E4,"INSERT INTO Fares (Created,RouteId,Stage1,Stage2,Single,[Return]) VALUES ("&amp;$B$2&amp;","&amp;$B$3&amp;","&amp;E$2&amp;","&amp;$D4&amp;","&amp;((E4/100)*$B$8)&amp;","&amp;((E16/100)*$B$8)&amp;");INSERT INTO Fares (Created,RouteId,Stage2,Stage1,Single,[Return]) VALUES ("&amp;$B$2&amp;","&amp;$B$3&amp;","&amp;E$2&amp;","&amp;$D4&amp;","&amp;((E4/100)*$B$8)&amp;","&amp;((E16/100)*$B$8)&amp;")","")</f>
        <v>INSERT INTO Fares (Created,RouteId,Stage1,Stage2,Single,[Return]) VALUES (1500249600000,2,27,28,0.99,1.8);INSERT INTO Fares (Created,RouteId,Stage2,Stage1,Single,[Return]) VALUES (1500249600000,2,27,28,0.99,1.8)</v>
      </c>
      <c r="F40" s="29" t="str">
        <f t="shared" si="1"/>
        <v>INSERT INTO Fares (Created,RouteId,Stage1,Stage2,Single,[Return]) VALUES (1500249600000,2,28,28,0.99,1.8);INSERT INTO Fares (Created,RouteId,Stage2,Stage1,Single,[Return]) VALUES (1500249600000,2,28,28,0.99,1.8)</v>
      </c>
      <c r="G40" s="29" t="str">
        <f t="shared" si="1"/>
        <v/>
      </c>
      <c r="H40" s="29" t="str">
        <f t="shared" si="1"/>
        <v/>
      </c>
      <c r="I40" s="29" t="str">
        <f t="shared" si="1"/>
        <v/>
      </c>
      <c r="J40" s="29" t="str">
        <f t="shared" si="1"/>
        <v/>
      </c>
      <c r="K40" s="29" t="str">
        <f t="shared" si="1"/>
        <v/>
      </c>
      <c r="L40" s="29" t="str">
        <f t="shared" si="1"/>
        <v/>
      </c>
      <c r="M40" s="29" t="str">
        <f t="shared" si="1"/>
        <v/>
      </c>
      <c r="N40" s="29" t="str">
        <f t="shared" si="1"/>
        <v/>
      </c>
    </row>
    <row r="41" spans="4:14" x14ac:dyDescent="0.25">
      <c r="D41" s="9">
        <v>29</v>
      </c>
      <c r="E41" s="29" t="str">
        <f t="shared" si="1"/>
        <v>INSERT INTO Fares (Created,RouteId,Stage1,Stage2,Single,[Return]) VALUES (1500249600000,2,27,29,1.44,2.25);INSERT INTO Fares (Created,RouteId,Stage2,Stage1,Single,[Return]) VALUES (1500249600000,2,27,29,1.44,2.25)</v>
      </c>
      <c r="F41" s="29" t="str">
        <f t="shared" si="1"/>
        <v>INSERT INTO Fares (Created,RouteId,Stage1,Stage2,Single,[Return]) VALUES (1500249600000,2,28,29,0.99,1.8);INSERT INTO Fares (Created,RouteId,Stage2,Stage1,Single,[Return]) VALUES (1500249600000,2,28,29,0.99,1.8)</v>
      </c>
      <c r="G41" s="29" t="str">
        <f t="shared" si="1"/>
        <v>INSERT INTO Fares (Created,RouteId,Stage1,Stage2,Single,[Return]) VALUES (1500249600000,2,29,29,0.99,1.8);INSERT INTO Fares (Created,RouteId,Stage2,Stage1,Single,[Return]) VALUES (1500249600000,2,29,29,0.99,1.8)</v>
      </c>
      <c r="H41" s="29" t="str">
        <f t="shared" si="1"/>
        <v/>
      </c>
      <c r="I41" s="29" t="str">
        <f t="shared" si="1"/>
        <v/>
      </c>
      <c r="J41" s="29" t="str">
        <f t="shared" si="1"/>
        <v/>
      </c>
      <c r="K41" s="29" t="str">
        <f t="shared" si="1"/>
        <v/>
      </c>
      <c r="L41" s="29" t="str">
        <f t="shared" si="1"/>
        <v/>
      </c>
      <c r="M41" s="29" t="str">
        <f t="shared" si="1"/>
        <v/>
      </c>
      <c r="N41" s="29" t="str">
        <f t="shared" si="1"/>
        <v/>
      </c>
    </row>
    <row r="42" spans="4:14" x14ac:dyDescent="0.25">
      <c r="D42" s="9">
        <v>30</v>
      </c>
      <c r="E42" s="29" t="str">
        <f t="shared" si="1"/>
        <v>INSERT INTO Fares (Created,RouteId,Stage1,Stage2,Single,[Return]) VALUES (1500249600000,2,27,30,1.44,2.25);INSERT INTO Fares (Created,RouteId,Stage2,Stage1,Single,[Return]) VALUES (1500249600000,2,27,30,1.44,2.25)</v>
      </c>
      <c r="F42" s="29" t="str">
        <f t="shared" si="1"/>
        <v>INSERT INTO Fares (Created,RouteId,Stage1,Stage2,Single,[Return]) VALUES (1500249600000,2,28,30,1.26,1.8);INSERT INTO Fares (Created,RouteId,Stage2,Stage1,Single,[Return]) VALUES (1500249600000,2,28,30,1.26,1.8)</v>
      </c>
      <c r="G42" s="29" t="str">
        <f t="shared" si="1"/>
        <v>INSERT INTO Fares (Created,RouteId,Stage1,Stage2,Single,[Return]) VALUES (1500249600000,2,29,30,0.99,1.8);INSERT INTO Fares (Created,RouteId,Stage2,Stage1,Single,[Return]) VALUES (1500249600000,2,29,30,0.99,1.8)</v>
      </c>
      <c r="H42" s="29" t="str">
        <f t="shared" si="1"/>
        <v>INSERT INTO Fares (Created,RouteId,Stage1,Stage2,Single,[Return]) VALUES (1500249600000,2,30,30,0.99,1.8);INSERT INTO Fares (Created,RouteId,Stage2,Stage1,Single,[Return]) VALUES (1500249600000,2,30,30,0.99,1.8)</v>
      </c>
      <c r="I42" s="29" t="str">
        <f t="shared" si="1"/>
        <v/>
      </c>
      <c r="J42" s="29" t="str">
        <f t="shared" si="1"/>
        <v/>
      </c>
      <c r="K42" s="29" t="str">
        <f t="shared" si="1"/>
        <v/>
      </c>
      <c r="L42" s="29" t="str">
        <f t="shared" si="1"/>
        <v/>
      </c>
      <c r="M42" s="29" t="str">
        <f t="shared" si="1"/>
        <v/>
      </c>
      <c r="N42" s="29" t="str">
        <f t="shared" si="1"/>
        <v/>
      </c>
    </row>
    <row r="43" spans="4:14" x14ac:dyDescent="0.25">
      <c r="D43" s="9">
        <v>32</v>
      </c>
      <c r="E43" s="29" t="str">
        <f t="shared" si="1"/>
        <v>INSERT INTO Fares (Created,RouteId,Stage1,Stage2,Single,[Return]) VALUES (1500249600000,2,27,32,1.44,2.25);INSERT INTO Fares (Created,RouteId,Stage2,Stage1,Single,[Return]) VALUES (1500249600000,2,27,32,1.44,2.25)</v>
      </c>
      <c r="F43" s="29" t="str">
        <f t="shared" si="1"/>
        <v>INSERT INTO Fares (Created,RouteId,Stage1,Stage2,Single,[Return]) VALUES (1500249600000,2,28,32,1.44,2.25);INSERT INTO Fares (Created,RouteId,Stage2,Stage1,Single,[Return]) VALUES (1500249600000,2,28,32,1.44,2.25)</v>
      </c>
      <c r="G43" s="29" t="str">
        <f t="shared" si="1"/>
        <v>INSERT INTO Fares (Created,RouteId,Stage1,Stage2,Single,[Return]) VALUES (1500249600000,2,29,32,1.26,1.8);INSERT INTO Fares (Created,RouteId,Stage2,Stage1,Single,[Return]) VALUES (1500249600000,2,29,32,1.26,1.8)</v>
      </c>
      <c r="H43" s="29" t="str">
        <f t="shared" si="1"/>
        <v>INSERT INTO Fares (Created,RouteId,Stage1,Stage2,Single,[Return]) VALUES (1500249600000,2,30,32,0.99,1.8);INSERT INTO Fares (Created,RouteId,Stage2,Stage1,Single,[Return]) VALUES (1500249600000,2,30,32,0.99,1.8)</v>
      </c>
      <c r="I43" s="29" t="str">
        <f t="shared" si="1"/>
        <v>INSERT INTO Fares (Created,RouteId,Stage1,Stage2,Single,[Return]) VALUES (1500249600000,2,32,32,0.99,1.8);INSERT INTO Fares (Created,RouteId,Stage2,Stage1,Single,[Return]) VALUES (1500249600000,2,32,32,0.99,1.8)</v>
      </c>
      <c r="J43" s="29" t="str">
        <f t="shared" si="1"/>
        <v/>
      </c>
      <c r="K43" s="29" t="str">
        <f t="shared" si="1"/>
        <v/>
      </c>
      <c r="L43" s="29" t="str">
        <f t="shared" si="1"/>
        <v/>
      </c>
      <c r="M43" s="29" t="str">
        <f t="shared" si="1"/>
        <v/>
      </c>
      <c r="N43" s="29" t="str">
        <f t="shared" si="1"/>
        <v/>
      </c>
    </row>
    <row r="44" spans="4:14" x14ac:dyDescent="0.25">
      <c r="D44" s="9">
        <v>132</v>
      </c>
      <c r="E44" s="29" t="str">
        <f t="shared" si="1"/>
        <v>INSERT INTO Fares (Created,RouteId,Stage1,Stage2,Single,[Return]) VALUES (1500249600000,2,27,132,1.44,2.25);INSERT INTO Fares (Created,RouteId,Stage2,Stage1,Single,[Return]) VALUES (1500249600000,2,27,132,1.44,2.25)</v>
      </c>
      <c r="F44" s="29" t="str">
        <f t="shared" si="1"/>
        <v>INSERT INTO Fares (Created,RouteId,Stage1,Stage2,Single,[Return]) VALUES (1500249600000,2,28,132,1.44,2.25);INSERT INTO Fares (Created,RouteId,Stage2,Stage1,Single,[Return]) VALUES (1500249600000,2,28,132,1.44,2.25)</v>
      </c>
      <c r="G44" s="29" t="str">
        <f t="shared" si="1"/>
        <v>INSERT INTO Fares (Created,RouteId,Stage1,Stage2,Single,[Return]) VALUES (1500249600000,2,29,132,1.44,2.25);INSERT INTO Fares (Created,RouteId,Stage2,Stage1,Single,[Return]) VALUES (1500249600000,2,29,132,1.44,2.25)</v>
      </c>
      <c r="H44" s="29" t="str">
        <f t="shared" si="1"/>
        <v>INSERT INTO Fares (Created,RouteId,Stage1,Stage2,Single,[Return]) VALUES (1500249600000,2,30,132,0.99,1.8);INSERT INTO Fares (Created,RouteId,Stage2,Stage1,Single,[Return]) VALUES (1500249600000,2,30,132,0.99,1.8)</v>
      </c>
      <c r="I44" s="29" t="str">
        <f t="shared" si="1"/>
        <v>INSERT INTO Fares (Created,RouteId,Stage1,Stage2,Single,[Return]) VALUES (1500249600000,2,32,132,0.99,1.8);INSERT INTO Fares (Created,RouteId,Stage2,Stage1,Single,[Return]) VALUES (1500249600000,2,32,132,0.99,1.8)</v>
      </c>
      <c r="J44" s="29" t="str">
        <f t="shared" si="1"/>
        <v>INSERT INTO Fares (Created,RouteId,Stage1,Stage2,Single,[Return]) VALUES (1500249600000,2,132,132,0.99,1.8);INSERT INTO Fares (Created,RouteId,Stage2,Stage1,Single,[Return]) VALUES (1500249600000,2,132,132,0.99,1.8)</v>
      </c>
      <c r="K44" s="29" t="str">
        <f t="shared" si="1"/>
        <v/>
      </c>
      <c r="L44" s="29" t="str">
        <f t="shared" si="1"/>
        <v/>
      </c>
      <c r="M44" s="29" t="str">
        <f t="shared" si="1"/>
        <v/>
      </c>
      <c r="N44" s="29" t="str">
        <f t="shared" si="1"/>
        <v/>
      </c>
    </row>
    <row r="45" spans="4:14" x14ac:dyDescent="0.25">
      <c r="D45" s="9">
        <v>130</v>
      </c>
      <c r="E45" s="29" t="str">
        <f t="shared" si="1"/>
        <v>INSERT INTO Fares (Created,RouteId,Stage1,Stage2,Single,[Return]) VALUES (1500249600000,2,27,130,1.44,2.25);INSERT INTO Fares (Created,RouteId,Stage2,Stage1,Single,[Return]) VALUES (1500249600000,2,27,130,1.44,2.25)</v>
      </c>
      <c r="F45" s="29" t="str">
        <f t="shared" si="1"/>
        <v>INSERT INTO Fares (Created,RouteId,Stage1,Stage2,Single,[Return]) VALUES (1500249600000,2,28,130,1.44,2.25);INSERT INTO Fares (Created,RouteId,Stage2,Stage1,Single,[Return]) VALUES (1500249600000,2,28,130,1.44,2.25)</v>
      </c>
      <c r="G45" s="29" t="str">
        <f t="shared" si="1"/>
        <v>INSERT INTO Fares (Created,RouteId,Stage1,Stage2,Single,[Return]) VALUES (1500249600000,2,29,130,1.44,2.25);INSERT INTO Fares (Created,RouteId,Stage2,Stage1,Single,[Return]) VALUES (1500249600000,2,29,130,1.44,2.25)</v>
      </c>
      <c r="H45" s="29" t="str">
        <f t="shared" si="1"/>
        <v>INSERT INTO Fares (Created,RouteId,Stage1,Stage2,Single,[Return]) VALUES (1500249600000,2,30,130,1.44,2.25);INSERT INTO Fares (Created,RouteId,Stage2,Stage1,Single,[Return]) VALUES (1500249600000,2,30,130,1.44,2.25)</v>
      </c>
      <c r="I45" s="29" t="str">
        <f t="shared" si="1"/>
        <v>INSERT INTO Fares (Created,RouteId,Stage1,Stage2,Single,[Return]) VALUES (1500249600000,2,32,130,0.99,1.8);INSERT INTO Fares (Created,RouteId,Stage2,Stage1,Single,[Return]) VALUES (1500249600000,2,32,130,0.99,1.8)</v>
      </c>
      <c r="J45" s="29" t="str">
        <f t="shared" si="1"/>
        <v>INSERT INTO Fares (Created,RouteId,Stage1,Stage2,Single,[Return]) VALUES (1500249600000,2,132,130,0.99,1.8);INSERT INTO Fares (Created,RouteId,Stage2,Stage1,Single,[Return]) VALUES (1500249600000,2,132,130,0.99,1.8)</v>
      </c>
      <c r="K45" s="29" t="str">
        <f t="shared" si="1"/>
        <v>INSERT INTO Fares (Created,RouteId,Stage1,Stage2,Single,[Return]) VALUES (1500249600000,2,130,130,0.99,1.8);INSERT INTO Fares (Created,RouteId,Stage2,Stage1,Single,[Return]) VALUES (1500249600000,2,130,130,0.99,1.8)</v>
      </c>
      <c r="L45" s="29" t="str">
        <f t="shared" si="1"/>
        <v/>
      </c>
      <c r="M45" s="29" t="str">
        <f t="shared" si="1"/>
        <v/>
      </c>
      <c r="N45" s="29" t="str">
        <f t="shared" si="1"/>
        <v/>
      </c>
    </row>
    <row r="46" spans="4:14" x14ac:dyDescent="0.25">
      <c r="D46" s="9">
        <v>129</v>
      </c>
      <c r="E46" s="29" t="str">
        <f t="shared" si="1"/>
        <v>INSERT INTO Fares (Created,RouteId,Stage1,Stage2,Single,[Return]) VALUES (1500249600000,2,27,129,1.44,2.25);INSERT INTO Fares (Created,RouteId,Stage2,Stage1,Single,[Return]) VALUES (1500249600000,2,27,129,1.44,2.25)</v>
      </c>
      <c r="F46" s="29" t="str">
        <f t="shared" si="1"/>
        <v>INSERT INTO Fares (Created,RouteId,Stage1,Stage2,Single,[Return]) VALUES (1500249600000,2,28,129,1.44,2.25);INSERT INTO Fares (Created,RouteId,Stage2,Stage1,Single,[Return]) VALUES (1500249600000,2,28,129,1.44,2.25)</v>
      </c>
      <c r="G46" s="29" t="str">
        <f t="shared" si="1"/>
        <v>INSERT INTO Fares (Created,RouteId,Stage1,Stage2,Single,[Return]) VALUES (1500249600000,2,29,129,1.44,2.25);INSERT INTO Fares (Created,RouteId,Stage2,Stage1,Single,[Return]) VALUES (1500249600000,2,29,129,1.44,2.25)</v>
      </c>
      <c r="H46" s="29" t="str">
        <f t="shared" si="1"/>
        <v>INSERT INTO Fares (Created,RouteId,Stage1,Stage2,Single,[Return]) VALUES (1500249600000,2,30,129,1.44,2.25);INSERT INTO Fares (Created,RouteId,Stage2,Stage1,Single,[Return]) VALUES (1500249600000,2,30,129,1.44,2.25)</v>
      </c>
      <c r="I46" s="29" t="str">
        <f t="shared" si="1"/>
        <v>INSERT INTO Fares (Created,RouteId,Stage1,Stage2,Single,[Return]) VALUES (1500249600000,2,32,129,1.44,2.25);INSERT INTO Fares (Created,RouteId,Stage2,Stage1,Single,[Return]) VALUES (1500249600000,2,32,129,1.44,2.25)</v>
      </c>
      <c r="J46" s="29" t="str">
        <f t="shared" si="1"/>
        <v>INSERT INTO Fares (Created,RouteId,Stage1,Stage2,Single,[Return]) VALUES (1500249600000,2,132,129,1.26,1.8);INSERT INTO Fares (Created,RouteId,Stage2,Stage1,Single,[Return]) VALUES (1500249600000,2,132,129,1.26,1.8)</v>
      </c>
      <c r="K46" s="29" t="str">
        <f t="shared" si="1"/>
        <v>INSERT INTO Fares (Created,RouteId,Stage1,Stage2,Single,[Return]) VALUES (1500249600000,2,130,129,0.99,1.8);INSERT INTO Fares (Created,RouteId,Stage2,Stage1,Single,[Return]) VALUES (1500249600000,2,130,129,0.99,1.8)</v>
      </c>
      <c r="L46" s="29" t="str">
        <f t="shared" si="1"/>
        <v>INSERT INTO Fares (Created,RouteId,Stage1,Stage2,Single,[Return]) VALUES (1500249600000,2,129,129,0.99,1.8);INSERT INTO Fares (Created,RouteId,Stage2,Stage1,Single,[Return]) VALUES (1500249600000,2,129,129,0.99,1.8)</v>
      </c>
      <c r="M46" s="29" t="str">
        <f t="shared" si="1"/>
        <v/>
      </c>
      <c r="N46" s="29" t="str">
        <f t="shared" si="1"/>
        <v/>
      </c>
    </row>
    <row r="47" spans="4:14" x14ac:dyDescent="0.25">
      <c r="D47" s="9">
        <v>128</v>
      </c>
      <c r="E47" s="29" t="str">
        <f t="shared" si="1"/>
        <v>INSERT INTO Fares (Created,RouteId,Stage1,Stage2,Single,[Return]) VALUES (1500249600000,2,27,128,1.44,2.25);INSERT INTO Fares (Created,RouteId,Stage2,Stage1,Single,[Return]) VALUES (1500249600000,2,27,128,1.44,2.25)</v>
      </c>
      <c r="F47" s="29" t="str">
        <f t="shared" si="1"/>
        <v>INSERT INTO Fares (Created,RouteId,Stage1,Stage2,Single,[Return]) VALUES (1500249600000,2,28,128,1.44,2.25);INSERT INTO Fares (Created,RouteId,Stage2,Stage1,Single,[Return]) VALUES (1500249600000,2,28,128,1.44,2.25)</v>
      </c>
      <c r="G47" s="29" t="str">
        <f t="shared" si="1"/>
        <v>INSERT INTO Fares (Created,RouteId,Stage1,Stage2,Single,[Return]) VALUES (1500249600000,2,29,128,1.44,2.25);INSERT INTO Fares (Created,RouteId,Stage2,Stage1,Single,[Return]) VALUES (1500249600000,2,29,128,1.44,2.25)</v>
      </c>
      <c r="H47" s="29" t="str">
        <f t="shared" si="1"/>
        <v>INSERT INTO Fares (Created,RouteId,Stage1,Stage2,Single,[Return]) VALUES (1500249600000,2,30,128,1.44,2.25);INSERT INTO Fares (Created,RouteId,Stage2,Stage1,Single,[Return]) VALUES (1500249600000,2,30,128,1.44,2.25)</v>
      </c>
      <c r="I47" s="29" t="str">
        <f t="shared" si="1"/>
        <v>INSERT INTO Fares (Created,RouteId,Stage1,Stage2,Single,[Return]) VALUES (1500249600000,2,32,128,1.44,2.25);INSERT INTO Fares (Created,RouteId,Stage2,Stage1,Single,[Return]) VALUES (1500249600000,2,32,128,1.44,2.25)</v>
      </c>
      <c r="J47" s="29" t="str">
        <f t="shared" si="1"/>
        <v>INSERT INTO Fares (Created,RouteId,Stage1,Stage2,Single,[Return]) VALUES (1500249600000,2,132,128,1.44,2.25);INSERT INTO Fares (Created,RouteId,Stage2,Stage1,Single,[Return]) VALUES (1500249600000,2,132,128,1.44,2.25)</v>
      </c>
      <c r="K47" s="29" t="str">
        <f t="shared" si="1"/>
        <v>INSERT INTO Fares (Created,RouteId,Stage1,Stage2,Single,[Return]) VALUES (1500249600000,2,130,128,1.26,1.8);INSERT INTO Fares (Created,RouteId,Stage2,Stage1,Single,[Return]) VALUES (1500249600000,2,130,128,1.26,1.8)</v>
      </c>
      <c r="L47" s="29" t="str">
        <f t="shared" si="1"/>
        <v>INSERT INTO Fares (Created,RouteId,Stage1,Stage2,Single,[Return]) VALUES (1500249600000,2,129,128,0.99,1.8);INSERT INTO Fares (Created,RouteId,Stage2,Stage1,Single,[Return]) VALUES (1500249600000,2,129,128,0.99,1.8)</v>
      </c>
      <c r="M47" s="29" t="str">
        <f t="shared" si="1"/>
        <v>INSERT INTO Fares (Created,RouteId,Stage1,Stage2,Single,[Return]) VALUES (1500249600000,2,128,128,0.99,1.8);INSERT INTO Fares (Created,RouteId,Stage2,Stage1,Single,[Return]) VALUES (1500249600000,2,128,128,0.99,1.8)</v>
      </c>
      <c r="N47" s="29" t="str">
        <f t="shared" si="1"/>
        <v/>
      </c>
    </row>
    <row r="48" spans="4:14" x14ac:dyDescent="0.25">
      <c r="D48" s="9">
        <v>127</v>
      </c>
      <c r="E48" s="29" t="str">
        <f t="shared" si="1"/>
        <v>INSERT INTO Fares (Created,RouteId,Stage1,Stage2,Single,[Return]) VALUES (1500249600000,2,27,127,1.44,2.25);INSERT INTO Fares (Created,RouteId,Stage2,Stage1,Single,[Return]) VALUES (1500249600000,2,27,127,1.44,2.25)</v>
      </c>
      <c r="F48" s="29" t="str">
        <f t="shared" si="1"/>
        <v>INSERT INTO Fares (Created,RouteId,Stage1,Stage2,Single,[Return]) VALUES (1500249600000,2,28,127,1.44,2.25);INSERT INTO Fares (Created,RouteId,Stage2,Stage1,Single,[Return]) VALUES (1500249600000,2,28,127,1.44,2.25)</v>
      </c>
      <c r="G48" s="29" t="str">
        <f t="shared" si="1"/>
        <v>INSERT INTO Fares (Created,RouteId,Stage1,Stage2,Single,[Return]) VALUES (1500249600000,2,29,127,1.44,2.25);INSERT INTO Fares (Created,RouteId,Stage2,Stage1,Single,[Return]) VALUES (1500249600000,2,29,127,1.44,2.25)</v>
      </c>
      <c r="H48" s="29" t="str">
        <f t="shared" si="1"/>
        <v>INSERT INTO Fares (Created,RouteId,Stage1,Stage2,Single,[Return]) VALUES (1500249600000,2,30,127,1.44,2.25);INSERT INTO Fares (Created,RouteId,Stage2,Stage1,Single,[Return]) VALUES (1500249600000,2,30,127,1.44,2.25)</v>
      </c>
      <c r="I48" s="29" t="str">
        <f t="shared" si="1"/>
        <v>INSERT INTO Fares (Created,RouteId,Stage1,Stage2,Single,[Return]) VALUES (1500249600000,2,32,127,1.44,2.25);INSERT INTO Fares (Created,RouteId,Stage2,Stage1,Single,[Return]) VALUES (1500249600000,2,32,127,1.44,2.25)</v>
      </c>
      <c r="J48" s="29" t="str">
        <f t="shared" si="1"/>
        <v>INSERT INTO Fares (Created,RouteId,Stage1,Stage2,Single,[Return]) VALUES (1500249600000,2,132,127,1.44,2.25);INSERT INTO Fares (Created,RouteId,Stage2,Stage1,Single,[Return]) VALUES (1500249600000,2,132,127,1.44,2.25)</v>
      </c>
      <c r="K48" s="29" t="str">
        <f t="shared" si="1"/>
        <v>INSERT INTO Fares (Created,RouteId,Stage1,Stage2,Single,[Return]) VALUES (1500249600000,2,130,127,1.44,2.25);INSERT INTO Fares (Created,RouteId,Stage2,Stage1,Single,[Return]) VALUES (1500249600000,2,130,127,1.44,2.25)</v>
      </c>
      <c r="L48" s="29" t="str">
        <f t="shared" si="1"/>
        <v>INSERT INTO Fares (Created,RouteId,Stage1,Stage2,Single,[Return]) VALUES (1500249600000,2,129,127,1.44,2.25);INSERT INTO Fares (Created,RouteId,Stage2,Stage1,Single,[Return]) VALUES (1500249600000,2,129,127,1.44,2.25)</v>
      </c>
      <c r="M48" s="29" t="str">
        <f t="shared" si="1"/>
        <v>INSERT INTO Fares (Created,RouteId,Stage1,Stage2,Single,[Return]) VALUES (1500249600000,2,128,127,0.99,1.8);INSERT INTO Fares (Created,RouteId,Stage2,Stage1,Single,[Return]) VALUES (1500249600000,2,128,127,0.99,1.8)</v>
      </c>
      <c r="N48" s="29" t="str">
        <f t="shared" si="1"/>
        <v>INSERT INTO Fares (Created,RouteId,Stage1,Stage2,Single,[Return]) VALUES (1500249600000,2,127,127,0.99,1.8);INSERT INTO Fares (Created,RouteId,Stage2,Stage1,Single,[Return]) VALUES (1500249600000,2,127,127,0.99,1.8)</v>
      </c>
    </row>
    <row r="50" spans="4:14" x14ac:dyDescent="0.25">
      <c r="D50" s="24" t="s">
        <v>315</v>
      </c>
    </row>
    <row r="51" spans="4:14" x14ac:dyDescent="0.25">
      <c r="D51" s="9">
        <v>27</v>
      </c>
      <c r="E51" s="9" t="str">
        <f>IF($D3=-1,"",IF(ISBLANK(E27),"","INSERT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("&amp;$B$4&amp;","&amp;$B$3&amp;","&amp;E$2&amp;","&amp;$D3&amp;");"))&amp;IF(ISNUMBER(SEARCH("KZone",E27)),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"")&amp;IF(ISNUMBER(SEARCH("Bradford",E27)),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(1,2,27,27);INSERT INTO FareCapStages (FareCapId,RouteId,Stage2,Stage1) VALUES (1,2,27,27);INSERT INTO FareCapStages (FareCapId,RouteId,Stage1,Stage2) VALUES (2,2,27,27);INSERT INTO FareCapStages (FareCapId,RouteId,Stage2,Stage1) VALUES (2,2,27,27);</v>
      </c>
      <c r="F51" s="9" t="str">
        <f t="shared" ref="F51:N51" si="2">IF($D3=-1,"",IF(ISBLANK(F27),"","INSERT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("&amp;$B$4&amp;","&amp;$B$3&amp;","&amp;F$2&amp;","&amp;$D3&amp;");"))&amp;IF(ISNUMBER(SEARCH("KZone",F27)),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"")&amp;IF(ISNUMBER(SEARCH("Bradford",F27)),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51" s="9" t="str">
        <f t="shared" si="2"/>
        <v/>
      </c>
      <c r="H51" s="9" t="str">
        <f t="shared" si="2"/>
        <v/>
      </c>
      <c r="I51" s="9" t="str">
        <f t="shared" si="2"/>
        <v/>
      </c>
      <c r="J51" s="9" t="str">
        <f t="shared" si="2"/>
        <v/>
      </c>
      <c r="K51" s="9" t="str">
        <f t="shared" si="2"/>
        <v/>
      </c>
      <c r="L51" s="9" t="str">
        <f t="shared" si="2"/>
        <v/>
      </c>
      <c r="M51" s="9" t="str">
        <f t="shared" si="2"/>
        <v/>
      </c>
      <c r="N51" s="9" t="str">
        <f t="shared" si="2"/>
        <v/>
      </c>
    </row>
    <row r="52" spans="4:14" x14ac:dyDescent="0.25">
      <c r="D52" s="9">
        <v>28</v>
      </c>
      <c r="E52" s="9" t="str">
        <f t="shared" ref="E52:N60" si="3">IF($D4=-1,"",IF(ISBLANK(E28),"","INSERT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("&amp;$B$4&amp;","&amp;$B$3&amp;","&amp;E$2&amp;","&amp;$D4&amp;");"))&amp;IF(ISNUMBER(SEARCH("KZone",E28)),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"")&amp;IF(ISNUMBER(SEARCH("Bradford",E28)),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(1,2,27,28);INSERT INTO FareCapStages (FareCapId,RouteId,Stage2,Stage1) VALUES (1,2,27,28);INSERT INTO FareCapStages (FareCapId,RouteId,Stage1,Stage2) VALUES (2,2,27,28);INSERT INTO FareCapStages (FareCapId,RouteId,Stage2,Stage1) VALUES (2,2,27,28);</v>
      </c>
      <c r="F52" s="9" t="str">
        <f t="shared" si="3"/>
        <v>INSERT INTO FareCapStages (FareCapId,RouteId,Stage1,Stage2) VALUES (1,2,28,28);INSERT INTO FareCapStages (FareCapId,RouteId,Stage2,Stage1) VALUES (1,2,28,28);INSERT INTO FareCapStages (FareCapId,RouteId,Stage1,Stage2) VALUES (2,2,28,28);INSERT INTO FareCapStages (FareCapId,RouteId,Stage2,Stage1) VALUES (2,2,28,28);</v>
      </c>
      <c r="G52" s="9" t="str">
        <f t="shared" si="3"/>
        <v/>
      </c>
      <c r="H52" s="9" t="str">
        <f t="shared" si="3"/>
        <v/>
      </c>
      <c r="I52" s="9" t="str">
        <f t="shared" si="3"/>
        <v/>
      </c>
      <c r="J52" s="9" t="str">
        <f t="shared" si="3"/>
        <v/>
      </c>
      <c r="K52" s="9" t="str">
        <f t="shared" si="3"/>
        <v/>
      </c>
      <c r="L52" s="9" t="str">
        <f t="shared" si="3"/>
        <v/>
      </c>
      <c r="M52" s="9" t="str">
        <f t="shared" si="3"/>
        <v/>
      </c>
      <c r="N52" s="9" t="str">
        <f t="shared" si="3"/>
        <v/>
      </c>
    </row>
    <row r="53" spans="4:14" x14ac:dyDescent="0.25">
      <c r="D53" s="9">
        <v>29</v>
      </c>
      <c r="E53" s="9" t="str">
        <f t="shared" si="3"/>
        <v>INSERT INTO FareCapStages (FareCapId,RouteId,Stage1,Stage2) VALUES (1,2,27,29);INSERT INTO FareCapStages (FareCapId,RouteId,Stage2,Stage1) VALUES (1,2,27,29);INSERT INTO FareCapStages (FareCapId,RouteId,Stage1,Stage2) VALUES (2,2,27,29);INSERT INTO FareCapStages (FareCapId,RouteId,Stage2,Stage1) VALUES (2,2,27,29);</v>
      </c>
      <c r="F53" s="9" t="str">
        <f t="shared" si="3"/>
        <v>INSERT INTO FareCapStages (FareCapId,RouteId,Stage1,Stage2) VALUES (1,2,28,29);INSERT INTO FareCapStages (FareCapId,RouteId,Stage2,Stage1) VALUES (1,2,28,29);INSERT INTO FareCapStages (FareCapId,RouteId,Stage1,Stage2) VALUES (2,2,28,29);INSERT INTO FareCapStages (FareCapId,RouteId,Stage2,Stage1) VALUES (2,2,28,29);</v>
      </c>
      <c r="G53" s="9" t="str">
        <f t="shared" si="3"/>
        <v>INSERT INTO FareCapStages (FareCapId,RouteId,Stage1,Stage2) VALUES (1,2,29,29);INSERT INTO FareCapStages (FareCapId,RouteId,Stage2,Stage1) VALUES (1,2,29,29);INSERT INTO FareCapStages (FareCapId,RouteId,Stage1,Stage2) VALUES (2,2,29,29);INSERT INTO FareCapStages (FareCapId,RouteId,Stage2,Stage1) VALUES (2,2,29,29);</v>
      </c>
      <c r="H53" s="9" t="str">
        <f t="shared" si="3"/>
        <v/>
      </c>
      <c r="I53" s="9" t="str">
        <f t="shared" si="3"/>
        <v/>
      </c>
      <c r="J53" s="9" t="str">
        <f t="shared" si="3"/>
        <v/>
      </c>
      <c r="K53" s="9" t="str">
        <f t="shared" si="3"/>
        <v/>
      </c>
      <c r="L53" s="9" t="str">
        <f t="shared" si="3"/>
        <v/>
      </c>
      <c r="M53" s="9" t="str">
        <f t="shared" si="3"/>
        <v/>
      </c>
      <c r="N53" s="9" t="str">
        <f t="shared" si="3"/>
        <v/>
      </c>
    </row>
    <row r="54" spans="4:14" x14ac:dyDescent="0.25">
      <c r="D54" s="9">
        <v>30</v>
      </c>
      <c r="E54" s="9" t="str">
        <f t="shared" si="3"/>
        <v>INSERT INTO FareCapStages (FareCapId,RouteId,Stage1,Stage2) VALUES (1,2,27,30);INSERT INTO FareCapStages (FareCapId,RouteId,Stage2,Stage1) VALUES (1,2,27,30);INSERT INTO FareCapStages (FareCapId,RouteId,Stage1,Stage2) VALUES (2,2,27,30);INSERT INTO FareCapStages (FareCapId,RouteId,Stage2,Stage1) VALUES (2,2,27,30);</v>
      </c>
      <c r="F54" s="9" t="str">
        <f t="shared" si="3"/>
        <v>INSERT INTO FareCapStages (FareCapId,RouteId,Stage1,Stage2) VALUES (1,2,28,30);INSERT INTO FareCapStages (FareCapId,RouteId,Stage2,Stage1) VALUES (1,2,28,30);INSERT INTO FareCapStages (FareCapId,RouteId,Stage1,Stage2) VALUES (2,2,28,30);INSERT INTO FareCapStages (FareCapId,RouteId,Stage2,Stage1) VALUES (2,2,28,30);</v>
      </c>
      <c r="G54" s="9" t="str">
        <f t="shared" si="3"/>
        <v>INSERT INTO FareCapStages (FareCapId,RouteId,Stage1,Stage2) VALUES (1,2,29,30);INSERT INTO FareCapStages (FareCapId,RouteId,Stage2,Stage1) VALUES (1,2,29,30);INSERT INTO FareCapStages (FareCapId,RouteId,Stage1,Stage2) VALUES (2,2,29,30);INSERT INTO FareCapStages (FareCapId,RouteId,Stage2,Stage1) VALUES (2,2,29,30);</v>
      </c>
      <c r="H54" s="9" t="str">
        <f t="shared" si="3"/>
        <v>INSERT INTO FareCapStages (FareCapId,RouteId,Stage1,Stage2) VALUES (1,2,30,30);INSERT INTO FareCapStages (FareCapId,RouteId,Stage2,Stage1) VALUES (1,2,30,30);INSERT INTO FareCapStages (FareCapId,RouteId,Stage1,Stage2) VALUES (2,2,30,30);INSERT INTO FareCapStages (FareCapId,RouteId,Stage2,Stage1) VALUES (2,2,30,30);</v>
      </c>
      <c r="I54" s="9" t="str">
        <f t="shared" si="3"/>
        <v/>
      </c>
      <c r="J54" s="9" t="str">
        <f t="shared" si="3"/>
        <v/>
      </c>
      <c r="K54" s="9" t="str">
        <f t="shared" si="3"/>
        <v/>
      </c>
      <c r="L54" s="9" t="str">
        <f t="shared" si="3"/>
        <v/>
      </c>
      <c r="M54" s="9" t="str">
        <f t="shared" si="3"/>
        <v/>
      </c>
      <c r="N54" s="9" t="str">
        <f t="shared" si="3"/>
        <v/>
      </c>
    </row>
    <row r="55" spans="4:14" x14ac:dyDescent="0.25">
      <c r="D55" s="9">
        <v>32</v>
      </c>
      <c r="E55" s="9" t="str">
        <f t="shared" si="3"/>
        <v>INSERT INTO FareCapStages (FareCapId,RouteId,Stage1,Stage2) VALUES (1,2,27,32);INSERT INTO FareCapStages (FareCapId,RouteId,Stage2,Stage1) VALUES (1,2,27,32);INSERT INTO FareCapStages (FareCapId,RouteId,Stage1,Stage2) VALUES (2,2,27,32);INSERT INTO FareCapStages (FareCapId,RouteId,Stage2,Stage1) VALUES (2,2,27,32);</v>
      </c>
      <c r="F55" s="9" t="str">
        <f t="shared" si="3"/>
        <v>INSERT INTO FareCapStages (FareCapId,RouteId,Stage1,Stage2) VALUES (1,2,28,32);INSERT INTO FareCapStages (FareCapId,RouteId,Stage2,Stage1) VALUES (1,2,28,32);INSERT INTO FareCapStages (FareCapId,RouteId,Stage1,Stage2) VALUES (2,2,28,32);INSERT INTO FareCapStages (FareCapId,RouteId,Stage2,Stage1) VALUES (2,2,28,32);</v>
      </c>
      <c r="G55" s="9" t="str">
        <f t="shared" si="3"/>
        <v>INSERT INTO FareCapStages (FareCapId,RouteId,Stage1,Stage2) VALUES (1,2,29,32);INSERT INTO FareCapStages (FareCapId,RouteId,Stage2,Stage1) VALUES (1,2,29,32);INSERT INTO FareCapStages (FareCapId,RouteId,Stage1,Stage2) VALUES (2,2,29,32);INSERT INTO FareCapStages (FareCapId,RouteId,Stage2,Stage1) VALUES (2,2,29,32);</v>
      </c>
      <c r="H55" s="9" t="str">
        <f t="shared" si="3"/>
        <v>INSERT INTO FareCapStages (FareCapId,RouteId,Stage1,Stage2) VALUES (1,2,30,32);INSERT INTO FareCapStages (FareCapId,RouteId,Stage2,Stage1) VALUES (1,2,30,32);INSERT INTO FareCapStages (FareCapId,RouteId,Stage1,Stage2) VALUES (2,2,30,32);INSERT INTO FareCapStages (FareCapId,RouteId,Stage2,Stage1) VALUES (2,2,30,32);</v>
      </c>
      <c r="I55" s="9" t="str">
        <f t="shared" si="3"/>
        <v>INSERT INTO FareCapStages (FareCapId,RouteId,Stage1,Stage2) VALUES (1,2,32,32);INSERT INTO FareCapStages (FareCapId,RouteId,Stage2,Stage1) VALUES (1,2,32,32);INSERT INTO FareCapStages (FareCapId,RouteId,Stage1,Stage2) VALUES (2,2,32,32);INSERT INTO FareCapStages (FareCapId,RouteId,Stage2,Stage1) VALUES (2,2,32,32);</v>
      </c>
      <c r="J55" s="9" t="str">
        <f t="shared" si="3"/>
        <v/>
      </c>
      <c r="K55" s="9" t="str">
        <f t="shared" si="3"/>
        <v/>
      </c>
      <c r="L55" s="9" t="str">
        <f t="shared" si="3"/>
        <v/>
      </c>
      <c r="M55" s="9" t="str">
        <f t="shared" si="3"/>
        <v/>
      </c>
      <c r="N55" s="9" t="str">
        <f t="shared" si="3"/>
        <v/>
      </c>
    </row>
    <row r="56" spans="4:14" x14ac:dyDescent="0.25">
      <c r="D56" s="9">
        <v>132</v>
      </c>
      <c r="E56" s="9" t="str">
        <f t="shared" si="3"/>
        <v>INSERT INTO FareCapStages (FareCapId,RouteId,Stage1,Stage2) VALUES (1,2,27,132);INSERT INTO FareCapStages (FareCapId,RouteId,Stage2,Stage1) VALUES (1,2,27,132);INSERT INTO FareCapStages (FareCapId,RouteId,Stage1,Stage2) VALUES (2,2,27,132);INSERT INTO FareCapStages (FareCapId,RouteId,Stage2,Stage1) VALUES (2,2,27,132);</v>
      </c>
      <c r="F56" s="9" t="str">
        <f t="shared" si="3"/>
        <v>INSERT INTO FareCapStages (FareCapId,RouteId,Stage1,Stage2) VALUES (1,2,28,132);INSERT INTO FareCapStages (FareCapId,RouteId,Stage2,Stage1) VALUES (1,2,28,132);INSERT INTO FareCapStages (FareCapId,RouteId,Stage1,Stage2) VALUES (2,2,28,132);INSERT INTO FareCapStages (FareCapId,RouteId,Stage2,Stage1) VALUES (2,2,28,132);</v>
      </c>
      <c r="G56" s="9" t="str">
        <f t="shared" si="3"/>
        <v>INSERT INTO FareCapStages (FareCapId,RouteId,Stage1,Stage2) VALUES (1,2,29,132);INSERT INTO FareCapStages (FareCapId,RouteId,Stage2,Stage1) VALUES (1,2,29,132);INSERT INTO FareCapStages (FareCapId,RouteId,Stage1,Stage2) VALUES (2,2,29,132);INSERT INTO FareCapStages (FareCapId,RouteId,Stage2,Stage1) VALUES (2,2,29,132);</v>
      </c>
      <c r="H56" s="9" t="str">
        <f t="shared" si="3"/>
        <v>INSERT INTO FareCapStages (FareCapId,RouteId,Stage1,Stage2) VALUES (1,2,30,132);INSERT INTO FareCapStages (FareCapId,RouteId,Stage2,Stage1) VALUES (1,2,30,132);INSERT INTO FareCapStages (FareCapId,RouteId,Stage1,Stage2) VALUES (2,2,30,132);INSERT INTO FareCapStages (FareCapId,RouteId,Stage2,Stage1) VALUES (2,2,30,132);</v>
      </c>
      <c r="I56" s="9" t="str">
        <f t="shared" si="3"/>
        <v>INSERT INTO FareCapStages (FareCapId,RouteId,Stage1,Stage2) VALUES (1,2,32,132);INSERT INTO FareCapStages (FareCapId,RouteId,Stage2,Stage1) VALUES (1,2,32,132);INSERT INTO FareCapStages (FareCapId,RouteId,Stage1,Stage2) VALUES (2,2,32,132);INSERT INTO FareCapStages (FareCapId,RouteId,Stage2,Stage1) VALUES (2,2,32,132);</v>
      </c>
      <c r="J56" s="9" t="str">
        <f t="shared" si="3"/>
        <v>INSERT INTO FareCapStages (FareCapId,RouteId,Stage1,Stage2) VALUES (1,2,132,132);INSERT INTO FareCapStages (FareCapId,RouteId,Stage2,Stage1) VALUES (1,2,132,132);INSERT INTO FareCapStages (FareCapId,RouteId,Stage1,Stage2) VALUES (2,2,132,132);INSERT INTO FareCapStages (FareCapId,RouteId,Stage2,Stage1) VALUES (2,2,132,132);</v>
      </c>
      <c r="K56" s="9" t="str">
        <f t="shared" si="3"/>
        <v/>
      </c>
      <c r="L56" s="9" t="str">
        <f t="shared" si="3"/>
        <v/>
      </c>
      <c r="M56" s="9" t="str">
        <f t="shared" si="3"/>
        <v/>
      </c>
      <c r="N56" s="9" t="str">
        <f t="shared" si="3"/>
        <v/>
      </c>
    </row>
    <row r="57" spans="4:14" x14ac:dyDescent="0.25">
      <c r="D57" s="9">
        <v>130</v>
      </c>
      <c r="E57" s="9" t="str">
        <f t="shared" si="3"/>
        <v>INSERT INTO FareCapStages (FareCapId,RouteId,Stage1,Stage2) VALUES (1,2,27,130);INSERT INTO FareCapStages (FareCapId,RouteId,Stage2,Stage1) VALUES (1,2,27,130);INSERT INTO FareCapStages (FareCapId,RouteId,Stage1,Stage2) VALUES (2,2,27,130);INSERT INTO FareCapStages (FareCapId,RouteId,Stage2,Stage1) VALUES (2,2,27,130);</v>
      </c>
      <c r="F57" s="9" t="str">
        <f t="shared" si="3"/>
        <v>INSERT INTO FareCapStages (FareCapId,RouteId,Stage1,Stage2) VALUES (1,2,28,130);INSERT INTO FareCapStages (FareCapId,RouteId,Stage2,Stage1) VALUES (1,2,28,130);INSERT INTO FareCapStages (FareCapId,RouteId,Stage1,Stage2) VALUES (2,2,28,130);INSERT INTO FareCapStages (FareCapId,RouteId,Stage2,Stage1) VALUES (2,2,28,130);</v>
      </c>
      <c r="G57" s="9" t="str">
        <f t="shared" si="3"/>
        <v>INSERT INTO FareCapStages (FareCapId,RouteId,Stage1,Stage2) VALUES (1,2,29,130);INSERT INTO FareCapStages (FareCapId,RouteId,Stage2,Stage1) VALUES (1,2,29,130);INSERT INTO FareCapStages (FareCapId,RouteId,Stage1,Stage2) VALUES (2,2,29,130);INSERT INTO FareCapStages (FareCapId,RouteId,Stage2,Stage1) VALUES (2,2,29,130);</v>
      </c>
      <c r="H57" s="9" t="str">
        <f t="shared" si="3"/>
        <v>INSERT INTO FareCapStages (FareCapId,RouteId,Stage1,Stage2) VALUES (1,2,30,130);INSERT INTO FareCapStages (FareCapId,RouteId,Stage2,Stage1) VALUES (1,2,30,130);INSERT INTO FareCapStages (FareCapId,RouteId,Stage1,Stage2) VALUES (2,2,30,130);INSERT INTO FareCapStages (FareCapId,RouteId,Stage2,Stage1) VALUES (2,2,30,130);</v>
      </c>
      <c r="I57" s="9" t="str">
        <f t="shared" si="3"/>
        <v>INSERT INTO FareCapStages (FareCapId,RouteId,Stage1,Stage2) VALUES (1,2,32,130);INSERT INTO FareCapStages (FareCapId,RouteId,Stage2,Stage1) VALUES (1,2,32,130);INSERT INTO FareCapStages (FareCapId,RouteId,Stage1,Stage2) VALUES (2,2,32,130);INSERT INTO FareCapStages (FareCapId,RouteId,Stage2,Stage1) VALUES (2,2,32,130);</v>
      </c>
      <c r="J57" s="9" t="str">
        <f t="shared" si="3"/>
        <v>INSERT INTO FareCapStages (FareCapId,RouteId,Stage1,Stage2) VALUES (1,2,132,130);INSERT INTO FareCapStages (FareCapId,RouteId,Stage2,Stage1) VALUES (1,2,132,130);INSERT INTO FareCapStages (FareCapId,RouteId,Stage1,Stage2) VALUES (2,2,132,130);INSERT INTO FareCapStages (FareCapId,RouteId,Stage2,Stage1) VALUES (2,2,132,130);</v>
      </c>
      <c r="K57" s="9" t="str">
        <f t="shared" si="3"/>
        <v>INSERT INTO FareCapStages (FareCapId,RouteId,Stage1,Stage2) VALUES (1,2,130,130);INSERT INTO FareCapStages (FareCapId,RouteId,Stage2,Stage1) VALUES (1,2,130,130);INSERT INTO FareCapStages (FareCapId,RouteId,Stage1,Stage2) VALUES (2,2,130,130);INSERT INTO FareCapStages (FareCapId,RouteId,Stage2,Stage1) VALUES (2,2,130,130);</v>
      </c>
      <c r="L57" s="9" t="str">
        <f t="shared" si="3"/>
        <v/>
      </c>
      <c r="M57" s="9" t="str">
        <f t="shared" si="3"/>
        <v/>
      </c>
      <c r="N57" s="9" t="str">
        <f t="shared" si="3"/>
        <v/>
      </c>
    </row>
    <row r="58" spans="4:14" x14ac:dyDescent="0.25">
      <c r="D58" s="9">
        <v>129</v>
      </c>
      <c r="E58" s="9" t="str">
        <f t="shared" si="3"/>
        <v>INSERT INTO FareCapStages (FareCapId,RouteId,Stage1,Stage2) VALUES (1,2,27,129);INSERT INTO FareCapStages (FareCapId,RouteId,Stage2,Stage1) VALUES (1,2,27,129);INSERT INTO FareCapStages (FareCapId,RouteId,Stage1,Stage2) VALUES (2,2,27,129);INSERT INTO FareCapStages (FareCapId,RouteId,Stage2,Stage1) VALUES (2,2,27,129);</v>
      </c>
      <c r="F58" s="9" t="str">
        <f t="shared" si="3"/>
        <v>INSERT INTO FareCapStages (FareCapId,RouteId,Stage1,Stage2) VALUES (1,2,28,129);INSERT INTO FareCapStages (FareCapId,RouteId,Stage2,Stage1) VALUES (1,2,28,129);INSERT INTO FareCapStages (FareCapId,RouteId,Stage1,Stage2) VALUES (2,2,28,129);INSERT INTO FareCapStages (FareCapId,RouteId,Stage2,Stage1) VALUES (2,2,28,129);</v>
      </c>
      <c r="G58" s="9" t="str">
        <f t="shared" si="3"/>
        <v>INSERT INTO FareCapStages (FareCapId,RouteId,Stage1,Stage2) VALUES (1,2,29,129);INSERT INTO FareCapStages (FareCapId,RouteId,Stage2,Stage1) VALUES (1,2,29,129);INSERT INTO FareCapStages (FareCapId,RouteId,Stage1,Stage2) VALUES (2,2,29,129);INSERT INTO FareCapStages (FareCapId,RouteId,Stage2,Stage1) VALUES (2,2,29,129);</v>
      </c>
      <c r="H58" s="9" t="str">
        <f t="shared" si="3"/>
        <v>INSERT INTO FareCapStages (FareCapId,RouteId,Stage1,Stage2) VALUES (1,2,30,129);INSERT INTO FareCapStages (FareCapId,RouteId,Stage2,Stage1) VALUES (1,2,30,129);INSERT INTO FareCapStages (FareCapId,RouteId,Stage1,Stage2) VALUES (2,2,30,129);INSERT INTO FareCapStages (FareCapId,RouteId,Stage2,Stage1) VALUES (2,2,30,129);</v>
      </c>
      <c r="I58" s="9" t="str">
        <f t="shared" si="3"/>
        <v>INSERT INTO FareCapStages (FareCapId,RouteId,Stage1,Stage2) VALUES (1,2,32,129);INSERT INTO FareCapStages (FareCapId,RouteId,Stage2,Stage1) VALUES (1,2,32,129);INSERT INTO FareCapStages (FareCapId,RouteId,Stage1,Stage2) VALUES (2,2,32,129);INSERT INTO FareCapStages (FareCapId,RouteId,Stage2,Stage1) VALUES (2,2,32,129);</v>
      </c>
      <c r="J58" s="9" t="str">
        <f t="shared" si="3"/>
        <v>INSERT INTO FareCapStages (FareCapId,RouteId,Stage1,Stage2) VALUES (1,2,132,129);INSERT INTO FareCapStages (FareCapId,RouteId,Stage2,Stage1) VALUES (1,2,132,129);INSERT INTO FareCapStages (FareCapId,RouteId,Stage1,Stage2) VALUES (2,2,132,129);INSERT INTO FareCapStages (FareCapId,RouteId,Stage2,Stage1) VALUES (2,2,132,129);</v>
      </c>
      <c r="K58" s="9" t="str">
        <f t="shared" si="3"/>
        <v>INSERT INTO FareCapStages (FareCapId,RouteId,Stage1,Stage2) VALUES (1,2,130,129);INSERT INTO FareCapStages (FareCapId,RouteId,Stage2,Stage1) VALUES (1,2,130,129);INSERT INTO FareCapStages (FareCapId,RouteId,Stage1,Stage2) VALUES (2,2,130,129);INSERT INTO FareCapStages (FareCapId,RouteId,Stage2,Stage1) VALUES (2,2,130,129);</v>
      </c>
      <c r="L58" s="9" t="str">
        <f t="shared" si="3"/>
        <v>INSERT INTO FareCapStages (FareCapId,RouteId,Stage1,Stage2) VALUES (1,2,129,129);INSERT INTO FareCapStages (FareCapId,RouteId,Stage2,Stage1) VALUES (1,2,129,129);INSERT INTO FareCapStages (FareCapId,RouteId,Stage1,Stage2) VALUES (2,2,129,129);INSERT INTO FareCapStages (FareCapId,RouteId,Stage2,Stage1) VALUES (2,2,129,129);</v>
      </c>
      <c r="M58" s="9" t="str">
        <f t="shared" si="3"/>
        <v/>
      </c>
      <c r="N58" s="9" t="str">
        <f t="shared" si="3"/>
        <v/>
      </c>
    </row>
    <row r="59" spans="4:14" x14ac:dyDescent="0.25">
      <c r="D59" s="9">
        <v>128</v>
      </c>
      <c r="E59" s="9" t="str">
        <f t="shared" si="3"/>
        <v>INSERT INTO FareCapStages (FareCapId,RouteId,Stage1,Stage2) VALUES (1,2,27,128);INSERT INTO FareCapStages (FareCapId,RouteId,Stage2,Stage1) VALUES (1,2,27,128);INSERT INTO FareCapStages (FareCapId,RouteId,Stage1,Stage2) VALUES (2,2,27,128);INSERT INTO FareCapStages (FareCapId,RouteId,Stage2,Stage1) VALUES (2,2,27,128);</v>
      </c>
      <c r="F59" s="9" t="str">
        <f t="shared" si="3"/>
        <v>INSERT INTO FareCapStages (FareCapId,RouteId,Stage1,Stage2) VALUES (1,2,28,128);INSERT INTO FareCapStages (FareCapId,RouteId,Stage2,Stage1) VALUES (1,2,28,128);INSERT INTO FareCapStages (FareCapId,RouteId,Stage1,Stage2) VALUES (2,2,28,128);INSERT INTO FareCapStages (FareCapId,RouteId,Stage2,Stage1) VALUES (2,2,28,128);</v>
      </c>
      <c r="G59" s="9" t="str">
        <f t="shared" si="3"/>
        <v>INSERT INTO FareCapStages (FareCapId,RouteId,Stage1,Stage2) VALUES (1,2,29,128);INSERT INTO FareCapStages (FareCapId,RouteId,Stage2,Stage1) VALUES (1,2,29,128);INSERT INTO FareCapStages (FareCapId,RouteId,Stage1,Stage2) VALUES (2,2,29,128);INSERT INTO FareCapStages (FareCapId,RouteId,Stage2,Stage1) VALUES (2,2,29,128);</v>
      </c>
      <c r="H59" s="9" t="str">
        <f t="shared" si="3"/>
        <v>INSERT INTO FareCapStages (FareCapId,RouteId,Stage1,Stage2) VALUES (1,2,30,128);INSERT INTO FareCapStages (FareCapId,RouteId,Stage2,Stage1) VALUES (1,2,30,128);INSERT INTO FareCapStages (FareCapId,RouteId,Stage1,Stage2) VALUES (2,2,30,128);INSERT INTO FareCapStages (FareCapId,RouteId,Stage2,Stage1) VALUES (2,2,30,128);</v>
      </c>
      <c r="I59" s="9" t="str">
        <f t="shared" si="3"/>
        <v>INSERT INTO FareCapStages (FareCapId,RouteId,Stage1,Stage2) VALUES (1,2,32,128);INSERT INTO FareCapStages (FareCapId,RouteId,Stage2,Stage1) VALUES (1,2,32,128);INSERT INTO FareCapStages (FareCapId,RouteId,Stage1,Stage2) VALUES (2,2,32,128);INSERT INTO FareCapStages (FareCapId,RouteId,Stage2,Stage1) VALUES (2,2,32,128);</v>
      </c>
      <c r="J59" s="9" t="str">
        <f t="shared" si="3"/>
        <v>INSERT INTO FareCapStages (FareCapId,RouteId,Stage1,Stage2) VALUES (1,2,132,128);INSERT INTO FareCapStages (FareCapId,RouteId,Stage2,Stage1) VALUES (1,2,132,128);INSERT INTO FareCapStages (FareCapId,RouteId,Stage1,Stage2) VALUES (2,2,132,128);INSERT INTO FareCapStages (FareCapId,RouteId,Stage2,Stage1) VALUES (2,2,132,128);</v>
      </c>
      <c r="K59" s="9" t="str">
        <f t="shared" si="3"/>
        <v>INSERT INTO FareCapStages (FareCapId,RouteId,Stage1,Stage2) VALUES (1,2,130,128);INSERT INTO FareCapStages (FareCapId,RouteId,Stage2,Stage1) VALUES (1,2,130,128);INSERT INTO FareCapStages (FareCapId,RouteId,Stage1,Stage2) VALUES (2,2,130,128);INSERT INTO FareCapStages (FareCapId,RouteId,Stage2,Stage1) VALUES (2,2,130,128);</v>
      </c>
      <c r="L59" s="9" t="str">
        <f t="shared" si="3"/>
        <v>INSERT INTO FareCapStages (FareCapId,RouteId,Stage1,Stage2) VALUES (1,2,129,128);INSERT INTO FareCapStages (FareCapId,RouteId,Stage2,Stage1) VALUES (1,2,129,128);INSERT INTO FareCapStages (FareCapId,RouteId,Stage1,Stage2) VALUES (2,2,129,128);INSERT INTO FareCapStages (FareCapId,RouteId,Stage2,Stage1) VALUES (2,2,129,128);</v>
      </c>
      <c r="M59" s="9" t="str">
        <f t="shared" si="3"/>
        <v>INSERT INTO FareCapStages (FareCapId,RouteId,Stage1,Stage2) VALUES (1,2,128,128);INSERT INTO FareCapStages (FareCapId,RouteId,Stage2,Stage1) VALUES (1,2,128,128);INSERT INTO FareCapStages (FareCapId,RouteId,Stage1,Stage2) VALUES (2,2,128,128);INSERT INTO FareCapStages (FareCapId,RouteId,Stage2,Stage1) VALUES (2,2,128,128);</v>
      </c>
      <c r="N59" s="9" t="str">
        <f t="shared" si="3"/>
        <v/>
      </c>
    </row>
    <row r="60" spans="4:14" x14ac:dyDescent="0.25">
      <c r="D60" s="9">
        <v>127</v>
      </c>
      <c r="E60" s="9" t="str">
        <f t="shared" si="3"/>
        <v>INSERT INTO FareCapStages (FareCapId,RouteId,Stage1,Stage2) VALUES (1,2,27,127);INSERT INTO FareCapStages (FareCapId,RouteId,Stage2,Stage1) VALUES (1,2,27,127);INSERT INTO FareCapStages (FareCapId,RouteId,Stage1,Stage2) VALUES (2,2,27,127);INSERT INTO FareCapStages (FareCapId,RouteId,Stage2,Stage1) VALUES (2,2,27,127);</v>
      </c>
      <c r="F60" s="9" t="str">
        <f t="shared" si="3"/>
        <v>INSERT INTO FareCapStages (FareCapId,RouteId,Stage1,Stage2) VALUES (1,2,28,127);INSERT INTO FareCapStages (FareCapId,RouteId,Stage2,Stage1) VALUES (1,2,28,127);INSERT INTO FareCapStages (FareCapId,RouteId,Stage1,Stage2) VALUES (2,2,28,127);INSERT INTO FareCapStages (FareCapId,RouteId,Stage2,Stage1) VALUES (2,2,28,127);</v>
      </c>
      <c r="G60" s="9" t="str">
        <f t="shared" si="3"/>
        <v>INSERT INTO FareCapStages (FareCapId,RouteId,Stage1,Stage2) VALUES (1,2,29,127);INSERT INTO FareCapStages (FareCapId,RouteId,Stage2,Stage1) VALUES (1,2,29,127);INSERT INTO FareCapStages (FareCapId,RouteId,Stage1,Stage2) VALUES (2,2,29,127);INSERT INTO FareCapStages (FareCapId,RouteId,Stage2,Stage1) VALUES (2,2,29,127);</v>
      </c>
      <c r="H60" s="9" t="str">
        <f t="shared" si="3"/>
        <v>INSERT INTO FareCapStages (FareCapId,RouteId,Stage1,Stage2) VALUES (1,2,30,127);INSERT INTO FareCapStages (FareCapId,RouteId,Stage2,Stage1) VALUES (1,2,30,127);INSERT INTO FareCapStages (FareCapId,RouteId,Stage1,Stage2) VALUES (2,2,30,127);INSERT INTO FareCapStages (FareCapId,RouteId,Stage2,Stage1) VALUES (2,2,30,127);</v>
      </c>
      <c r="I60" s="9" t="str">
        <f t="shared" si="3"/>
        <v>INSERT INTO FareCapStages (FareCapId,RouteId,Stage1,Stage2) VALUES (1,2,32,127);INSERT INTO FareCapStages (FareCapId,RouteId,Stage2,Stage1) VALUES (1,2,32,127);INSERT INTO FareCapStages (FareCapId,RouteId,Stage1,Stage2) VALUES (2,2,32,127);INSERT INTO FareCapStages (FareCapId,RouteId,Stage2,Stage1) VALUES (2,2,32,127);</v>
      </c>
      <c r="J60" s="9" t="str">
        <f t="shared" si="3"/>
        <v>INSERT INTO FareCapStages (FareCapId,RouteId,Stage1,Stage2) VALUES (1,2,132,127);INSERT INTO FareCapStages (FareCapId,RouteId,Stage2,Stage1) VALUES (1,2,132,127);INSERT INTO FareCapStages (FareCapId,RouteId,Stage1,Stage2) VALUES (2,2,132,127);INSERT INTO FareCapStages (FareCapId,RouteId,Stage2,Stage1) VALUES (2,2,132,127);</v>
      </c>
      <c r="K60" s="9" t="str">
        <f t="shared" si="3"/>
        <v>INSERT INTO FareCapStages (FareCapId,RouteId,Stage1,Stage2) VALUES (1,2,130,127);INSERT INTO FareCapStages (FareCapId,RouteId,Stage2,Stage1) VALUES (1,2,130,127);INSERT INTO FareCapStages (FareCapId,RouteId,Stage1,Stage2) VALUES (2,2,130,127);INSERT INTO FareCapStages (FareCapId,RouteId,Stage2,Stage1) VALUES (2,2,130,127);</v>
      </c>
      <c r="L60" s="9" t="str">
        <f t="shared" si="3"/>
        <v>INSERT INTO FareCapStages (FareCapId,RouteId,Stage1,Stage2) VALUES (1,2,129,127);INSERT INTO FareCapStages (FareCapId,RouteId,Stage2,Stage1) VALUES (1,2,129,127);INSERT INTO FareCapStages (FareCapId,RouteId,Stage1,Stage2) VALUES (2,2,129,127);INSERT INTO FareCapStages (FareCapId,RouteId,Stage2,Stage1) VALUES (2,2,129,127);</v>
      </c>
      <c r="M60" s="9" t="str">
        <f t="shared" si="3"/>
        <v>INSERT INTO FareCapStages (FareCapId,RouteId,Stage1,Stage2) VALUES (1,2,128,127);INSERT INTO FareCapStages (FareCapId,RouteId,Stage2,Stage1) VALUES (1,2,128,127);INSERT INTO FareCapStages (FareCapId,RouteId,Stage1,Stage2) VALUES (2,2,128,127);INSERT INTO FareCapStages (FareCapId,RouteId,Stage2,Stage1) VALUES (2,2,128,127);</v>
      </c>
      <c r="N60" s="9" t="str">
        <f t="shared" si="3"/>
        <v>INSERT INTO FareCapStages (FareCapId,RouteId,Stage1,Stage2) VALUES (1,2,127,127);INSERT INTO FareCapStages (FareCapId,RouteId,Stage2,Stage1) VALUES (1,2,127,127);INSERT INTO FareCapStages (FareCapId,RouteId,Stage1,Stage2) VALUES (2,2,127,127);INSERT INTO FareCapStages (FareCapId,RouteId,Stage2,Stage1) VALUES (2,2,127,127);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24"/>
  <sheetViews>
    <sheetView workbookViewId="0">
      <selection activeCell="M2" sqref="M2:M24"/>
    </sheetView>
  </sheetViews>
  <sheetFormatPr defaultRowHeight="15" x14ac:dyDescent="0.25"/>
  <cols>
    <col min="3" max="3" width="10.140625" style="23" bestFit="1" customWidth="1"/>
    <col min="5" max="5" width="19.28515625" bestFit="1" customWidth="1"/>
    <col min="6" max="6" width="9.140625" style="5"/>
    <col min="7" max="7" width="14.28515625" bestFit="1" customWidth="1"/>
    <col min="8" max="8" width="1.85546875" style="9" bestFit="1" customWidth="1"/>
    <col min="9" max="9" width="14.42578125" bestFit="1" customWidth="1"/>
    <col min="10" max="10" width="1.85546875" style="9" bestFit="1" customWidth="1"/>
    <col min="11" max="11" width="11.5703125" bestFit="1" customWidth="1"/>
    <col min="13" max="13" width="15.5703125" bestFit="1" customWidth="1"/>
    <col min="15" max="15" width="10.140625" bestFit="1" customWidth="1"/>
  </cols>
  <sheetData>
    <row r="1" spans="1:16" s="1" customFormat="1" x14ac:dyDescent="0.25">
      <c r="A1" s="1" t="s">
        <v>302</v>
      </c>
      <c r="B1" s="1" t="s">
        <v>303</v>
      </c>
      <c r="C1" s="21" t="s">
        <v>304</v>
      </c>
      <c r="D1" s="1" t="s">
        <v>1</v>
      </c>
      <c r="E1" s="1" t="s">
        <v>2</v>
      </c>
      <c r="F1" s="1" t="s">
        <v>305</v>
      </c>
      <c r="G1" s="1" t="s">
        <v>306</v>
      </c>
      <c r="I1" s="1" t="s">
        <v>307</v>
      </c>
      <c r="L1" s="1" t="s">
        <v>309</v>
      </c>
      <c r="M1" s="5" t="str">
        <f>INDEX(Routes!A2:B19,MATCH(N1,Routes!A2:A19,0),2)</f>
        <v>3</v>
      </c>
      <c r="N1" s="5" t="s">
        <v>322</v>
      </c>
    </row>
    <row r="2" spans="1:16" x14ac:dyDescent="0.25">
      <c r="A2" s="9">
        <v>1</v>
      </c>
      <c r="B2" s="9">
        <v>1</v>
      </c>
      <c r="C2" s="22">
        <v>45026807</v>
      </c>
      <c r="D2" s="9">
        <f>INDEX(Naptans!$A:$C,MATCH(C2,Naptans!$A:$A,0),2)</f>
        <v>51</v>
      </c>
      <c r="E2" s="9" t="str">
        <f>INDEX(Naptans!$A:$C,MATCH(C2,Naptans!$A:$A,0),3)</f>
        <v>Keighley Bus Stn</v>
      </c>
      <c r="F2" s="5">
        <v>27</v>
      </c>
      <c r="G2" s="5">
        <v>27</v>
      </c>
      <c r="H2" s="5">
        <v>1</v>
      </c>
      <c r="I2" s="5">
        <v>27</v>
      </c>
      <c r="J2" s="5">
        <v>1</v>
      </c>
      <c r="K2" s="5"/>
      <c r="L2" s="9"/>
      <c r="M2" s="9" t="str">
        <f>"INSERT INTO RouteStops (RouteId,Variation,Sequence,NaptanId,BoardingStage,BoardingstageSequence,AlightingStage,AlightingStageSequence) VALUES ("&amp;$M$1&amp;","&amp;B2&amp;","&amp;A2&amp;","&amp;D2&amp;","&amp;G2&amp;","&amp;H2&amp;","&amp;I2&amp;","&amp;J2&amp;")"</f>
        <v>INSERT INTO RouteStops (RouteId,Variation,Sequence,NaptanId,BoardingStage,BoardingstageSequence,AlightingStage,AlightingStageSequence) VALUES (3,1,1,51,27,1,27,1)</v>
      </c>
      <c r="N2" s="9"/>
      <c r="O2" s="9"/>
      <c r="P2" s="9"/>
    </row>
    <row r="3" spans="1:16" x14ac:dyDescent="0.25">
      <c r="A3" s="9">
        <v>2</v>
      </c>
      <c r="B3" s="9">
        <v>1</v>
      </c>
      <c r="C3" s="23">
        <v>45024422</v>
      </c>
      <c r="D3" s="9">
        <f>INDEX(Naptans!$A:$C,MATCH(C3,Naptans!$A:$A,0),2)</f>
        <v>35</v>
      </c>
      <c r="E3" s="9" t="str">
        <f>INDEX(Naptans!$A:$C,MATCH(C3,Naptans!$A:$A,0),3)</f>
        <v xml:space="preserve"> North Street N5</v>
      </c>
      <c r="G3" s="9">
        <v>27</v>
      </c>
      <c r="H3" s="9">
        <v>1</v>
      </c>
      <c r="I3" s="9">
        <v>28</v>
      </c>
      <c r="J3" s="9">
        <v>2</v>
      </c>
      <c r="K3" s="9"/>
      <c r="L3" s="9"/>
      <c r="M3" s="9" t="str">
        <f t="shared" ref="M3:M24" si="0">"INSERT INTO RouteStops (RouteId,Variation,Sequence,NaptanId,BoardingStage,BoardingstageSequence,AlightingStage,AlightingStageSequence) VALUES ("&amp;$M$1&amp;","&amp;B3&amp;","&amp;A3&amp;","&amp;D3&amp;","&amp;G3&amp;","&amp;H3&amp;","&amp;I3&amp;","&amp;J3&amp;")"</f>
        <v>INSERT INTO RouteStops (RouteId,Variation,Sequence,NaptanId,BoardingStage,BoardingstageSequence,AlightingStage,AlightingStageSequence) VALUES (3,1,2,35,27,1,28,2)</v>
      </c>
      <c r="N3" s="9"/>
      <c r="O3" s="9"/>
      <c r="P3" s="9"/>
    </row>
    <row r="4" spans="1:16" x14ac:dyDescent="0.25">
      <c r="A4" s="9">
        <v>3</v>
      </c>
      <c r="B4" s="9">
        <v>1</v>
      </c>
      <c r="C4" s="23">
        <v>45021848</v>
      </c>
      <c r="D4" s="9">
        <f>INDEX(Naptans!$A:$C,MATCH(C4,Naptans!$A:$A,0),2)</f>
        <v>33</v>
      </c>
      <c r="E4" s="9" t="str">
        <f>INDEX(Naptans!$A:$C,MATCH(C4,Naptans!$A:$A,0),3)</f>
        <v xml:space="preserve"> Leeds Street</v>
      </c>
      <c r="F4" s="5">
        <v>28</v>
      </c>
      <c r="G4" s="5">
        <v>28</v>
      </c>
      <c r="H4" s="5">
        <v>2</v>
      </c>
      <c r="I4" s="5">
        <v>28</v>
      </c>
      <c r="J4" s="5">
        <v>2</v>
      </c>
      <c r="K4" s="9"/>
      <c r="L4" s="9"/>
      <c r="M4" s="9" t="str">
        <f t="shared" si="0"/>
        <v>INSERT INTO RouteStops (RouteId,Variation,Sequence,NaptanId,BoardingStage,BoardingstageSequence,AlightingStage,AlightingStageSequence) VALUES (3,1,3,33,28,2,28,2)</v>
      </c>
      <c r="N4" s="9"/>
      <c r="O4" s="9"/>
      <c r="P4" s="9"/>
    </row>
    <row r="5" spans="1:16" x14ac:dyDescent="0.25">
      <c r="A5" s="9">
        <v>4</v>
      </c>
      <c r="B5" s="9">
        <v>1</v>
      </c>
      <c r="C5" s="23">
        <v>45021846</v>
      </c>
      <c r="D5" s="9">
        <f>INDEX(Naptans!$A:$C,MATCH(C5,Naptans!$A:$A,0),2)</f>
        <v>31</v>
      </c>
      <c r="E5" s="9" t="str">
        <f>INDEX(Naptans!$A:$C,MATCH(C5,Naptans!$A:$A,0),3)</f>
        <v xml:space="preserve"> New Town Court</v>
      </c>
      <c r="F5" s="5">
        <v>29</v>
      </c>
      <c r="G5" s="5">
        <v>29</v>
      </c>
      <c r="H5" s="5">
        <v>3</v>
      </c>
      <c r="I5" s="5">
        <v>29</v>
      </c>
      <c r="J5" s="5">
        <v>3</v>
      </c>
      <c r="K5" s="9"/>
      <c r="L5" s="9"/>
      <c r="M5" s="9" t="str">
        <f t="shared" si="0"/>
        <v>INSERT INTO RouteStops (RouteId,Variation,Sequence,NaptanId,BoardingStage,BoardingstageSequence,AlightingStage,AlightingStageSequence) VALUES (3,1,4,31,29,3,29,3)</v>
      </c>
      <c r="N5" s="9"/>
      <c r="O5" s="9"/>
      <c r="P5" s="9"/>
    </row>
    <row r="6" spans="1:16" x14ac:dyDescent="0.25">
      <c r="A6" s="9">
        <v>5</v>
      </c>
      <c r="B6" s="9">
        <v>1</v>
      </c>
      <c r="C6" s="23">
        <v>45021844</v>
      </c>
      <c r="D6" s="9">
        <f>INDEX(Naptans!$A:$C,MATCH(C6,Naptans!$A:$A,0),2)</f>
        <v>55</v>
      </c>
      <c r="E6" s="9" t="str">
        <f>INDEX(Naptans!$A:$C,MATCH(C6,Naptans!$A:$A,0),3)</f>
        <v xml:space="preserve"> Grant Street</v>
      </c>
      <c r="G6" s="5">
        <v>29</v>
      </c>
      <c r="H6" s="5">
        <v>3</v>
      </c>
      <c r="I6" s="5">
        <v>31</v>
      </c>
      <c r="J6" s="5">
        <v>4</v>
      </c>
      <c r="K6" s="9"/>
      <c r="L6" s="9"/>
      <c r="M6" s="9" t="str">
        <f t="shared" si="0"/>
        <v>INSERT INTO RouteStops (RouteId,Variation,Sequence,NaptanId,BoardingStage,BoardingstageSequence,AlightingStage,AlightingStageSequence) VALUES (3,1,5,55,29,3,31,4)</v>
      </c>
      <c r="N6" s="9"/>
      <c r="O6" s="9"/>
      <c r="P6" s="9"/>
    </row>
    <row r="7" spans="1:16" x14ac:dyDescent="0.25">
      <c r="A7" s="9">
        <v>6</v>
      </c>
      <c r="B7" s="9">
        <v>1</v>
      </c>
      <c r="C7" s="23">
        <v>45021832</v>
      </c>
      <c r="D7" s="9">
        <f>INDEX(Naptans!$A:$C,MATCH(C7,Naptans!$A:$A,0),2)</f>
        <v>56</v>
      </c>
      <c r="E7" s="9" t="str">
        <f>INDEX(Naptans!$A:$C,MATCH(C7,Naptans!$A:$A,0),3)</f>
        <v xml:space="preserve"> West Lane</v>
      </c>
      <c r="F7" s="5">
        <v>31</v>
      </c>
      <c r="G7" s="5">
        <v>31</v>
      </c>
      <c r="H7" s="5">
        <v>4</v>
      </c>
      <c r="I7" s="5">
        <v>31</v>
      </c>
      <c r="J7" s="5">
        <v>4</v>
      </c>
      <c r="K7" s="9"/>
      <c r="L7" s="9"/>
      <c r="M7" s="9" t="str">
        <f t="shared" si="0"/>
        <v>INSERT INTO RouteStops (RouteId,Variation,Sequence,NaptanId,BoardingStage,BoardingstageSequence,AlightingStage,AlightingStageSequence) VALUES (3,1,6,56,31,4,31,4)</v>
      </c>
      <c r="N7" s="9"/>
      <c r="O7" s="9"/>
      <c r="P7" s="9"/>
    </row>
    <row r="8" spans="1:16" x14ac:dyDescent="0.25">
      <c r="A8" s="9">
        <v>7</v>
      </c>
      <c r="B8" s="9">
        <v>1</v>
      </c>
      <c r="C8" s="23">
        <v>45021831</v>
      </c>
      <c r="D8" s="9">
        <f>INDEX(Naptans!$A:$C,MATCH(C8,Naptans!$A:$A,0),2)</f>
        <v>57</v>
      </c>
      <c r="E8" s="9" t="str">
        <f>INDEX(Naptans!$A:$C,MATCH(C8,Naptans!$A:$A,0),3)</f>
        <v xml:space="preserve"> Coronation Mount</v>
      </c>
      <c r="F8" s="5">
        <v>32</v>
      </c>
      <c r="G8" s="5">
        <v>32</v>
      </c>
      <c r="H8" s="5">
        <v>5</v>
      </c>
      <c r="I8" s="5">
        <v>32</v>
      </c>
      <c r="J8" s="5">
        <v>5</v>
      </c>
      <c r="K8" s="9"/>
      <c r="L8" s="9"/>
      <c r="M8" s="9" t="str">
        <f t="shared" si="0"/>
        <v>INSERT INTO RouteStops (RouteId,Variation,Sequence,NaptanId,BoardingStage,BoardingstageSequence,AlightingStage,AlightingStageSequence) VALUES (3,1,7,57,32,5,32,5)</v>
      </c>
      <c r="N8" s="9"/>
      <c r="O8" s="9"/>
      <c r="P8" s="9"/>
    </row>
    <row r="9" spans="1:16" x14ac:dyDescent="0.25">
      <c r="A9" s="9">
        <v>8</v>
      </c>
      <c r="B9" s="9">
        <v>1</v>
      </c>
      <c r="C9" s="23">
        <v>45025483</v>
      </c>
      <c r="D9" s="9">
        <f>INDEX(Naptans!$A:$C,MATCH(C9,Naptans!$A:$A,0),2)</f>
        <v>39</v>
      </c>
      <c r="E9" s="9" t="str">
        <f>INDEX(Naptans!$A:$C,MATCH(C9,Naptans!$A:$A,0),3)</f>
        <v xml:space="preserve"> School Walk</v>
      </c>
      <c r="F9" s="5">
        <v>32</v>
      </c>
      <c r="G9" s="5">
        <v>32</v>
      </c>
      <c r="H9" s="5">
        <v>5</v>
      </c>
      <c r="I9" s="5">
        <v>32</v>
      </c>
      <c r="J9" s="5">
        <v>5</v>
      </c>
      <c r="K9" s="9"/>
      <c r="L9" s="9"/>
      <c r="M9" s="9" t="str">
        <f t="shared" si="0"/>
        <v>INSERT INTO RouteStops (RouteId,Variation,Sequence,NaptanId,BoardingStage,BoardingstageSequence,AlightingStage,AlightingStageSequence) VALUES (3,1,8,39,32,5,32,5)</v>
      </c>
      <c r="N9" s="9"/>
      <c r="O9" s="9"/>
      <c r="P9" s="9"/>
    </row>
    <row r="10" spans="1:16" x14ac:dyDescent="0.25">
      <c r="A10" s="9">
        <v>9</v>
      </c>
      <c r="B10" s="9">
        <v>1</v>
      </c>
      <c r="C10" s="23">
        <v>45021839</v>
      </c>
      <c r="D10" s="9">
        <f>INDEX(Naptans!$A:$C,MATCH(C10,Naptans!$A:$A,0),2)</f>
        <v>27</v>
      </c>
      <c r="E10" s="9" t="str">
        <f>INDEX(Naptans!$A:$C,MATCH(C10,Naptans!$A:$A,0),3)</f>
        <v xml:space="preserve"> Broster Avenue</v>
      </c>
      <c r="F10" s="5">
        <v>32</v>
      </c>
      <c r="G10" s="5">
        <v>32</v>
      </c>
      <c r="H10" s="5">
        <v>5</v>
      </c>
      <c r="I10" s="5">
        <v>32</v>
      </c>
      <c r="J10" s="5">
        <v>5</v>
      </c>
      <c r="K10" s="9"/>
      <c r="L10" s="9"/>
      <c r="M10" s="9" t="str">
        <f t="shared" si="0"/>
        <v>INSERT INTO RouteStops (RouteId,Variation,Sequence,NaptanId,BoardingStage,BoardingstageSequence,AlightingStage,AlightingStageSequence) VALUES (3,1,9,27,32,5,32,5)</v>
      </c>
      <c r="N10" s="9"/>
      <c r="O10" s="9"/>
      <c r="P10" s="9"/>
    </row>
    <row r="11" spans="1:16" x14ac:dyDescent="0.25">
      <c r="A11" s="9">
        <v>10</v>
      </c>
      <c r="B11" s="9">
        <v>1</v>
      </c>
      <c r="C11" s="23">
        <v>45021837</v>
      </c>
      <c r="D11" s="9">
        <f>INDEX(Naptans!$A:$C,MATCH(C11,Naptans!$A:$A,0),2)</f>
        <v>25</v>
      </c>
      <c r="E11" s="9" t="str">
        <f>INDEX(Naptans!$A:$C,MATCH(C11,Naptans!$A:$A,0),3)</f>
        <v xml:space="preserve"> North Dean Avenue</v>
      </c>
      <c r="F11" s="5">
        <v>32</v>
      </c>
      <c r="G11" s="5">
        <v>32</v>
      </c>
      <c r="H11" s="5">
        <v>5</v>
      </c>
      <c r="I11" s="5">
        <v>32</v>
      </c>
      <c r="J11" s="5">
        <v>5</v>
      </c>
      <c r="K11" s="9"/>
      <c r="L11" s="9"/>
      <c r="M11" s="9" t="str">
        <f t="shared" si="0"/>
        <v>INSERT INTO RouteStops (RouteId,Variation,Sequence,NaptanId,BoardingStage,BoardingstageSequence,AlightingStage,AlightingStageSequence) VALUES (3,1,10,25,32,5,32,5)</v>
      </c>
      <c r="N11" s="9"/>
      <c r="O11" s="9"/>
      <c r="P11" s="9"/>
    </row>
    <row r="12" spans="1:16" x14ac:dyDescent="0.25">
      <c r="A12" s="9">
        <v>11</v>
      </c>
      <c r="B12" s="9">
        <v>1</v>
      </c>
      <c r="C12" s="23">
        <v>45021836</v>
      </c>
      <c r="D12" s="9">
        <f>INDEX(Naptans!$A:$C,MATCH(C12,Naptans!$A:$A,0),2)</f>
        <v>24</v>
      </c>
      <c r="E12" s="9" t="str">
        <f>INDEX(Naptans!$A:$C,MATCH(C12,Naptans!$A:$A,0),3)</f>
        <v xml:space="preserve"> Bankfield Drive</v>
      </c>
      <c r="F12" s="5">
        <v>32</v>
      </c>
      <c r="G12" s="5">
        <v>32</v>
      </c>
      <c r="H12" s="5">
        <v>5</v>
      </c>
      <c r="I12" s="5">
        <v>32</v>
      </c>
      <c r="J12" s="5">
        <v>5</v>
      </c>
      <c r="K12" s="9"/>
      <c r="L12" s="9"/>
      <c r="M12" s="9" t="str">
        <f t="shared" si="0"/>
        <v>INSERT INTO RouteStops (RouteId,Variation,Sequence,NaptanId,BoardingStage,BoardingstageSequence,AlightingStage,AlightingStageSequence) VALUES (3,1,11,24,32,5,32,5)</v>
      </c>
      <c r="N12" s="9"/>
      <c r="O12" s="9"/>
      <c r="P12" s="9"/>
    </row>
    <row r="13" spans="1:16" x14ac:dyDescent="0.25">
      <c r="A13" s="9">
        <v>12</v>
      </c>
      <c r="B13" s="9">
        <v>1</v>
      </c>
      <c r="C13" s="23">
        <v>45021833</v>
      </c>
      <c r="D13" s="9">
        <f>INDEX(Naptans!$A:$C,MATCH(C13,Naptans!$A:$A,0),2)</f>
        <v>23</v>
      </c>
      <c r="E13" s="9" t="str">
        <f>INDEX(Naptans!$A:$C,MATCH(C13,Naptans!$A:$A,0),3)</f>
        <v xml:space="preserve"> Braithwaite Avenue</v>
      </c>
      <c r="F13" s="5">
        <v>32</v>
      </c>
      <c r="G13" s="5">
        <v>32</v>
      </c>
      <c r="H13" s="5">
        <v>5</v>
      </c>
      <c r="I13" s="5">
        <v>32</v>
      </c>
      <c r="J13" s="5">
        <v>5</v>
      </c>
      <c r="K13" s="9"/>
      <c r="L13" s="9"/>
      <c r="M13" s="9" t="str">
        <f t="shared" si="0"/>
        <v>INSERT INTO RouteStops (RouteId,Variation,Sequence,NaptanId,BoardingStage,BoardingstageSequence,AlightingStage,AlightingStageSequence) VALUES (3,1,12,23,32,5,32,5)</v>
      </c>
      <c r="N13" s="9"/>
      <c r="O13" s="9"/>
      <c r="P13" s="9"/>
    </row>
    <row r="14" spans="1:16" x14ac:dyDescent="0.25">
      <c r="A14" s="9">
        <v>13</v>
      </c>
      <c r="B14" s="9">
        <v>1</v>
      </c>
      <c r="C14" s="23">
        <v>45021825</v>
      </c>
      <c r="D14" s="9">
        <f>INDEX(Naptans!$A:$C,MATCH(C14,Naptans!$A:$A,0),2)</f>
        <v>19</v>
      </c>
      <c r="E14" s="9" t="str">
        <f>INDEX(Naptans!$A:$C,MATCH(C14,Naptans!$A:$A,0),3)</f>
        <v xml:space="preserve"> Bankfield Mount</v>
      </c>
      <c r="F14" s="9">
        <v>32</v>
      </c>
      <c r="G14" s="5">
        <v>32</v>
      </c>
      <c r="H14" s="5">
        <v>5</v>
      </c>
      <c r="I14" s="5">
        <v>32</v>
      </c>
      <c r="J14" s="5">
        <v>5</v>
      </c>
      <c r="K14" s="9"/>
      <c r="L14" s="9"/>
      <c r="M14" s="9" t="str">
        <f t="shared" si="0"/>
        <v>INSERT INTO RouteStops (RouteId,Variation,Sequence,NaptanId,BoardingStage,BoardingstageSequence,AlightingStage,AlightingStageSequence) VALUES (3,1,13,19,32,5,32,5)</v>
      </c>
      <c r="N14" s="9"/>
      <c r="O14" s="9"/>
      <c r="P14" s="9"/>
    </row>
    <row r="15" spans="1:16" x14ac:dyDescent="0.25">
      <c r="A15" s="9">
        <v>14</v>
      </c>
      <c r="B15" s="9">
        <v>1</v>
      </c>
      <c r="C15" s="23">
        <v>45021826</v>
      </c>
      <c r="D15" s="9">
        <f>INDEX(Naptans!$A:$C,MATCH(C15,Naptans!$A:$A,0),2)</f>
        <v>20</v>
      </c>
      <c r="E15" s="9" t="str">
        <f>INDEX(Naptans!$A:$C,MATCH(C15,Naptans!$A:$A,0),3)</f>
        <v xml:space="preserve"> Whinfield Avenue</v>
      </c>
      <c r="F15" s="9">
        <v>32</v>
      </c>
      <c r="G15" s="9">
        <v>32</v>
      </c>
      <c r="H15" s="5">
        <v>5</v>
      </c>
      <c r="I15" s="9">
        <v>32</v>
      </c>
      <c r="J15" s="5">
        <v>5</v>
      </c>
      <c r="K15" s="9"/>
      <c r="L15" s="9"/>
      <c r="M15" s="9" t="str">
        <f t="shared" si="0"/>
        <v>INSERT INTO RouteStops (RouteId,Variation,Sequence,NaptanId,BoardingStage,BoardingstageSequence,AlightingStage,AlightingStageSequence) VALUES (3,1,14,20,32,5,32,5)</v>
      </c>
      <c r="N15" s="9"/>
      <c r="O15" s="9"/>
      <c r="P15" s="9"/>
    </row>
    <row r="16" spans="1:16" x14ac:dyDescent="0.25">
      <c r="A16" s="9">
        <v>15</v>
      </c>
      <c r="B16" s="9">
        <v>1</v>
      </c>
      <c r="C16" s="23">
        <v>45021827</v>
      </c>
      <c r="D16" s="9">
        <f>INDEX(Naptans!$A:$C,MATCH(C16,Naptans!$A:$A,0),2)</f>
        <v>21</v>
      </c>
      <c r="E16" s="9" t="str">
        <f>INDEX(Naptans!$A:$C,MATCH(C16,Naptans!$A:$A,0),3)</f>
        <v xml:space="preserve"> Whinfield Drive</v>
      </c>
      <c r="F16" s="9">
        <v>32</v>
      </c>
      <c r="G16" s="9">
        <v>32</v>
      </c>
      <c r="H16" s="5">
        <v>5</v>
      </c>
      <c r="I16" s="9">
        <v>32</v>
      </c>
      <c r="J16" s="5">
        <v>5</v>
      </c>
      <c r="K16" s="9"/>
      <c r="L16" s="9"/>
      <c r="M16" s="9" t="str">
        <f t="shared" si="0"/>
        <v>INSERT INTO RouteStops (RouteId,Variation,Sequence,NaptanId,BoardingStage,BoardingstageSequence,AlightingStage,AlightingStageSequence) VALUES (3,1,15,21,32,5,32,5)</v>
      </c>
      <c r="N16" s="9"/>
      <c r="O16" s="9"/>
      <c r="P16" s="9"/>
    </row>
    <row r="17" spans="1:13" x14ac:dyDescent="0.25">
      <c r="A17" s="9">
        <v>16</v>
      </c>
      <c r="B17" s="9">
        <v>2</v>
      </c>
      <c r="C17" s="23">
        <v>45021829</v>
      </c>
      <c r="D17" s="9">
        <f>INDEX(Naptans!$A:$C,MATCH(C17,Naptans!$A:$A,0),2)</f>
        <v>22</v>
      </c>
      <c r="E17" s="9" t="str">
        <f>INDEX(Naptans!$A:$C,MATCH(C17,Naptans!$A:$A,0),3)</f>
        <v xml:space="preserve"> West Bank Rise</v>
      </c>
      <c r="G17" s="9">
        <v>32</v>
      </c>
      <c r="H17" s="5">
        <v>5</v>
      </c>
      <c r="I17" s="5">
        <v>131</v>
      </c>
      <c r="J17" s="5">
        <v>4</v>
      </c>
      <c r="L17" s="9"/>
      <c r="M17" s="9" t="str">
        <f t="shared" si="0"/>
        <v>INSERT INTO RouteStops (RouteId,Variation,Sequence,NaptanId,BoardingStage,BoardingstageSequence,AlightingStage,AlightingStageSequence) VALUES (3,2,16,22,32,5,131,4)</v>
      </c>
    </row>
    <row r="18" spans="1:13" x14ac:dyDescent="0.25">
      <c r="A18" s="9">
        <v>17</v>
      </c>
      <c r="B18" s="9">
        <v>2</v>
      </c>
      <c r="C18" s="23">
        <v>45025482</v>
      </c>
      <c r="D18" s="9">
        <f>INDEX(Naptans!$A:$C,MATCH(C18,Naptans!$A:$A,0),2)</f>
        <v>38</v>
      </c>
      <c r="E18" s="9" t="str">
        <f>INDEX(Naptans!$A:$C,MATCH(C18,Naptans!$A:$A,0),3)</f>
        <v xml:space="preserve"> Coronation Way</v>
      </c>
      <c r="G18" s="9">
        <v>32</v>
      </c>
      <c r="H18" s="5">
        <v>5</v>
      </c>
      <c r="I18" s="5">
        <v>131</v>
      </c>
      <c r="J18" s="5">
        <v>4</v>
      </c>
      <c r="L18" s="9"/>
      <c r="M18" s="9" t="str">
        <f t="shared" si="0"/>
        <v>INSERT INTO RouteStops (RouteId,Variation,Sequence,NaptanId,BoardingStage,BoardingstageSequence,AlightingStage,AlightingStageSequence) VALUES (3,2,17,38,32,5,131,4)</v>
      </c>
    </row>
    <row r="19" spans="1:13" x14ac:dyDescent="0.25">
      <c r="A19" s="9">
        <v>18</v>
      </c>
      <c r="B19" s="9">
        <v>2</v>
      </c>
      <c r="C19" s="23">
        <v>45021842</v>
      </c>
      <c r="D19" s="9">
        <f>INDEX(Naptans!$A:$C,MATCH(C19,Naptans!$A:$A,0),2)</f>
        <v>58</v>
      </c>
      <c r="E19" s="9" t="str">
        <f>INDEX(Naptans!$A:$C,MATCH(C19,Naptans!$A:$A,0),3)</f>
        <v xml:space="preserve"> Highfield Road</v>
      </c>
      <c r="F19" s="5">
        <v>131</v>
      </c>
      <c r="G19" s="5">
        <v>131</v>
      </c>
      <c r="H19" s="5">
        <v>4</v>
      </c>
      <c r="I19" s="5">
        <v>131</v>
      </c>
      <c r="J19" s="5">
        <v>4</v>
      </c>
      <c r="L19" s="9"/>
      <c r="M19" s="9" t="str">
        <f t="shared" si="0"/>
        <v>INSERT INTO RouteStops (RouteId,Variation,Sequence,NaptanId,BoardingStage,BoardingstageSequence,AlightingStage,AlightingStageSequence) VALUES (3,2,18,58,131,4,131,4)</v>
      </c>
    </row>
    <row r="20" spans="1:13" x14ac:dyDescent="0.25">
      <c r="A20" s="9">
        <v>19</v>
      </c>
      <c r="B20" s="9">
        <v>2</v>
      </c>
      <c r="C20" s="23">
        <v>45021843</v>
      </c>
      <c r="D20" s="9">
        <f>INDEX(Naptans!$A:$C,MATCH(C20,Naptans!$A:$A,0),2)</f>
        <v>59</v>
      </c>
      <c r="E20" s="9" t="str">
        <f>INDEX(Naptans!$A:$C,MATCH(C20,Naptans!$A:$A,0),3)</f>
        <v xml:space="preserve"> Devonshire Street</v>
      </c>
      <c r="G20" s="5">
        <v>131</v>
      </c>
      <c r="H20" s="5">
        <v>4</v>
      </c>
      <c r="I20" s="5">
        <v>129</v>
      </c>
      <c r="J20" s="5">
        <v>3</v>
      </c>
      <c r="L20" s="9"/>
      <c r="M20" s="9" t="str">
        <f t="shared" si="0"/>
        <v>INSERT INTO RouteStops (RouteId,Variation,Sequence,NaptanId,BoardingStage,BoardingstageSequence,AlightingStage,AlightingStageSequence) VALUES (3,2,19,59,131,4,129,3)</v>
      </c>
    </row>
    <row r="21" spans="1:13" x14ac:dyDescent="0.25">
      <c r="A21" s="9">
        <v>20</v>
      </c>
      <c r="B21" s="9">
        <v>2</v>
      </c>
      <c r="C21" s="23">
        <v>45021845</v>
      </c>
      <c r="D21" s="9">
        <f>INDEX(Naptans!$A:$C,MATCH(C21,Naptans!$A:$A,0),2)</f>
        <v>30</v>
      </c>
      <c r="E21" s="9" t="str">
        <f>INDEX(Naptans!$A:$C,MATCH(C21,Naptans!$A:$A,0),3)</f>
        <v xml:space="preserve"> Lustre Street</v>
      </c>
      <c r="F21" s="5">
        <v>129</v>
      </c>
      <c r="G21" s="5">
        <v>129</v>
      </c>
      <c r="H21" s="5">
        <v>3</v>
      </c>
      <c r="I21" s="5">
        <v>129</v>
      </c>
      <c r="J21" s="5">
        <v>3</v>
      </c>
      <c r="L21" s="9"/>
      <c r="M21" s="9" t="str">
        <f t="shared" si="0"/>
        <v>INSERT INTO RouteStops (RouteId,Variation,Sequence,NaptanId,BoardingStage,BoardingstageSequence,AlightingStage,AlightingStageSequence) VALUES (3,2,20,30,129,3,129,3)</v>
      </c>
    </row>
    <row r="22" spans="1:13" x14ac:dyDescent="0.25">
      <c r="A22" s="9">
        <v>21</v>
      </c>
      <c r="B22" s="9">
        <v>2</v>
      </c>
      <c r="C22" s="23">
        <v>45021847</v>
      </c>
      <c r="D22" s="9">
        <f>INDEX(Naptans!$A:$C,MATCH(C22,Naptans!$A:$A,0),2)</f>
        <v>32</v>
      </c>
      <c r="E22" s="9" t="str">
        <f>INDEX(Naptans!$A:$C,MATCH(C22,Naptans!$A:$A,0),3)</f>
        <v xml:space="preserve"> Suresnes Road</v>
      </c>
      <c r="F22" s="5">
        <v>128</v>
      </c>
      <c r="G22" s="5">
        <v>128</v>
      </c>
      <c r="H22" s="5">
        <v>2</v>
      </c>
      <c r="I22" s="5">
        <v>128</v>
      </c>
      <c r="J22" s="5">
        <v>2</v>
      </c>
      <c r="L22" s="9"/>
      <c r="M22" s="9" t="str">
        <f t="shared" si="0"/>
        <v>INSERT INTO RouteStops (RouteId,Variation,Sequence,NaptanId,BoardingStage,BoardingstageSequence,AlightingStage,AlightingStageSequence) VALUES (3,2,21,32,128,2,128,2)</v>
      </c>
    </row>
    <row r="23" spans="1:13" x14ac:dyDescent="0.25">
      <c r="A23" s="9">
        <v>22</v>
      </c>
      <c r="B23" s="9">
        <v>2</v>
      </c>
      <c r="C23" s="23">
        <v>45023130</v>
      </c>
      <c r="D23" s="9">
        <f>INDEX(Naptans!$A:$C,MATCH(C23,Naptans!$A:$A,0),2)</f>
        <v>34</v>
      </c>
      <c r="E23" s="9" t="str">
        <f>INDEX(Naptans!$A:$C,MATCH(C23,Naptans!$A:$A,0),3)</f>
        <v xml:space="preserve"> North Street N1</v>
      </c>
      <c r="G23" s="5">
        <v>128</v>
      </c>
      <c r="H23" s="5">
        <v>2</v>
      </c>
      <c r="I23" s="5">
        <v>127</v>
      </c>
      <c r="J23" s="5">
        <v>1</v>
      </c>
      <c r="L23" s="9"/>
      <c r="M23" s="9" t="str">
        <f t="shared" si="0"/>
        <v>INSERT INTO RouteStops (RouteId,Variation,Sequence,NaptanId,BoardingStage,BoardingstageSequence,AlightingStage,AlightingStageSequence) VALUES (3,2,22,34,128,2,127,1)</v>
      </c>
    </row>
    <row r="24" spans="1:13" x14ac:dyDescent="0.25">
      <c r="A24" s="9">
        <v>23</v>
      </c>
      <c r="B24" s="9">
        <v>2</v>
      </c>
      <c r="C24" s="22">
        <v>45026807</v>
      </c>
      <c r="D24" s="9">
        <f>INDEX(Naptans!$A:$C,MATCH(C24,Naptans!$A:$A,0),2)</f>
        <v>51</v>
      </c>
      <c r="E24" s="9" t="str">
        <f>INDEX(Naptans!$A:$C,MATCH(C24,Naptans!$A:$A,0),3)</f>
        <v>Keighley Bus Stn</v>
      </c>
      <c r="F24" s="5">
        <v>127</v>
      </c>
      <c r="G24" s="5">
        <v>127</v>
      </c>
      <c r="H24" s="5">
        <v>1</v>
      </c>
      <c r="I24" s="5">
        <v>127</v>
      </c>
      <c r="J24" s="5">
        <v>1</v>
      </c>
      <c r="L24" s="9"/>
      <c r="M24" s="9" t="str">
        <f t="shared" si="0"/>
        <v>INSERT INTO RouteStops (RouteId,Variation,Sequence,NaptanId,BoardingStage,BoardingstageSequence,AlightingStage,AlightingStageSequence) VALUES (3,2,23,51,127,1,127,1)</v>
      </c>
    </row>
  </sheetData>
  <conditionalFormatting sqref="C2">
    <cfRule type="duplicateValues" dxfId="26" priority="2"/>
  </conditionalFormatting>
  <conditionalFormatting sqref="C24">
    <cfRule type="duplicateValues" dxfId="25" priority="1"/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N55"/>
  <sheetViews>
    <sheetView topLeftCell="A26" workbookViewId="0">
      <selection activeCell="E36" sqref="E36:M44"/>
    </sheetView>
  </sheetViews>
  <sheetFormatPr defaultColWidth="9.28515625" defaultRowHeight="15" x14ac:dyDescent="0.25"/>
  <cols>
    <col min="1" max="1" width="11" style="9" customWidth="1"/>
    <col min="2" max="16384" width="9.28515625" style="9"/>
  </cols>
  <sheetData>
    <row r="2" spans="1:13" x14ac:dyDescent="0.25">
      <c r="A2" s="9" t="s">
        <v>311</v>
      </c>
      <c r="B2" s="9">
        <v>1500249600000</v>
      </c>
      <c r="D2" s="24" t="s">
        <v>317</v>
      </c>
      <c r="E2" s="9">
        <v>27</v>
      </c>
      <c r="F2" s="9">
        <v>28</v>
      </c>
      <c r="G2" s="9">
        <v>29</v>
      </c>
      <c r="H2" s="9">
        <v>31</v>
      </c>
      <c r="I2" s="9">
        <v>32</v>
      </c>
      <c r="J2" s="9">
        <v>131</v>
      </c>
      <c r="K2" s="9">
        <v>129</v>
      </c>
      <c r="L2" s="9">
        <v>128</v>
      </c>
      <c r="M2" s="9">
        <v>127</v>
      </c>
    </row>
    <row r="3" spans="1:13" x14ac:dyDescent="0.25">
      <c r="A3" s="9" t="s">
        <v>309</v>
      </c>
      <c r="B3" s="9">
        <v>3</v>
      </c>
      <c r="D3" s="9">
        <v>27</v>
      </c>
      <c r="E3" s="9">
        <v>110</v>
      </c>
    </row>
    <row r="4" spans="1:13" x14ac:dyDescent="0.25">
      <c r="A4" s="9" t="s">
        <v>365</v>
      </c>
      <c r="B4" s="9">
        <v>1</v>
      </c>
      <c r="D4" s="9">
        <v>28</v>
      </c>
      <c r="E4" s="9">
        <v>110</v>
      </c>
      <c r="F4" s="9">
        <v>110</v>
      </c>
    </row>
    <row r="5" spans="1:13" x14ac:dyDescent="0.25">
      <c r="A5" s="9" t="s">
        <v>364</v>
      </c>
      <c r="B5" s="9">
        <v>2</v>
      </c>
      <c r="D5" s="9">
        <v>29</v>
      </c>
      <c r="E5" s="9">
        <v>160</v>
      </c>
      <c r="F5" s="9">
        <v>110</v>
      </c>
      <c r="G5" s="9">
        <v>110</v>
      </c>
    </row>
    <row r="6" spans="1:13" x14ac:dyDescent="0.25">
      <c r="A6" s="9" t="s">
        <v>363</v>
      </c>
      <c r="B6" s="9">
        <v>3</v>
      </c>
      <c r="D6" s="9">
        <v>31</v>
      </c>
      <c r="E6" s="9">
        <v>160</v>
      </c>
      <c r="F6" s="9">
        <v>160</v>
      </c>
      <c r="G6" s="9">
        <v>110</v>
      </c>
      <c r="H6" s="9">
        <v>110</v>
      </c>
    </row>
    <row r="7" spans="1:13" x14ac:dyDescent="0.25">
      <c r="D7" s="9">
        <v>32</v>
      </c>
      <c r="E7" s="9">
        <v>160</v>
      </c>
      <c r="F7" s="9">
        <v>160</v>
      </c>
      <c r="G7" s="9">
        <v>160</v>
      </c>
      <c r="H7" s="9">
        <v>110</v>
      </c>
      <c r="I7" s="9">
        <v>110</v>
      </c>
    </row>
    <row r="8" spans="1:13" x14ac:dyDescent="0.25">
      <c r="A8" s="29" t="s">
        <v>382</v>
      </c>
      <c r="B8" s="29">
        <v>0.9</v>
      </c>
      <c r="D8" s="9">
        <v>131</v>
      </c>
      <c r="E8" s="9">
        <v>160</v>
      </c>
      <c r="F8" s="9">
        <v>160</v>
      </c>
      <c r="G8" s="9">
        <v>160</v>
      </c>
      <c r="H8" s="9">
        <v>160</v>
      </c>
      <c r="I8" s="9">
        <v>110</v>
      </c>
      <c r="J8" s="9">
        <v>110</v>
      </c>
    </row>
    <row r="9" spans="1:13" x14ac:dyDescent="0.25">
      <c r="D9" s="9">
        <v>129</v>
      </c>
      <c r="E9" s="9">
        <v>160</v>
      </c>
      <c r="F9" s="9">
        <v>160</v>
      </c>
      <c r="G9" s="9">
        <v>160</v>
      </c>
      <c r="H9" s="9">
        <v>160</v>
      </c>
      <c r="I9" s="9">
        <v>160</v>
      </c>
      <c r="J9" s="9">
        <v>110</v>
      </c>
      <c r="K9" s="9">
        <v>110</v>
      </c>
    </row>
    <row r="10" spans="1:13" x14ac:dyDescent="0.25">
      <c r="D10" s="9">
        <v>128</v>
      </c>
      <c r="E10" s="9">
        <v>160</v>
      </c>
      <c r="F10" s="9">
        <v>160</v>
      </c>
      <c r="G10" s="9">
        <v>160</v>
      </c>
      <c r="H10" s="9">
        <v>160</v>
      </c>
      <c r="I10" s="9">
        <v>160</v>
      </c>
      <c r="J10" s="9">
        <v>160</v>
      </c>
      <c r="K10" s="9">
        <v>110</v>
      </c>
      <c r="L10" s="9">
        <v>110</v>
      </c>
    </row>
    <row r="11" spans="1:13" x14ac:dyDescent="0.25">
      <c r="D11" s="9">
        <v>127</v>
      </c>
      <c r="E11" s="9">
        <v>160</v>
      </c>
      <c r="F11" s="9">
        <v>160</v>
      </c>
      <c r="G11" s="9">
        <v>160</v>
      </c>
      <c r="H11" s="9">
        <v>160</v>
      </c>
      <c r="I11" s="9">
        <v>160</v>
      </c>
      <c r="J11" s="9">
        <v>160</v>
      </c>
      <c r="K11" s="9">
        <v>160</v>
      </c>
      <c r="L11" s="9">
        <v>110</v>
      </c>
      <c r="M11" s="9">
        <v>110</v>
      </c>
    </row>
    <row r="13" spans="1:13" x14ac:dyDescent="0.25">
      <c r="D13" s="24" t="s">
        <v>318</v>
      </c>
    </row>
    <row r="14" spans="1:13" x14ac:dyDescent="0.25">
      <c r="D14" s="9">
        <v>27</v>
      </c>
      <c r="E14" s="9">
        <v>200</v>
      </c>
    </row>
    <row r="15" spans="1:13" x14ac:dyDescent="0.25">
      <c r="D15" s="9">
        <v>28</v>
      </c>
      <c r="E15" s="9">
        <v>200</v>
      </c>
      <c r="F15" s="9">
        <v>200</v>
      </c>
    </row>
    <row r="16" spans="1:13" x14ac:dyDescent="0.25">
      <c r="D16" s="9">
        <v>29</v>
      </c>
      <c r="E16" s="9">
        <v>250</v>
      </c>
      <c r="F16" s="9">
        <v>200</v>
      </c>
      <c r="G16" s="9">
        <v>200</v>
      </c>
    </row>
    <row r="17" spans="4:13" x14ac:dyDescent="0.25">
      <c r="D17" s="9">
        <v>31</v>
      </c>
      <c r="E17" s="9">
        <v>250</v>
      </c>
      <c r="F17" s="9">
        <v>250</v>
      </c>
      <c r="G17" s="9">
        <v>200</v>
      </c>
      <c r="H17" s="9">
        <v>200</v>
      </c>
    </row>
    <row r="18" spans="4:13" x14ac:dyDescent="0.25">
      <c r="D18" s="9">
        <v>32</v>
      </c>
      <c r="E18" s="9">
        <v>250</v>
      </c>
      <c r="F18" s="9">
        <v>250</v>
      </c>
      <c r="G18" s="9">
        <v>250</v>
      </c>
      <c r="H18" s="9">
        <v>200</v>
      </c>
      <c r="I18" s="9">
        <v>200</v>
      </c>
    </row>
    <row r="19" spans="4:13" x14ac:dyDescent="0.25">
      <c r="D19" s="9">
        <v>131</v>
      </c>
      <c r="E19" s="9">
        <v>250</v>
      </c>
      <c r="F19" s="9">
        <v>250</v>
      </c>
      <c r="G19" s="9">
        <v>250</v>
      </c>
      <c r="H19" s="9">
        <v>250</v>
      </c>
      <c r="I19" s="9">
        <v>200</v>
      </c>
      <c r="J19" s="9">
        <v>200</v>
      </c>
    </row>
    <row r="20" spans="4:13" x14ac:dyDescent="0.25">
      <c r="D20" s="9">
        <v>129</v>
      </c>
      <c r="E20" s="9">
        <v>250</v>
      </c>
      <c r="F20" s="9">
        <v>250</v>
      </c>
      <c r="G20" s="9">
        <v>250</v>
      </c>
      <c r="H20" s="9">
        <v>250</v>
      </c>
      <c r="I20" s="9">
        <v>250</v>
      </c>
      <c r="J20" s="9">
        <v>200</v>
      </c>
      <c r="K20" s="9">
        <v>200</v>
      </c>
    </row>
    <row r="21" spans="4:13" x14ac:dyDescent="0.25">
      <c r="D21" s="9">
        <v>128</v>
      </c>
      <c r="E21" s="9">
        <v>250</v>
      </c>
      <c r="F21" s="9">
        <v>250</v>
      </c>
      <c r="G21" s="9">
        <v>250</v>
      </c>
      <c r="H21" s="9">
        <v>250</v>
      </c>
      <c r="I21" s="9">
        <v>250</v>
      </c>
      <c r="J21" s="9">
        <v>250</v>
      </c>
      <c r="K21" s="9">
        <v>200</v>
      </c>
      <c r="L21" s="9">
        <v>200</v>
      </c>
    </row>
    <row r="22" spans="4:13" x14ac:dyDescent="0.25">
      <c r="D22" s="9">
        <v>127</v>
      </c>
      <c r="E22" s="9">
        <v>250</v>
      </c>
      <c r="F22" s="9">
        <v>250</v>
      </c>
      <c r="G22" s="9">
        <v>250</v>
      </c>
      <c r="H22" s="9">
        <v>250</v>
      </c>
      <c r="I22" s="9">
        <v>250</v>
      </c>
      <c r="J22" s="9">
        <v>250</v>
      </c>
      <c r="K22" s="9">
        <v>250</v>
      </c>
      <c r="L22" s="9">
        <v>200</v>
      </c>
      <c r="M22" s="9">
        <v>200</v>
      </c>
    </row>
    <row r="24" spans="4:13" x14ac:dyDescent="0.25">
      <c r="D24" s="24" t="s">
        <v>319</v>
      </c>
    </row>
    <row r="25" spans="4:13" x14ac:dyDescent="0.25">
      <c r="D25" s="9">
        <v>27</v>
      </c>
      <c r="E25" s="9" t="s">
        <v>316</v>
      </c>
    </row>
    <row r="26" spans="4:13" x14ac:dyDescent="0.25">
      <c r="D26" s="9">
        <v>28</v>
      </c>
      <c r="E26" s="9" t="s">
        <v>316</v>
      </c>
      <c r="F26" s="9" t="s">
        <v>316</v>
      </c>
    </row>
    <row r="27" spans="4:13" x14ac:dyDescent="0.25">
      <c r="D27" s="9">
        <v>29</v>
      </c>
      <c r="E27" s="9" t="s">
        <v>316</v>
      </c>
      <c r="F27" s="9" t="s">
        <v>316</v>
      </c>
      <c r="G27" s="9" t="s">
        <v>316</v>
      </c>
    </row>
    <row r="28" spans="4:13" x14ac:dyDescent="0.25">
      <c r="D28" s="9">
        <v>31</v>
      </c>
      <c r="E28" s="9" t="s">
        <v>316</v>
      </c>
      <c r="F28" s="9" t="s">
        <v>316</v>
      </c>
      <c r="G28" s="9" t="s">
        <v>316</v>
      </c>
      <c r="H28" s="9" t="s">
        <v>316</v>
      </c>
    </row>
    <row r="29" spans="4:13" x14ac:dyDescent="0.25">
      <c r="D29" s="9">
        <v>32</v>
      </c>
      <c r="E29" s="9" t="s">
        <v>316</v>
      </c>
      <c r="F29" s="9" t="s">
        <v>316</v>
      </c>
      <c r="G29" s="9" t="s">
        <v>316</v>
      </c>
      <c r="H29" s="9" t="s">
        <v>316</v>
      </c>
      <c r="I29" s="9" t="s">
        <v>316</v>
      </c>
    </row>
    <row r="30" spans="4:13" x14ac:dyDescent="0.25">
      <c r="D30" s="9">
        <v>131</v>
      </c>
      <c r="E30" s="9" t="s">
        <v>316</v>
      </c>
      <c r="F30" s="9" t="s">
        <v>316</v>
      </c>
      <c r="G30" s="9" t="s">
        <v>316</v>
      </c>
      <c r="H30" s="9" t="s">
        <v>316</v>
      </c>
      <c r="I30" s="9" t="s">
        <v>316</v>
      </c>
      <c r="J30" s="9" t="s">
        <v>316</v>
      </c>
    </row>
    <row r="31" spans="4:13" x14ac:dyDescent="0.25">
      <c r="D31" s="9">
        <v>129</v>
      </c>
      <c r="E31" s="9" t="s">
        <v>316</v>
      </c>
      <c r="F31" s="9" t="s">
        <v>316</v>
      </c>
      <c r="G31" s="9" t="s">
        <v>316</v>
      </c>
      <c r="H31" s="9" t="s">
        <v>316</v>
      </c>
      <c r="I31" s="9" t="s">
        <v>316</v>
      </c>
      <c r="J31" s="9" t="s">
        <v>316</v>
      </c>
      <c r="K31" s="9" t="s">
        <v>316</v>
      </c>
    </row>
    <row r="32" spans="4:13" x14ac:dyDescent="0.25">
      <c r="D32" s="9">
        <v>128</v>
      </c>
      <c r="E32" s="9" t="s">
        <v>316</v>
      </c>
      <c r="F32" s="9" t="s">
        <v>316</v>
      </c>
      <c r="G32" s="9" t="s">
        <v>316</v>
      </c>
      <c r="H32" s="9" t="s">
        <v>316</v>
      </c>
      <c r="I32" s="9" t="s">
        <v>316</v>
      </c>
      <c r="J32" s="9" t="s">
        <v>316</v>
      </c>
      <c r="K32" s="9" t="s">
        <v>316</v>
      </c>
      <c r="L32" s="9" t="s">
        <v>316</v>
      </c>
    </row>
    <row r="33" spans="4:14" x14ac:dyDescent="0.25">
      <c r="D33" s="9">
        <v>127</v>
      </c>
      <c r="E33" s="9" t="s">
        <v>316</v>
      </c>
      <c r="F33" s="9" t="s">
        <v>316</v>
      </c>
      <c r="G33" s="9" t="s">
        <v>316</v>
      </c>
      <c r="H33" s="9" t="s">
        <v>316</v>
      </c>
      <c r="I33" s="9" t="s">
        <v>316</v>
      </c>
      <c r="J33" s="9" t="s">
        <v>316</v>
      </c>
      <c r="K33" s="9" t="s">
        <v>316</v>
      </c>
      <c r="L33" s="9" t="s">
        <v>316</v>
      </c>
      <c r="M33" s="9" t="s">
        <v>316</v>
      </c>
    </row>
    <row r="35" spans="4:14" x14ac:dyDescent="0.25">
      <c r="D35" s="24" t="s">
        <v>314</v>
      </c>
    </row>
    <row r="36" spans="4:14" x14ac:dyDescent="0.25">
      <c r="D36" s="9">
        <v>27</v>
      </c>
      <c r="E36" s="9" t="str">
        <f>IF(E3,"INSERT INTO Fares (Created,RouteId,Stage1,Stage2,Single,[Return]) VALUES ("&amp;$B$2&amp;","&amp;$B$3&amp;","&amp;E$2&amp;","&amp;$D3&amp;","&amp;((E3/100)*$B$8)&amp;","&amp;((E14/100)*$B$8)&amp;");INSERT INTO Fares (Created,RouteId,Stage2,Stage1,Single,[Return]) VALUES ("&amp;$B$2&amp;","&amp;$B$3&amp;","&amp;E$2&amp;","&amp;$D3&amp;","&amp;((E3/100)*$B$8)&amp;","&amp;((E14/100)*$B$8)&amp;")","")</f>
        <v>INSERT INTO Fares (Created,RouteId,Stage1,Stage2,Single,[Return]) VALUES (1500249600000,3,27,27,0.99,1.8);INSERT INTO Fares (Created,RouteId,Stage2,Stage1,Single,[Return]) VALUES (1500249600000,3,27,27,0.99,1.8)</v>
      </c>
      <c r="F36" s="29" t="str">
        <f t="shared" ref="F36:M36" si="0">IF(F3,"INSERT INTO Fares (Created,RouteId,Stage1,Stage2,Single,[Return]) VALUES ("&amp;$B$2&amp;","&amp;$B$3&amp;","&amp;F$2&amp;","&amp;$D3&amp;","&amp;((F3/100)*$B$8)&amp;","&amp;((F14/100)*$B$8)&amp;");INSERT INTO Fares (Created,RouteId,Stage2,Stage1,Single,[Return]) VALUES ("&amp;$B$2&amp;","&amp;$B$3&amp;","&amp;F$2&amp;","&amp;$D3&amp;","&amp;((F3/100)*$B$8)&amp;","&amp;((F14/100)*$B$8)&amp;")","")</f>
        <v/>
      </c>
      <c r="G36" s="29" t="str">
        <f t="shared" si="0"/>
        <v/>
      </c>
      <c r="H36" s="29" t="str">
        <f t="shared" si="0"/>
        <v/>
      </c>
      <c r="I36" s="29" t="str">
        <f t="shared" si="0"/>
        <v/>
      </c>
      <c r="J36" s="29" t="str">
        <f t="shared" si="0"/>
        <v/>
      </c>
      <c r="K36" s="29" t="str">
        <f t="shared" si="0"/>
        <v/>
      </c>
      <c r="L36" s="29" t="str">
        <f t="shared" si="0"/>
        <v/>
      </c>
      <c r="M36" s="29" t="str">
        <f t="shared" si="0"/>
        <v/>
      </c>
      <c r="N36" s="9" t="str">
        <f t="shared" ref="N36" si="1">IF(N3,"INSERT INTO Fares (Created,RouteId,Stage1,Stage2,Single,Return) VALUES ("&amp;$B$2&amp;","&amp;$B$3&amp;","&amp;N$2&amp;","&amp;$D$3&amp;","&amp;N3&amp;","&amp;N14&amp;")","")</f>
        <v/>
      </c>
    </row>
    <row r="37" spans="4:14" x14ac:dyDescent="0.25">
      <c r="D37" s="9">
        <v>28</v>
      </c>
      <c r="E37" s="29" t="str">
        <f t="shared" ref="E37:M44" si="2">IF(E4,"INSERT INTO Fares (Created,RouteId,Stage1,Stage2,Single,[Return]) VALUES ("&amp;$B$2&amp;","&amp;$B$3&amp;","&amp;E$2&amp;","&amp;$D4&amp;","&amp;((E4/100)*$B$8)&amp;","&amp;((E15/100)*$B$8)&amp;");INSERT INTO Fares (Created,RouteId,Stage2,Stage1,Single,[Return]) VALUES ("&amp;$B$2&amp;","&amp;$B$3&amp;","&amp;E$2&amp;","&amp;$D4&amp;","&amp;((E4/100)*$B$8)&amp;","&amp;((E15/100)*$B$8)&amp;")","")</f>
        <v>INSERT INTO Fares (Created,RouteId,Stage1,Stage2,Single,[Return]) VALUES (1500249600000,3,27,28,0.99,1.8);INSERT INTO Fares (Created,RouteId,Stage2,Stage1,Single,[Return]) VALUES (1500249600000,3,27,28,0.99,1.8)</v>
      </c>
      <c r="F37" s="29" t="str">
        <f t="shared" si="2"/>
        <v>INSERT INTO Fares (Created,RouteId,Stage1,Stage2,Single,[Return]) VALUES (1500249600000,3,28,28,0.99,1.8);INSERT INTO Fares (Created,RouteId,Stage2,Stage1,Single,[Return]) VALUES (1500249600000,3,28,28,0.99,1.8)</v>
      </c>
      <c r="G37" s="29" t="str">
        <f t="shared" si="2"/>
        <v/>
      </c>
      <c r="H37" s="29" t="str">
        <f t="shared" si="2"/>
        <v/>
      </c>
      <c r="I37" s="29" t="str">
        <f t="shared" si="2"/>
        <v/>
      </c>
      <c r="J37" s="29" t="str">
        <f t="shared" si="2"/>
        <v/>
      </c>
      <c r="K37" s="29" t="str">
        <f t="shared" si="2"/>
        <v/>
      </c>
      <c r="L37" s="29" t="str">
        <f t="shared" si="2"/>
        <v/>
      </c>
      <c r="M37" s="29" t="str">
        <f t="shared" si="2"/>
        <v/>
      </c>
      <c r="N37" s="9" t="str">
        <f t="shared" ref="N37" si="3">IF(N4,"INSERT INTO Fares (Created,RouteId,Stage1,Stage2,Single,Return) VALUES ("&amp;$B$2&amp;","&amp;$B$3&amp;","&amp;N$2&amp;","&amp;$D$3&amp;","&amp;N4&amp;","&amp;N15&amp;")","")</f>
        <v/>
      </c>
    </row>
    <row r="38" spans="4:14" x14ac:dyDescent="0.25">
      <c r="D38" s="9">
        <v>29</v>
      </c>
      <c r="E38" s="29" t="str">
        <f t="shared" si="2"/>
        <v>INSERT INTO Fares (Created,RouteId,Stage1,Stage2,Single,[Return]) VALUES (1500249600000,3,27,29,1.44,2.25);INSERT INTO Fares (Created,RouteId,Stage2,Stage1,Single,[Return]) VALUES (1500249600000,3,27,29,1.44,2.25)</v>
      </c>
      <c r="F38" s="29" t="str">
        <f t="shared" si="2"/>
        <v>INSERT INTO Fares (Created,RouteId,Stage1,Stage2,Single,[Return]) VALUES (1500249600000,3,28,29,0.99,1.8);INSERT INTO Fares (Created,RouteId,Stage2,Stage1,Single,[Return]) VALUES (1500249600000,3,28,29,0.99,1.8)</v>
      </c>
      <c r="G38" s="29" t="str">
        <f t="shared" si="2"/>
        <v>INSERT INTO Fares (Created,RouteId,Stage1,Stage2,Single,[Return]) VALUES (1500249600000,3,29,29,0.99,1.8);INSERT INTO Fares (Created,RouteId,Stage2,Stage1,Single,[Return]) VALUES (1500249600000,3,29,29,0.99,1.8)</v>
      </c>
      <c r="H38" s="29" t="str">
        <f t="shared" si="2"/>
        <v/>
      </c>
      <c r="I38" s="29" t="str">
        <f t="shared" si="2"/>
        <v/>
      </c>
      <c r="J38" s="29" t="str">
        <f t="shared" si="2"/>
        <v/>
      </c>
      <c r="K38" s="29" t="str">
        <f t="shared" si="2"/>
        <v/>
      </c>
      <c r="L38" s="29" t="str">
        <f t="shared" si="2"/>
        <v/>
      </c>
      <c r="M38" s="29" t="str">
        <f t="shared" si="2"/>
        <v/>
      </c>
      <c r="N38" s="9" t="str">
        <f t="shared" ref="N38" si="4">IF(N5,"INSERT INTO Fares (Created,RouteId,Stage1,Stage2,Single,Return) VALUES ("&amp;$B$2&amp;","&amp;$B$3&amp;","&amp;N$2&amp;","&amp;$D$3&amp;","&amp;N5&amp;","&amp;N16&amp;")","")</f>
        <v/>
      </c>
    </row>
    <row r="39" spans="4:14" x14ac:dyDescent="0.25">
      <c r="D39" s="9">
        <v>31</v>
      </c>
      <c r="E39" s="29" t="str">
        <f t="shared" si="2"/>
        <v>INSERT INTO Fares (Created,RouteId,Stage1,Stage2,Single,[Return]) VALUES (1500249600000,3,27,31,1.44,2.25);INSERT INTO Fares (Created,RouteId,Stage2,Stage1,Single,[Return]) VALUES (1500249600000,3,27,31,1.44,2.25)</v>
      </c>
      <c r="F39" s="29" t="str">
        <f t="shared" si="2"/>
        <v>INSERT INTO Fares (Created,RouteId,Stage1,Stage2,Single,[Return]) VALUES (1500249600000,3,28,31,1.44,2.25);INSERT INTO Fares (Created,RouteId,Stage2,Stage1,Single,[Return]) VALUES (1500249600000,3,28,31,1.44,2.25)</v>
      </c>
      <c r="G39" s="29" t="str">
        <f t="shared" si="2"/>
        <v>INSERT INTO Fares (Created,RouteId,Stage1,Stage2,Single,[Return]) VALUES (1500249600000,3,29,31,0.99,1.8);INSERT INTO Fares (Created,RouteId,Stage2,Stage1,Single,[Return]) VALUES (1500249600000,3,29,31,0.99,1.8)</v>
      </c>
      <c r="H39" s="29" t="str">
        <f t="shared" si="2"/>
        <v>INSERT INTO Fares (Created,RouteId,Stage1,Stage2,Single,[Return]) VALUES (1500249600000,3,31,31,0.99,1.8);INSERT INTO Fares (Created,RouteId,Stage2,Stage1,Single,[Return]) VALUES (1500249600000,3,31,31,0.99,1.8)</v>
      </c>
      <c r="I39" s="29" t="str">
        <f t="shared" si="2"/>
        <v/>
      </c>
      <c r="J39" s="29" t="str">
        <f t="shared" si="2"/>
        <v/>
      </c>
      <c r="K39" s="29" t="str">
        <f t="shared" si="2"/>
        <v/>
      </c>
      <c r="L39" s="29" t="str">
        <f t="shared" si="2"/>
        <v/>
      </c>
      <c r="M39" s="29" t="str">
        <f t="shared" si="2"/>
        <v/>
      </c>
      <c r="N39" s="9" t="str">
        <f t="shared" ref="N39" si="5">IF(N6,"INSERT INTO Fares (Created,RouteId,Stage1,Stage2,Single,Return) VALUES ("&amp;$B$2&amp;","&amp;$B$3&amp;","&amp;N$2&amp;","&amp;$D$3&amp;","&amp;N6&amp;","&amp;N17&amp;")","")</f>
        <v/>
      </c>
    </row>
    <row r="40" spans="4:14" x14ac:dyDescent="0.25">
      <c r="D40" s="9">
        <v>32</v>
      </c>
      <c r="E40" s="29" t="str">
        <f t="shared" si="2"/>
        <v>INSERT INTO Fares (Created,RouteId,Stage1,Stage2,Single,[Return]) VALUES (1500249600000,3,27,32,1.44,2.25);INSERT INTO Fares (Created,RouteId,Stage2,Stage1,Single,[Return]) VALUES (1500249600000,3,27,32,1.44,2.25)</v>
      </c>
      <c r="F40" s="29" t="str">
        <f t="shared" si="2"/>
        <v>INSERT INTO Fares (Created,RouteId,Stage1,Stage2,Single,[Return]) VALUES (1500249600000,3,28,32,1.44,2.25);INSERT INTO Fares (Created,RouteId,Stage2,Stage1,Single,[Return]) VALUES (1500249600000,3,28,32,1.44,2.25)</v>
      </c>
      <c r="G40" s="29" t="str">
        <f t="shared" si="2"/>
        <v>INSERT INTO Fares (Created,RouteId,Stage1,Stage2,Single,[Return]) VALUES (1500249600000,3,29,32,1.44,2.25);INSERT INTO Fares (Created,RouteId,Stage2,Stage1,Single,[Return]) VALUES (1500249600000,3,29,32,1.44,2.25)</v>
      </c>
      <c r="H40" s="29" t="str">
        <f t="shared" si="2"/>
        <v>INSERT INTO Fares (Created,RouteId,Stage1,Stage2,Single,[Return]) VALUES (1500249600000,3,31,32,0.99,1.8);INSERT INTO Fares (Created,RouteId,Stage2,Stage1,Single,[Return]) VALUES (1500249600000,3,31,32,0.99,1.8)</v>
      </c>
      <c r="I40" s="29" t="str">
        <f t="shared" si="2"/>
        <v>INSERT INTO Fares (Created,RouteId,Stage1,Stage2,Single,[Return]) VALUES (1500249600000,3,32,32,0.99,1.8);INSERT INTO Fares (Created,RouteId,Stage2,Stage1,Single,[Return]) VALUES (1500249600000,3,32,32,0.99,1.8)</v>
      </c>
      <c r="J40" s="29" t="str">
        <f t="shared" si="2"/>
        <v/>
      </c>
      <c r="K40" s="29" t="str">
        <f t="shared" si="2"/>
        <v/>
      </c>
      <c r="L40" s="29" t="str">
        <f t="shared" si="2"/>
        <v/>
      </c>
      <c r="M40" s="29" t="str">
        <f t="shared" si="2"/>
        <v/>
      </c>
      <c r="N40" s="9" t="str">
        <f t="shared" ref="N40" si="6">IF(N7,"INSERT INTO Fares (Created,RouteId,Stage1,Stage2,Single,Return) VALUES ("&amp;$B$2&amp;","&amp;$B$3&amp;","&amp;N$2&amp;","&amp;$D$3&amp;","&amp;N7&amp;","&amp;N18&amp;")","")</f>
        <v/>
      </c>
    </row>
    <row r="41" spans="4:14" x14ac:dyDescent="0.25">
      <c r="D41" s="9">
        <v>131</v>
      </c>
      <c r="E41" s="29" t="str">
        <f t="shared" si="2"/>
        <v>INSERT INTO Fares (Created,RouteId,Stage1,Stage2,Single,[Return]) VALUES (1500249600000,3,27,131,1.44,2.25);INSERT INTO Fares (Created,RouteId,Stage2,Stage1,Single,[Return]) VALUES (1500249600000,3,27,131,1.44,2.25)</v>
      </c>
      <c r="F41" s="29" t="str">
        <f t="shared" si="2"/>
        <v>INSERT INTO Fares (Created,RouteId,Stage1,Stage2,Single,[Return]) VALUES (1500249600000,3,28,131,1.44,2.25);INSERT INTO Fares (Created,RouteId,Stage2,Stage1,Single,[Return]) VALUES (1500249600000,3,28,131,1.44,2.25)</v>
      </c>
      <c r="G41" s="29" t="str">
        <f t="shared" si="2"/>
        <v>INSERT INTO Fares (Created,RouteId,Stage1,Stage2,Single,[Return]) VALUES (1500249600000,3,29,131,1.44,2.25);INSERT INTO Fares (Created,RouteId,Stage2,Stage1,Single,[Return]) VALUES (1500249600000,3,29,131,1.44,2.25)</v>
      </c>
      <c r="H41" s="29" t="str">
        <f t="shared" si="2"/>
        <v>INSERT INTO Fares (Created,RouteId,Stage1,Stage2,Single,[Return]) VALUES (1500249600000,3,31,131,1.44,2.25);INSERT INTO Fares (Created,RouteId,Stage2,Stage1,Single,[Return]) VALUES (1500249600000,3,31,131,1.44,2.25)</v>
      </c>
      <c r="I41" s="29" t="str">
        <f t="shared" si="2"/>
        <v>INSERT INTO Fares (Created,RouteId,Stage1,Stage2,Single,[Return]) VALUES (1500249600000,3,32,131,0.99,1.8);INSERT INTO Fares (Created,RouteId,Stage2,Stage1,Single,[Return]) VALUES (1500249600000,3,32,131,0.99,1.8)</v>
      </c>
      <c r="J41" s="29" t="str">
        <f t="shared" si="2"/>
        <v>INSERT INTO Fares (Created,RouteId,Stage1,Stage2,Single,[Return]) VALUES (1500249600000,3,131,131,0.99,1.8);INSERT INTO Fares (Created,RouteId,Stage2,Stage1,Single,[Return]) VALUES (1500249600000,3,131,131,0.99,1.8)</v>
      </c>
      <c r="K41" s="29" t="str">
        <f t="shared" si="2"/>
        <v/>
      </c>
      <c r="L41" s="29" t="str">
        <f t="shared" si="2"/>
        <v/>
      </c>
      <c r="M41" s="29" t="str">
        <f t="shared" si="2"/>
        <v/>
      </c>
      <c r="N41" s="9" t="str">
        <f t="shared" ref="N41" si="7">IF(N8,"INSERT INTO Fares (Created,RouteId,Stage1,Stage2,Single,Return) VALUES ("&amp;$B$2&amp;","&amp;$B$3&amp;","&amp;N$2&amp;","&amp;$D$3&amp;","&amp;N8&amp;","&amp;N19&amp;")","")</f>
        <v/>
      </c>
    </row>
    <row r="42" spans="4:14" x14ac:dyDescent="0.25">
      <c r="D42" s="9">
        <v>129</v>
      </c>
      <c r="E42" s="29" t="str">
        <f t="shared" si="2"/>
        <v>INSERT INTO Fares (Created,RouteId,Stage1,Stage2,Single,[Return]) VALUES (1500249600000,3,27,129,1.44,2.25);INSERT INTO Fares (Created,RouteId,Stage2,Stage1,Single,[Return]) VALUES (1500249600000,3,27,129,1.44,2.25)</v>
      </c>
      <c r="F42" s="29" t="str">
        <f t="shared" si="2"/>
        <v>INSERT INTO Fares (Created,RouteId,Stage1,Stage2,Single,[Return]) VALUES (1500249600000,3,28,129,1.44,2.25);INSERT INTO Fares (Created,RouteId,Stage2,Stage1,Single,[Return]) VALUES (1500249600000,3,28,129,1.44,2.25)</v>
      </c>
      <c r="G42" s="29" t="str">
        <f t="shared" si="2"/>
        <v>INSERT INTO Fares (Created,RouteId,Stage1,Stage2,Single,[Return]) VALUES (1500249600000,3,29,129,1.44,2.25);INSERT INTO Fares (Created,RouteId,Stage2,Stage1,Single,[Return]) VALUES (1500249600000,3,29,129,1.44,2.25)</v>
      </c>
      <c r="H42" s="29" t="str">
        <f t="shared" si="2"/>
        <v>INSERT INTO Fares (Created,RouteId,Stage1,Stage2,Single,[Return]) VALUES (1500249600000,3,31,129,1.44,2.25);INSERT INTO Fares (Created,RouteId,Stage2,Stage1,Single,[Return]) VALUES (1500249600000,3,31,129,1.44,2.25)</v>
      </c>
      <c r="I42" s="29" t="str">
        <f t="shared" si="2"/>
        <v>INSERT INTO Fares (Created,RouteId,Stage1,Stage2,Single,[Return]) VALUES (1500249600000,3,32,129,1.44,2.25);INSERT INTO Fares (Created,RouteId,Stage2,Stage1,Single,[Return]) VALUES (1500249600000,3,32,129,1.44,2.25)</v>
      </c>
      <c r="J42" s="29" t="str">
        <f t="shared" si="2"/>
        <v>INSERT INTO Fares (Created,RouteId,Stage1,Stage2,Single,[Return]) VALUES (1500249600000,3,131,129,0.99,1.8);INSERT INTO Fares (Created,RouteId,Stage2,Stage1,Single,[Return]) VALUES (1500249600000,3,131,129,0.99,1.8)</v>
      </c>
      <c r="K42" s="29" t="str">
        <f t="shared" si="2"/>
        <v>INSERT INTO Fares (Created,RouteId,Stage1,Stage2,Single,[Return]) VALUES (1500249600000,3,129,129,0.99,1.8);INSERT INTO Fares (Created,RouteId,Stage2,Stage1,Single,[Return]) VALUES (1500249600000,3,129,129,0.99,1.8)</v>
      </c>
      <c r="L42" s="29" t="str">
        <f t="shared" si="2"/>
        <v/>
      </c>
      <c r="M42" s="29" t="str">
        <f t="shared" si="2"/>
        <v/>
      </c>
      <c r="N42" s="9" t="str">
        <f t="shared" ref="N42" si="8">IF(N9,"INSERT INTO Fares (Created,RouteId,Stage1,Stage2,Single,Return) VALUES ("&amp;$B$2&amp;","&amp;$B$3&amp;","&amp;N$2&amp;","&amp;$D$3&amp;","&amp;N9&amp;","&amp;N20&amp;")","")</f>
        <v/>
      </c>
    </row>
    <row r="43" spans="4:14" x14ac:dyDescent="0.25">
      <c r="D43" s="9">
        <v>128</v>
      </c>
      <c r="E43" s="29" t="str">
        <f t="shared" si="2"/>
        <v>INSERT INTO Fares (Created,RouteId,Stage1,Stage2,Single,[Return]) VALUES (1500249600000,3,27,128,1.44,2.25);INSERT INTO Fares (Created,RouteId,Stage2,Stage1,Single,[Return]) VALUES (1500249600000,3,27,128,1.44,2.25)</v>
      </c>
      <c r="F43" s="29" t="str">
        <f t="shared" si="2"/>
        <v>INSERT INTO Fares (Created,RouteId,Stage1,Stage2,Single,[Return]) VALUES (1500249600000,3,28,128,1.44,2.25);INSERT INTO Fares (Created,RouteId,Stage2,Stage1,Single,[Return]) VALUES (1500249600000,3,28,128,1.44,2.25)</v>
      </c>
      <c r="G43" s="29" t="str">
        <f t="shared" si="2"/>
        <v>INSERT INTO Fares (Created,RouteId,Stage1,Stage2,Single,[Return]) VALUES (1500249600000,3,29,128,1.44,2.25);INSERT INTO Fares (Created,RouteId,Stage2,Stage1,Single,[Return]) VALUES (1500249600000,3,29,128,1.44,2.25)</v>
      </c>
      <c r="H43" s="29" t="str">
        <f t="shared" si="2"/>
        <v>INSERT INTO Fares (Created,RouteId,Stage1,Stage2,Single,[Return]) VALUES (1500249600000,3,31,128,1.44,2.25);INSERT INTO Fares (Created,RouteId,Stage2,Stage1,Single,[Return]) VALUES (1500249600000,3,31,128,1.44,2.25)</v>
      </c>
      <c r="I43" s="29" t="str">
        <f t="shared" si="2"/>
        <v>INSERT INTO Fares (Created,RouteId,Stage1,Stage2,Single,[Return]) VALUES (1500249600000,3,32,128,1.44,2.25);INSERT INTO Fares (Created,RouteId,Stage2,Stage1,Single,[Return]) VALUES (1500249600000,3,32,128,1.44,2.25)</v>
      </c>
      <c r="J43" s="29" t="str">
        <f t="shared" si="2"/>
        <v>INSERT INTO Fares (Created,RouteId,Stage1,Stage2,Single,[Return]) VALUES (1500249600000,3,131,128,1.44,2.25);INSERT INTO Fares (Created,RouteId,Stage2,Stage1,Single,[Return]) VALUES (1500249600000,3,131,128,1.44,2.25)</v>
      </c>
      <c r="K43" s="29" t="str">
        <f t="shared" si="2"/>
        <v>INSERT INTO Fares (Created,RouteId,Stage1,Stage2,Single,[Return]) VALUES (1500249600000,3,129,128,0.99,1.8);INSERT INTO Fares (Created,RouteId,Stage2,Stage1,Single,[Return]) VALUES (1500249600000,3,129,128,0.99,1.8)</v>
      </c>
      <c r="L43" s="29" t="str">
        <f t="shared" si="2"/>
        <v>INSERT INTO Fares (Created,RouteId,Stage1,Stage2,Single,[Return]) VALUES (1500249600000,3,128,128,0.99,1.8);INSERT INTO Fares (Created,RouteId,Stage2,Stage1,Single,[Return]) VALUES (1500249600000,3,128,128,0.99,1.8)</v>
      </c>
      <c r="M43" s="29" t="str">
        <f t="shared" si="2"/>
        <v/>
      </c>
      <c r="N43" s="9" t="str">
        <f t="shared" ref="N43" si="9">IF(N10,"INSERT INTO Fares (Created,RouteId,Stage1,Stage2,Single,Return) VALUES ("&amp;$B$2&amp;","&amp;$B$3&amp;","&amp;N$2&amp;","&amp;$D$3&amp;","&amp;N10&amp;","&amp;N21&amp;")","")</f>
        <v/>
      </c>
    </row>
    <row r="44" spans="4:14" x14ac:dyDescent="0.25">
      <c r="D44" s="9">
        <v>127</v>
      </c>
      <c r="E44" s="29" t="str">
        <f t="shared" si="2"/>
        <v>INSERT INTO Fares (Created,RouteId,Stage1,Stage2,Single,[Return]) VALUES (1500249600000,3,27,127,1.44,2.25);INSERT INTO Fares (Created,RouteId,Stage2,Stage1,Single,[Return]) VALUES (1500249600000,3,27,127,1.44,2.25)</v>
      </c>
      <c r="F44" s="29" t="str">
        <f t="shared" si="2"/>
        <v>INSERT INTO Fares (Created,RouteId,Stage1,Stage2,Single,[Return]) VALUES (1500249600000,3,28,127,1.44,2.25);INSERT INTO Fares (Created,RouteId,Stage2,Stage1,Single,[Return]) VALUES (1500249600000,3,28,127,1.44,2.25)</v>
      </c>
      <c r="G44" s="29" t="str">
        <f t="shared" si="2"/>
        <v>INSERT INTO Fares (Created,RouteId,Stage1,Stage2,Single,[Return]) VALUES (1500249600000,3,29,127,1.44,2.25);INSERT INTO Fares (Created,RouteId,Stage2,Stage1,Single,[Return]) VALUES (1500249600000,3,29,127,1.44,2.25)</v>
      </c>
      <c r="H44" s="29" t="str">
        <f t="shared" si="2"/>
        <v>INSERT INTO Fares (Created,RouteId,Stage1,Stage2,Single,[Return]) VALUES (1500249600000,3,31,127,1.44,2.25);INSERT INTO Fares (Created,RouteId,Stage2,Stage1,Single,[Return]) VALUES (1500249600000,3,31,127,1.44,2.25)</v>
      </c>
      <c r="I44" s="29" t="str">
        <f t="shared" si="2"/>
        <v>INSERT INTO Fares (Created,RouteId,Stage1,Stage2,Single,[Return]) VALUES (1500249600000,3,32,127,1.44,2.25);INSERT INTO Fares (Created,RouteId,Stage2,Stage1,Single,[Return]) VALUES (1500249600000,3,32,127,1.44,2.25)</v>
      </c>
      <c r="J44" s="29" t="str">
        <f t="shared" si="2"/>
        <v>INSERT INTO Fares (Created,RouteId,Stage1,Stage2,Single,[Return]) VALUES (1500249600000,3,131,127,1.44,2.25);INSERT INTO Fares (Created,RouteId,Stage2,Stage1,Single,[Return]) VALUES (1500249600000,3,131,127,1.44,2.25)</v>
      </c>
      <c r="K44" s="29" t="str">
        <f t="shared" si="2"/>
        <v>INSERT INTO Fares (Created,RouteId,Stage1,Stage2,Single,[Return]) VALUES (1500249600000,3,129,127,1.44,2.25);INSERT INTO Fares (Created,RouteId,Stage2,Stage1,Single,[Return]) VALUES (1500249600000,3,129,127,1.44,2.25)</v>
      </c>
      <c r="L44" s="29" t="str">
        <f t="shared" si="2"/>
        <v>INSERT INTO Fares (Created,RouteId,Stage1,Stage2,Single,[Return]) VALUES (1500249600000,3,128,127,0.99,1.8);INSERT INTO Fares (Created,RouteId,Stage2,Stage1,Single,[Return]) VALUES (1500249600000,3,128,127,0.99,1.8)</v>
      </c>
      <c r="M44" s="29" t="str">
        <f t="shared" si="2"/>
        <v>INSERT INTO Fares (Created,RouteId,Stage1,Stage2,Single,[Return]) VALUES (1500249600000,3,127,127,0.99,1.8);INSERT INTO Fares (Created,RouteId,Stage2,Stage1,Single,[Return]) VALUES (1500249600000,3,127,127,0.99,1.8)</v>
      </c>
      <c r="N44" s="9" t="str">
        <f t="shared" ref="N44" si="10">IF(N11,"INSERT INTO Fares (Created,RouteId,Stage1,Stage2,Single,Return) VALUES ("&amp;$B$2&amp;","&amp;$B$3&amp;","&amp;N$2&amp;","&amp;$D$3&amp;","&amp;N11&amp;","&amp;N22&amp;")","")</f>
        <v/>
      </c>
    </row>
    <row r="46" spans="4:14" x14ac:dyDescent="0.25">
      <c r="D46" s="24" t="s">
        <v>315</v>
      </c>
    </row>
    <row r="47" spans="4:14" x14ac:dyDescent="0.25">
      <c r="D47" s="9">
        <v>27</v>
      </c>
      <c r="E47" s="9" t="str">
        <f>IF($D3=-1,"",IF(ISBLANK(E25),"","INSERT INTO FareCapStages (FareCapId,RouteId,Stage1,Stage2) VALUES ("&amp;$B$4&amp;","&amp;$B$3&amp;","&amp;E$2&amp;","&amp;$D3&amp;");INSERT INTO FareCapStages (FareCapId,RouteId,Stage2,Stage1) VALUES ("&amp;$B$4&amp;","&amp;$B$3&amp;","&amp;E$2&amp;","&amp;$D3&amp;");"))&amp;IF(ISNUMBER(SEARCH("KZone",E25)), "INSERT INTO FareCapStages (FareCapId,RouteId,Stage1,Stage2) VALUES ("&amp;$B$5&amp;","&amp;$B$3&amp;","&amp;E$2&amp;","&amp;$D3&amp;");INSERT INTO FareCapStages (FareCapId,RouteId,Stage2,Stage1) VALUES ("&amp;$B$5&amp;","&amp;$B$3&amp;","&amp;E$2&amp;","&amp;$D3&amp;");", "")&amp;IF(ISNUMBER(SEARCH("Bradford",E25)), "INSERT INTO FareCapStages (FareCapId,RouteId,Stage1,Stage2) VALUES ("&amp;$B$6&amp;","&amp;$B$3&amp;","&amp;E$2&amp;","&amp;$D3&amp;");INSERT INTO FareCapStages (FareCapId,RouteId,Stage2,Stage1) VALUES ("&amp;$B$6&amp;","&amp;$B$3&amp;","&amp;E$2&amp;","&amp;$D3&amp;")", "")</f>
        <v>INSERT INTO FareCapStages (FareCapId,RouteId,Stage1,Stage2) VALUES (1,3,27,27);INSERT INTO FareCapStages (FareCapId,RouteId,Stage2,Stage1) VALUES (1,3,27,27);INSERT INTO FareCapStages (FareCapId,RouteId,Stage1,Stage2) VALUES (2,3,27,27);INSERT INTO FareCapStages (FareCapId,RouteId,Stage2,Stage1) VALUES (2,3,27,27);</v>
      </c>
      <c r="F47" s="9" t="str">
        <f t="shared" ref="F47:M47" si="11">IF($D3=-1,"",IF(ISBLANK(F25),"","INSERT INTO FareCapStages (FareCapId,RouteId,Stage1,Stage2) VALUES ("&amp;$B$4&amp;","&amp;$B$3&amp;","&amp;F$2&amp;","&amp;$D3&amp;");INSERT INTO FareCapStages (FareCapId,RouteId,Stage2,Stage1) VALUES ("&amp;$B$4&amp;","&amp;$B$3&amp;","&amp;F$2&amp;","&amp;$D3&amp;");"))&amp;IF(ISNUMBER(SEARCH("KZone",F25)), "INSERT INTO FareCapStages (FareCapId,RouteId,Stage1,Stage2) VALUES ("&amp;$B$5&amp;","&amp;$B$3&amp;","&amp;F$2&amp;","&amp;$D3&amp;");INSERT INTO FareCapStages (FareCapId,RouteId,Stage2,Stage1) VALUES ("&amp;$B$5&amp;","&amp;$B$3&amp;","&amp;F$2&amp;","&amp;$D3&amp;");", "")&amp;IF(ISNUMBER(SEARCH("Bradford",F25)), "INSERT INTO FareCapStages (FareCapId,RouteId,Stage1,Stage2) VALUES ("&amp;$B$6&amp;","&amp;$B$3&amp;","&amp;F$2&amp;","&amp;$D3&amp;");INSERT INTO FareCapStages (FareCapId,RouteId,Stage2,Stage1) VALUES ("&amp;$B$6&amp;","&amp;$B$3&amp;","&amp;F$2&amp;","&amp;$D3&amp;")", "")</f>
        <v/>
      </c>
      <c r="G47" s="9" t="str">
        <f t="shared" si="11"/>
        <v/>
      </c>
      <c r="H47" s="9" t="str">
        <f t="shared" si="11"/>
        <v/>
      </c>
      <c r="I47" s="9" t="str">
        <f t="shared" si="11"/>
        <v/>
      </c>
      <c r="J47" s="9" t="str">
        <f t="shared" si="11"/>
        <v/>
      </c>
      <c r="K47" s="9" t="str">
        <f t="shared" si="11"/>
        <v/>
      </c>
      <c r="L47" s="9" t="str">
        <f t="shared" si="11"/>
        <v/>
      </c>
      <c r="M47" s="9" t="str">
        <f t="shared" si="11"/>
        <v/>
      </c>
      <c r="N47" s="9" t="str">
        <f t="shared" ref="N47" si="12">IF(ISNUMBER(SEARCH("KZone",N25)), "INSERT INTO FareCapStages (FareCapId,Stage1,Stage2) VALUES ("&amp;$B$4&amp;","&amp;N$2&amp;","&amp;$D3&amp;")", "")</f>
        <v/>
      </c>
    </row>
    <row r="48" spans="4:14" x14ac:dyDescent="0.25">
      <c r="D48" s="9">
        <v>28</v>
      </c>
      <c r="E48" s="9" t="str">
        <f t="shared" ref="E48:M55" si="13">IF($D4=-1,"",IF(ISBLANK(E26),"","INSERT INTO FareCapStages (FareCapId,RouteId,Stage1,Stage2) VALUES ("&amp;$B$4&amp;","&amp;$B$3&amp;","&amp;E$2&amp;","&amp;$D4&amp;");INSERT INTO FareCapStages (FareCapId,RouteId,Stage2,Stage1) VALUES ("&amp;$B$4&amp;","&amp;$B$3&amp;","&amp;E$2&amp;","&amp;$D4&amp;");"))&amp;IF(ISNUMBER(SEARCH("KZone",E26)), "INSERT INTO FareCapStages (FareCapId,RouteId,Stage1,Stage2) VALUES ("&amp;$B$5&amp;","&amp;$B$3&amp;","&amp;E$2&amp;","&amp;$D4&amp;");INSERT INTO FareCapStages (FareCapId,RouteId,Stage2,Stage1) VALUES ("&amp;$B$5&amp;","&amp;$B$3&amp;","&amp;E$2&amp;","&amp;$D4&amp;");", "")&amp;IF(ISNUMBER(SEARCH("Bradford",E26)), "INSERT INTO FareCapStages (FareCapId,RouteId,Stage1,Stage2) VALUES ("&amp;$B$6&amp;","&amp;$B$3&amp;","&amp;E$2&amp;","&amp;$D4&amp;");INSERT INTO FareCapStages (FareCapId,RouteId,Stage2,Stage1) VALUES ("&amp;$B$6&amp;","&amp;$B$3&amp;","&amp;E$2&amp;","&amp;$D4&amp;")", "")</f>
        <v>INSERT INTO FareCapStages (FareCapId,RouteId,Stage1,Stage2) VALUES (1,3,27,28);INSERT INTO FareCapStages (FareCapId,RouteId,Stage2,Stage1) VALUES (1,3,27,28);INSERT INTO FareCapStages (FareCapId,RouteId,Stage1,Stage2) VALUES (2,3,27,28);INSERT INTO FareCapStages (FareCapId,RouteId,Stage2,Stage1) VALUES (2,3,27,28);</v>
      </c>
      <c r="F48" s="9" t="str">
        <f t="shared" si="13"/>
        <v>INSERT INTO FareCapStages (FareCapId,RouteId,Stage1,Stage2) VALUES (1,3,28,28);INSERT INTO FareCapStages (FareCapId,RouteId,Stage2,Stage1) VALUES (1,3,28,28);INSERT INTO FareCapStages (FareCapId,RouteId,Stage1,Stage2) VALUES (2,3,28,28);INSERT INTO FareCapStages (FareCapId,RouteId,Stage2,Stage1) VALUES (2,3,28,28);</v>
      </c>
      <c r="G48" s="9" t="str">
        <f t="shared" si="13"/>
        <v/>
      </c>
      <c r="H48" s="9" t="str">
        <f t="shared" si="13"/>
        <v/>
      </c>
      <c r="I48" s="9" t="str">
        <f t="shared" si="13"/>
        <v/>
      </c>
      <c r="J48" s="9" t="str">
        <f t="shared" si="13"/>
        <v/>
      </c>
      <c r="K48" s="9" t="str">
        <f t="shared" si="13"/>
        <v/>
      </c>
      <c r="L48" s="9" t="str">
        <f t="shared" si="13"/>
        <v/>
      </c>
      <c r="M48" s="9" t="str">
        <f t="shared" si="13"/>
        <v/>
      </c>
      <c r="N48" s="9" t="str">
        <f t="shared" ref="N48" si="14">IF(ISNUMBER(SEARCH("KZone",N26)), "INSERT INTO FareCapStages (FareCapId,Stage1,Stage2) VALUES ("&amp;$B$4&amp;","&amp;N$2&amp;","&amp;$D4&amp;")", "")</f>
        <v/>
      </c>
    </row>
    <row r="49" spans="4:14" x14ac:dyDescent="0.25">
      <c r="D49" s="9">
        <v>29</v>
      </c>
      <c r="E49" s="9" t="str">
        <f t="shared" si="13"/>
        <v>INSERT INTO FareCapStages (FareCapId,RouteId,Stage1,Stage2) VALUES (1,3,27,29);INSERT INTO FareCapStages (FareCapId,RouteId,Stage2,Stage1) VALUES (1,3,27,29);INSERT INTO FareCapStages (FareCapId,RouteId,Stage1,Stage2) VALUES (2,3,27,29);INSERT INTO FareCapStages (FareCapId,RouteId,Stage2,Stage1) VALUES (2,3,27,29);</v>
      </c>
      <c r="F49" s="9" t="str">
        <f t="shared" si="13"/>
        <v>INSERT INTO FareCapStages (FareCapId,RouteId,Stage1,Stage2) VALUES (1,3,28,29);INSERT INTO FareCapStages (FareCapId,RouteId,Stage2,Stage1) VALUES (1,3,28,29);INSERT INTO FareCapStages (FareCapId,RouteId,Stage1,Stage2) VALUES (2,3,28,29);INSERT INTO FareCapStages (FareCapId,RouteId,Stage2,Stage1) VALUES (2,3,28,29);</v>
      </c>
      <c r="G49" s="9" t="str">
        <f t="shared" si="13"/>
        <v>INSERT INTO FareCapStages (FareCapId,RouteId,Stage1,Stage2) VALUES (1,3,29,29);INSERT INTO FareCapStages (FareCapId,RouteId,Stage2,Stage1) VALUES (1,3,29,29);INSERT INTO FareCapStages (FareCapId,RouteId,Stage1,Stage2) VALUES (2,3,29,29);INSERT INTO FareCapStages (FareCapId,RouteId,Stage2,Stage1) VALUES (2,3,29,29);</v>
      </c>
      <c r="H49" s="9" t="str">
        <f t="shared" si="13"/>
        <v/>
      </c>
      <c r="I49" s="9" t="str">
        <f t="shared" si="13"/>
        <v/>
      </c>
      <c r="J49" s="9" t="str">
        <f t="shared" si="13"/>
        <v/>
      </c>
      <c r="K49" s="9" t="str">
        <f t="shared" si="13"/>
        <v/>
      </c>
      <c r="L49" s="9" t="str">
        <f t="shared" si="13"/>
        <v/>
      </c>
      <c r="M49" s="9" t="str">
        <f t="shared" si="13"/>
        <v/>
      </c>
      <c r="N49" s="9" t="str">
        <f t="shared" ref="N49" si="15">IF(ISNUMBER(SEARCH("KZone",N27)), "INSERT INTO FareCapStages (FareCapId,Stage1,Stage2) VALUES ("&amp;$B$4&amp;","&amp;N$2&amp;","&amp;$D5&amp;")", "")</f>
        <v/>
      </c>
    </row>
    <row r="50" spans="4:14" x14ac:dyDescent="0.25">
      <c r="D50" s="9">
        <v>31</v>
      </c>
      <c r="E50" s="9" t="str">
        <f t="shared" si="13"/>
        <v>INSERT INTO FareCapStages (FareCapId,RouteId,Stage1,Stage2) VALUES (1,3,27,31);INSERT INTO FareCapStages (FareCapId,RouteId,Stage2,Stage1) VALUES (1,3,27,31);INSERT INTO FareCapStages (FareCapId,RouteId,Stage1,Stage2) VALUES (2,3,27,31);INSERT INTO FareCapStages (FareCapId,RouteId,Stage2,Stage1) VALUES (2,3,27,31);</v>
      </c>
      <c r="F50" s="9" t="str">
        <f t="shared" si="13"/>
        <v>INSERT INTO FareCapStages (FareCapId,RouteId,Stage1,Stage2) VALUES (1,3,28,31);INSERT INTO FareCapStages (FareCapId,RouteId,Stage2,Stage1) VALUES (1,3,28,31);INSERT INTO FareCapStages (FareCapId,RouteId,Stage1,Stage2) VALUES (2,3,28,31);INSERT INTO FareCapStages (FareCapId,RouteId,Stage2,Stage1) VALUES (2,3,28,31);</v>
      </c>
      <c r="G50" s="9" t="str">
        <f t="shared" si="13"/>
        <v>INSERT INTO FareCapStages (FareCapId,RouteId,Stage1,Stage2) VALUES (1,3,29,31);INSERT INTO FareCapStages (FareCapId,RouteId,Stage2,Stage1) VALUES (1,3,29,31);INSERT INTO FareCapStages (FareCapId,RouteId,Stage1,Stage2) VALUES (2,3,29,31);INSERT INTO FareCapStages (FareCapId,RouteId,Stage2,Stage1) VALUES (2,3,29,31);</v>
      </c>
      <c r="H50" s="9" t="str">
        <f t="shared" si="13"/>
        <v>INSERT INTO FareCapStages (FareCapId,RouteId,Stage1,Stage2) VALUES (1,3,31,31);INSERT INTO FareCapStages (FareCapId,RouteId,Stage2,Stage1) VALUES (1,3,31,31);INSERT INTO FareCapStages (FareCapId,RouteId,Stage1,Stage2) VALUES (2,3,31,31);INSERT INTO FareCapStages (FareCapId,RouteId,Stage2,Stage1) VALUES (2,3,31,31);</v>
      </c>
      <c r="I50" s="9" t="str">
        <f t="shared" si="13"/>
        <v/>
      </c>
      <c r="J50" s="9" t="str">
        <f t="shared" si="13"/>
        <v/>
      </c>
      <c r="K50" s="9" t="str">
        <f t="shared" si="13"/>
        <v/>
      </c>
      <c r="L50" s="9" t="str">
        <f t="shared" si="13"/>
        <v/>
      </c>
      <c r="M50" s="9" t="str">
        <f t="shared" si="13"/>
        <v/>
      </c>
      <c r="N50" s="9" t="str">
        <f t="shared" ref="N50" si="16">IF(ISNUMBER(SEARCH("KZone",N28)), "INSERT INTO FareCapStages (FareCapId,Stage1,Stage2) VALUES ("&amp;$B$4&amp;","&amp;N$2&amp;","&amp;$D6&amp;")", "")</f>
        <v/>
      </c>
    </row>
    <row r="51" spans="4:14" x14ac:dyDescent="0.25">
      <c r="D51" s="9">
        <v>32</v>
      </c>
      <c r="E51" s="9" t="str">
        <f t="shared" si="13"/>
        <v>INSERT INTO FareCapStages (FareCapId,RouteId,Stage1,Stage2) VALUES (1,3,27,32);INSERT INTO FareCapStages (FareCapId,RouteId,Stage2,Stage1) VALUES (1,3,27,32);INSERT INTO FareCapStages (FareCapId,RouteId,Stage1,Stage2) VALUES (2,3,27,32);INSERT INTO FareCapStages (FareCapId,RouteId,Stage2,Stage1) VALUES (2,3,27,32);</v>
      </c>
      <c r="F51" s="9" t="str">
        <f t="shared" si="13"/>
        <v>INSERT INTO FareCapStages (FareCapId,RouteId,Stage1,Stage2) VALUES (1,3,28,32);INSERT INTO FareCapStages (FareCapId,RouteId,Stage2,Stage1) VALUES (1,3,28,32);INSERT INTO FareCapStages (FareCapId,RouteId,Stage1,Stage2) VALUES (2,3,28,32);INSERT INTO FareCapStages (FareCapId,RouteId,Stage2,Stage1) VALUES (2,3,28,32);</v>
      </c>
      <c r="G51" s="9" t="str">
        <f t="shared" si="13"/>
        <v>INSERT INTO FareCapStages (FareCapId,RouteId,Stage1,Stage2) VALUES (1,3,29,32);INSERT INTO FareCapStages (FareCapId,RouteId,Stage2,Stage1) VALUES (1,3,29,32);INSERT INTO FareCapStages (FareCapId,RouteId,Stage1,Stage2) VALUES (2,3,29,32);INSERT INTO FareCapStages (FareCapId,RouteId,Stage2,Stage1) VALUES (2,3,29,32);</v>
      </c>
      <c r="H51" s="9" t="str">
        <f t="shared" si="13"/>
        <v>INSERT INTO FareCapStages (FareCapId,RouteId,Stage1,Stage2) VALUES (1,3,31,32);INSERT INTO FareCapStages (FareCapId,RouteId,Stage2,Stage1) VALUES (1,3,31,32);INSERT INTO FareCapStages (FareCapId,RouteId,Stage1,Stage2) VALUES (2,3,31,32);INSERT INTO FareCapStages (FareCapId,RouteId,Stage2,Stage1) VALUES (2,3,31,32);</v>
      </c>
      <c r="I51" s="9" t="str">
        <f t="shared" si="13"/>
        <v>INSERT INTO FareCapStages (FareCapId,RouteId,Stage1,Stage2) VALUES (1,3,32,32);INSERT INTO FareCapStages (FareCapId,RouteId,Stage2,Stage1) VALUES (1,3,32,32);INSERT INTO FareCapStages (FareCapId,RouteId,Stage1,Stage2) VALUES (2,3,32,32);INSERT INTO FareCapStages (FareCapId,RouteId,Stage2,Stage1) VALUES (2,3,32,32);</v>
      </c>
      <c r="J51" s="9" t="str">
        <f t="shared" si="13"/>
        <v/>
      </c>
      <c r="K51" s="9" t="str">
        <f t="shared" si="13"/>
        <v/>
      </c>
      <c r="L51" s="9" t="str">
        <f t="shared" si="13"/>
        <v/>
      </c>
      <c r="M51" s="9" t="str">
        <f t="shared" si="13"/>
        <v/>
      </c>
      <c r="N51" s="9" t="str">
        <f t="shared" ref="N51" si="17">IF(ISNUMBER(SEARCH("KZone",N29)), "INSERT INTO FareCapStages (FareCapId,Stage1,Stage2) VALUES ("&amp;$B$4&amp;","&amp;N$2&amp;","&amp;$D7&amp;")", "")</f>
        <v/>
      </c>
    </row>
    <row r="52" spans="4:14" x14ac:dyDescent="0.25">
      <c r="D52" s="9">
        <v>131</v>
      </c>
      <c r="E52" s="9" t="str">
        <f t="shared" si="13"/>
        <v>INSERT INTO FareCapStages (FareCapId,RouteId,Stage1,Stage2) VALUES (1,3,27,131);INSERT INTO FareCapStages (FareCapId,RouteId,Stage2,Stage1) VALUES (1,3,27,131);INSERT INTO FareCapStages (FareCapId,RouteId,Stage1,Stage2) VALUES (2,3,27,131);INSERT INTO FareCapStages (FareCapId,RouteId,Stage2,Stage1) VALUES (2,3,27,131);</v>
      </c>
      <c r="F52" s="9" t="str">
        <f t="shared" si="13"/>
        <v>INSERT INTO FareCapStages (FareCapId,RouteId,Stage1,Stage2) VALUES (1,3,28,131);INSERT INTO FareCapStages (FareCapId,RouteId,Stage2,Stage1) VALUES (1,3,28,131);INSERT INTO FareCapStages (FareCapId,RouteId,Stage1,Stage2) VALUES (2,3,28,131);INSERT INTO FareCapStages (FareCapId,RouteId,Stage2,Stage1) VALUES (2,3,28,131);</v>
      </c>
      <c r="G52" s="9" t="str">
        <f t="shared" si="13"/>
        <v>INSERT INTO FareCapStages (FareCapId,RouteId,Stage1,Stage2) VALUES (1,3,29,131);INSERT INTO FareCapStages (FareCapId,RouteId,Stage2,Stage1) VALUES (1,3,29,131);INSERT INTO FareCapStages (FareCapId,RouteId,Stage1,Stage2) VALUES (2,3,29,131);INSERT INTO FareCapStages (FareCapId,RouteId,Stage2,Stage1) VALUES (2,3,29,131);</v>
      </c>
      <c r="H52" s="9" t="str">
        <f t="shared" si="13"/>
        <v>INSERT INTO FareCapStages (FareCapId,RouteId,Stage1,Stage2) VALUES (1,3,31,131);INSERT INTO FareCapStages (FareCapId,RouteId,Stage2,Stage1) VALUES (1,3,31,131);INSERT INTO FareCapStages (FareCapId,RouteId,Stage1,Stage2) VALUES (2,3,31,131);INSERT INTO FareCapStages (FareCapId,RouteId,Stage2,Stage1) VALUES (2,3,31,131);</v>
      </c>
      <c r="I52" s="9" t="str">
        <f t="shared" si="13"/>
        <v>INSERT INTO FareCapStages (FareCapId,RouteId,Stage1,Stage2) VALUES (1,3,32,131);INSERT INTO FareCapStages (FareCapId,RouteId,Stage2,Stage1) VALUES (1,3,32,131);INSERT INTO FareCapStages (FareCapId,RouteId,Stage1,Stage2) VALUES (2,3,32,131);INSERT INTO FareCapStages (FareCapId,RouteId,Stage2,Stage1) VALUES (2,3,32,131);</v>
      </c>
      <c r="J52" s="9" t="str">
        <f t="shared" si="13"/>
        <v>INSERT INTO FareCapStages (FareCapId,RouteId,Stage1,Stage2) VALUES (1,3,131,131);INSERT INTO FareCapStages (FareCapId,RouteId,Stage2,Stage1) VALUES (1,3,131,131);INSERT INTO FareCapStages (FareCapId,RouteId,Stage1,Stage2) VALUES (2,3,131,131);INSERT INTO FareCapStages (FareCapId,RouteId,Stage2,Stage1) VALUES (2,3,131,131);</v>
      </c>
      <c r="K52" s="9" t="str">
        <f t="shared" si="13"/>
        <v/>
      </c>
      <c r="L52" s="9" t="str">
        <f t="shared" si="13"/>
        <v/>
      </c>
      <c r="M52" s="9" t="str">
        <f t="shared" si="13"/>
        <v/>
      </c>
      <c r="N52" s="9" t="str">
        <f t="shared" ref="N52" si="18">IF(ISNUMBER(SEARCH("KZone",N30)), "INSERT INTO FareCapStages (FareCapId,Stage1,Stage2) VALUES ("&amp;$B$4&amp;","&amp;N$2&amp;","&amp;$D8&amp;")", "")</f>
        <v/>
      </c>
    </row>
    <row r="53" spans="4:14" x14ac:dyDescent="0.25">
      <c r="D53" s="9">
        <v>129</v>
      </c>
      <c r="E53" s="9" t="str">
        <f t="shared" si="13"/>
        <v>INSERT INTO FareCapStages (FareCapId,RouteId,Stage1,Stage2) VALUES (1,3,27,129);INSERT INTO FareCapStages (FareCapId,RouteId,Stage2,Stage1) VALUES (1,3,27,129);INSERT INTO FareCapStages (FareCapId,RouteId,Stage1,Stage2) VALUES (2,3,27,129);INSERT INTO FareCapStages (FareCapId,RouteId,Stage2,Stage1) VALUES (2,3,27,129);</v>
      </c>
      <c r="F53" s="9" t="str">
        <f t="shared" si="13"/>
        <v>INSERT INTO FareCapStages (FareCapId,RouteId,Stage1,Stage2) VALUES (1,3,28,129);INSERT INTO FareCapStages (FareCapId,RouteId,Stage2,Stage1) VALUES (1,3,28,129);INSERT INTO FareCapStages (FareCapId,RouteId,Stage1,Stage2) VALUES (2,3,28,129);INSERT INTO FareCapStages (FareCapId,RouteId,Stage2,Stage1) VALUES (2,3,28,129);</v>
      </c>
      <c r="G53" s="9" t="str">
        <f t="shared" si="13"/>
        <v>INSERT INTO FareCapStages (FareCapId,RouteId,Stage1,Stage2) VALUES (1,3,29,129);INSERT INTO FareCapStages (FareCapId,RouteId,Stage2,Stage1) VALUES (1,3,29,129);INSERT INTO FareCapStages (FareCapId,RouteId,Stage1,Stage2) VALUES (2,3,29,129);INSERT INTO FareCapStages (FareCapId,RouteId,Stage2,Stage1) VALUES (2,3,29,129);</v>
      </c>
      <c r="H53" s="9" t="str">
        <f t="shared" si="13"/>
        <v>INSERT INTO FareCapStages (FareCapId,RouteId,Stage1,Stage2) VALUES (1,3,31,129);INSERT INTO FareCapStages (FareCapId,RouteId,Stage2,Stage1) VALUES (1,3,31,129);INSERT INTO FareCapStages (FareCapId,RouteId,Stage1,Stage2) VALUES (2,3,31,129);INSERT INTO FareCapStages (FareCapId,RouteId,Stage2,Stage1) VALUES (2,3,31,129);</v>
      </c>
      <c r="I53" s="9" t="str">
        <f t="shared" si="13"/>
        <v>INSERT INTO FareCapStages (FareCapId,RouteId,Stage1,Stage2) VALUES (1,3,32,129);INSERT INTO FareCapStages (FareCapId,RouteId,Stage2,Stage1) VALUES (1,3,32,129);INSERT INTO FareCapStages (FareCapId,RouteId,Stage1,Stage2) VALUES (2,3,32,129);INSERT INTO FareCapStages (FareCapId,RouteId,Stage2,Stage1) VALUES (2,3,32,129);</v>
      </c>
      <c r="J53" s="9" t="str">
        <f t="shared" si="13"/>
        <v>INSERT INTO FareCapStages (FareCapId,RouteId,Stage1,Stage2) VALUES (1,3,131,129);INSERT INTO FareCapStages (FareCapId,RouteId,Stage2,Stage1) VALUES (1,3,131,129);INSERT INTO FareCapStages (FareCapId,RouteId,Stage1,Stage2) VALUES (2,3,131,129);INSERT INTO FareCapStages (FareCapId,RouteId,Stage2,Stage1) VALUES (2,3,131,129);</v>
      </c>
      <c r="K53" s="9" t="str">
        <f t="shared" si="13"/>
        <v>INSERT INTO FareCapStages (FareCapId,RouteId,Stage1,Stage2) VALUES (1,3,129,129);INSERT INTO FareCapStages (FareCapId,RouteId,Stage2,Stage1) VALUES (1,3,129,129);INSERT INTO FareCapStages (FareCapId,RouteId,Stage1,Stage2) VALUES (2,3,129,129);INSERT INTO FareCapStages (FareCapId,RouteId,Stage2,Stage1) VALUES (2,3,129,129);</v>
      </c>
      <c r="L53" s="9" t="str">
        <f t="shared" si="13"/>
        <v/>
      </c>
      <c r="M53" s="9" t="str">
        <f t="shared" si="13"/>
        <v/>
      </c>
      <c r="N53" s="9" t="str">
        <f t="shared" ref="N53" si="19">IF(ISNUMBER(SEARCH("KZone",N31)), "INSERT INTO FareCapStages (FareCapId,Stage1,Stage2) VALUES ("&amp;$B$4&amp;","&amp;N$2&amp;","&amp;$D9&amp;")", "")</f>
        <v/>
      </c>
    </row>
    <row r="54" spans="4:14" x14ac:dyDescent="0.25">
      <c r="D54" s="9">
        <v>128</v>
      </c>
      <c r="E54" s="9" t="str">
        <f t="shared" si="13"/>
        <v>INSERT INTO FareCapStages (FareCapId,RouteId,Stage1,Stage2) VALUES (1,3,27,128);INSERT INTO FareCapStages (FareCapId,RouteId,Stage2,Stage1) VALUES (1,3,27,128);INSERT INTO FareCapStages (FareCapId,RouteId,Stage1,Stage2) VALUES (2,3,27,128);INSERT INTO FareCapStages (FareCapId,RouteId,Stage2,Stage1) VALUES (2,3,27,128);</v>
      </c>
      <c r="F54" s="9" t="str">
        <f t="shared" si="13"/>
        <v>INSERT INTO FareCapStages (FareCapId,RouteId,Stage1,Stage2) VALUES (1,3,28,128);INSERT INTO FareCapStages (FareCapId,RouteId,Stage2,Stage1) VALUES (1,3,28,128);INSERT INTO FareCapStages (FareCapId,RouteId,Stage1,Stage2) VALUES (2,3,28,128);INSERT INTO FareCapStages (FareCapId,RouteId,Stage2,Stage1) VALUES (2,3,28,128);</v>
      </c>
      <c r="G54" s="9" t="str">
        <f t="shared" si="13"/>
        <v>INSERT INTO FareCapStages (FareCapId,RouteId,Stage1,Stage2) VALUES (1,3,29,128);INSERT INTO FareCapStages (FareCapId,RouteId,Stage2,Stage1) VALUES (1,3,29,128);INSERT INTO FareCapStages (FareCapId,RouteId,Stage1,Stage2) VALUES (2,3,29,128);INSERT INTO FareCapStages (FareCapId,RouteId,Stage2,Stage1) VALUES (2,3,29,128);</v>
      </c>
      <c r="H54" s="9" t="str">
        <f t="shared" si="13"/>
        <v>INSERT INTO FareCapStages (FareCapId,RouteId,Stage1,Stage2) VALUES (1,3,31,128);INSERT INTO FareCapStages (FareCapId,RouteId,Stage2,Stage1) VALUES (1,3,31,128);INSERT INTO FareCapStages (FareCapId,RouteId,Stage1,Stage2) VALUES (2,3,31,128);INSERT INTO FareCapStages (FareCapId,RouteId,Stage2,Stage1) VALUES (2,3,31,128);</v>
      </c>
      <c r="I54" s="9" t="str">
        <f t="shared" si="13"/>
        <v>INSERT INTO FareCapStages (FareCapId,RouteId,Stage1,Stage2) VALUES (1,3,32,128);INSERT INTO FareCapStages (FareCapId,RouteId,Stage2,Stage1) VALUES (1,3,32,128);INSERT INTO FareCapStages (FareCapId,RouteId,Stage1,Stage2) VALUES (2,3,32,128);INSERT INTO FareCapStages (FareCapId,RouteId,Stage2,Stage1) VALUES (2,3,32,128);</v>
      </c>
      <c r="J54" s="9" t="str">
        <f t="shared" si="13"/>
        <v>INSERT INTO FareCapStages (FareCapId,RouteId,Stage1,Stage2) VALUES (1,3,131,128);INSERT INTO FareCapStages (FareCapId,RouteId,Stage2,Stage1) VALUES (1,3,131,128);INSERT INTO FareCapStages (FareCapId,RouteId,Stage1,Stage2) VALUES (2,3,131,128);INSERT INTO FareCapStages (FareCapId,RouteId,Stage2,Stage1) VALUES (2,3,131,128);</v>
      </c>
      <c r="K54" s="9" t="str">
        <f t="shared" si="13"/>
        <v>INSERT INTO FareCapStages (FareCapId,RouteId,Stage1,Stage2) VALUES (1,3,129,128);INSERT INTO FareCapStages (FareCapId,RouteId,Stage2,Stage1) VALUES (1,3,129,128);INSERT INTO FareCapStages (FareCapId,RouteId,Stage1,Stage2) VALUES (2,3,129,128);INSERT INTO FareCapStages (FareCapId,RouteId,Stage2,Stage1) VALUES (2,3,129,128);</v>
      </c>
      <c r="L54" s="9" t="str">
        <f t="shared" si="13"/>
        <v>INSERT INTO FareCapStages (FareCapId,RouteId,Stage1,Stage2) VALUES (1,3,128,128);INSERT INTO FareCapStages (FareCapId,RouteId,Stage2,Stage1) VALUES (1,3,128,128);INSERT INTO FareCapStages (FareCapId,RouteId,Stage1,Stage2) VALUES (2,3,128,128);INSERT INTO FareCapStages (FareCapId,RouteId,Stage2,Stage1) VALUES (2,3,128,128);</v>
      </c>
      <c r="M54" s="9" t="str">
        <f t="shared" si="13"/>
        <v/>
      </c>
      <c r="N54" s="9" t="str">
        <f t="shared" ref="N54" si="20">IF(ISNUMBER(SEARCH("KZone",N32)), "INSERT INTO FareCapStages (FareCapId,Stage1,Stage2) VALUES ("&amp;$B$4&amp;","&amp;N$2&amp;","&amp;$D10&amp;")", "")</f>
        <v/>
      </c>
    </row>
    <row r="55" spans="4:14" x14ac:dyDescent="0.25">
      <c r="D55" s="9">
        <v>127</v>
      </c>
      <c r="E55" s="9" t="str">
        <f t="shared" si="13"/>
        <v>INSERT INTO FareCapStages (FareCapId,RouteId,Stage1,Stage2) VALUES (1,3,27,127);INSERT INTO FareCapStages (FareCapId,RouteId,Stage2,Stage1) VALUES (1,3,27,127);INSERT INTO FareCapStages (FareCapId,RouteId,Stage1,Stage2) VALUES (2,3,27,127);INSERT INTO FareCapStages (FareCapId,RouteId,Stage2,Stage1) VALUES (2,3,27,127);</v>
      </c>
      <c r="F55" s="9" t="str">
        <f t="shared" si="13"/>
        <v>INSERT INTO FareCapStages (FareCapId,RouteId,Stage1,Stage2) VALUES (1,3,28,127);INSERT INTO FareCapStages (FareCapId,RouteId,Stage2,Stage1) VALUES (1,3,28,127);INSERT INTO FareCapStages (FareCapId,RouteId,Stage1,Stage2) VALUES (2,3,28,127);INSERT INTO FareCapStages (FareCapId,RouteId,Stage2,Stage1) VALUES (2,3,28,127);</v>
      </c>
      <c r="G55" s="9" t="str">
        <f t="shared" si="13"/>
        <v>INSERT INTO FareCapStages (FareCapId,RouteId,Stage1,Stage2) VALUES (1,3,29,127);INSERT INTO FareCapStages (FareCapId,RouteId,Stage2,Stage1) VALUES (1,3,29,127);INSERT INTO FareCapStages (FareCapId,RouteId,Stage1,Stage2) VALUES (2,3,29,127);INSERT INTO FareCapStages (FareCapId,RouteId,Stage2,Stage1) VALUES (2,3,29,127);</v>
      </c>
      <c r="H55" s="9" t="str">
        <f t="shared" si="13"/>
        <v>INSERT INTO FareCapStages (FareCapId,RouteId,Stage1,Stage2) VALUES (1,3,31,127);INSERT INTO FareCapStages (FareCapId,RouteId,Stage2,Stage1) VALUES (1,3,31,127);INSERT INTO FareCapStages (FareCapId,RouteId,Stage1,Stage2) VALUES (2,3,31,127);INSERT INTO FareCapStages (FareCapId,RouteId,Stage2,Stage1) VALUES (2,3,31,127);</v>
      </c>
      <c r="I55" s="9" t="str">
        <f t="shared" si="13"/>
        <v>INSERT INTO FareCapStages (FareCapId,RouteId,Stage1,Stage2) VALUES (1,3,32,127);INSERT INTO FareCapStages (FareCapId,RouteId,Stage2,Stage1) VALUES (1,3,32,127);INSERT INTO FareCapStages (FareCapId,RouteId,Stage1,Stage2) VALUES (2,3,32,127);INSERT INTO FareCapStages (FareCapId,RouteId,Stage2,Stage1) VALUES (2,3,32,127);</v>
      </c>
      <c r="J55" s="9" t="str">
        <f t="shared" si="13"/>
        <v>INSERT INTO FareCapStages (FareCapId,RouteId,Stage1,Stage2) VALUES (1,3,131,127);INSERT INTO FareCapStages (FareCapId,RouteId,Stage2,Stage1) VALUES (1,3,131,127);INSERT INTO FareCapStages (FareCapId,RouteId,Stage1,Stage2) VALUES (2,3,131,127);INSERT INTO FareCapStages (FareCapId,RouteId,Stage2,Stage1) VALUES (2,3,131,127);</v>
      </c>
      <c r="K55" s="9" t="str">
        <f t="shared" si="13"/>
        <v>INSERT INTO FareCapStages (FareCapId,RouteId,Stage1,Stage2) VALUES (1,3,129,127);INSERT INTO FareCapStages (FareCapId,RouteId,Stage2,Stage1) VALUES (1,3,129,127);INSERT INTO FareCapStages (FareCapId,RouteId,Stage1,Stage2) VALUES (2,3,129,127);INSERT INTO FareCapStages (FareCapId,RouteId,Stage2,Stage1) VALUES (2,3,129,127);</v>
      </c>
      <c r="L55" s="9" t="str">
        <f t="shared" si="13"/>
        <v>INSERT INTO FareCapStages (FareCapId,RouteId,Stage1,Stage2) VALUES (1,3,128,127);INSERT INTO FareCapStages (FareCapId,RouteId,Stage2,Stage1) VALUES (1,3,128,127);INSERT INTO FareCapStages (FareCapId,RouteId,Stage1,Stage2) VALUES (2,3,128,127);INSERT INTO FareCapStages (FareCapId,RouteId,Stage2,Stage1) VALUES (2,3,128,127);</v>
      </c>
      <c r="M55" s="9" t="str">
        <f t="shared" si="13"/>
        <v>INSERT INTO FareCapStages (FareCapId,RouteId,Stage1,Stage2) VALUES (1,3,127,127);INSERT INTO FareCapStages (FareCapId,RouteId,Stage2,Stage1) VALUES (1,3,127,127);INSERT INTO FareCapStages (FareCapId,RouteId,Stage1,Stage2) VALUES (2,3,127,127);INSERT INTO FareCapStages (FareCapId,RouteId,Stage2,Stage1) VALUES (2,3,127,127);</v>
      </c>
      <c r="N55" s="9" t="str">
        <f t="shared" ref="N55" si="21">IF(ISNUMBER(SEARCH("KZone",N33)), "INSERT INTO FareCapStages (FareCapId,Stage1,Stage2) VALUES ("&amp;$B$4&amp;","&amp;N$2&amp;","&amp;$D11&amp;")", 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Routes</vt:lpstr>
      <vt:lpstr>FareCaps</vt:lpstr>
      <vt:lpstr>Naptans</vt:lpstr>
      <vt:lpstr>K1</vt:lpstr>
      <vt:lpstr>K1 Fares</vt:lpstr>
      <vt:lpstr>K2</vt:lpstr>
      <vt:lpstr>K2 Fares</vt:lpstr>
      <vt:lpstr>K3</vt:lpstr>
      <vt:lpstr>K3 Fares</vt:lpstr>
      <vt:lpstr>K5</vt:lpstr>
      <vt:lpstr>K5 Fares</vt:lpstr>
      <vt:lpstr>K6</vt:lpstr>
      <vt:lpstr>K6 Fares</vt:lpstr>
      <vt:lpstr>K7</vt:lpstr>
      <vt:lpstr>K7 Fares</vt:lpstr>
      <vt:lpstr>K8</vt:lpstr>
      <vt:lpstr>K8 Fares</vt:lpstr>
      <vt:lpstr>K9</vt:lpstr>
      <vt:lpstr>K9 Fares</vt:lpstr>
      <vt:lpstr>K10</vt:lpstr>
      <vt:lpstr>K10 Fares</vt:lpstr>
      <vt:lpstr>K11</vt:lpstr>
      <vt:lpstr>K11 Fares</vt:lpstr>
      <vt:lpstr>B1</vt:lpstr>
      <vt:lpstr>B1 Fares</vt:lpstr>
      <vt:lpstr>B2</vt:lpstr>
      <vt:lpstr>B2 Fares</vt:lpstr>
      <vt:lpstr>B3</vt:lpstr>
      <vt:lpstr>B3 Fares</vt:lpstr>
      <vt:lpstr>62&amp;66</vt:lpstr>
      <vt:lpstr>62&amp;66 Fares</vt:lpstr>
      <vt:lpstr>696&amp;697</vt:lpstr>
      <vt:lpstr>696&amp;697 Fares</vt:lpstr>
      <vt:lpstr>698</vt:lpstr>
      <vt:lpstr>698 Fares</vt:lpstr>
      <vt:lpstr>760</vt:lpstr>
      <vt:lpstr>760 Fares</vt:lpstr>
      <vt:lpstr>662</vt:lpstr>
      <vt:lpstr>662 Fares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Pickles</dc:creator>
  <cp:keywords/>
  <dc:description/>
  <cp:lastModifiedBy>Craig Pickles</cp:lastModifiedBy>
  <cp:revision/>
  <dcterms:created xsi:type="dcterms:W3CDTF">2017-06-04T07:59:22Z</dcterms:created>
  <dcterms:modified xsi:type="dcterms:W3CDTF">2017-07-12T10:40:50Z</dcterms:modified>
  <cp:category/>
  <cp:contentStatus/>
</cp:coreProperties>
</file>