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sset_Info\DFES Engineering\2021\Working Folder\DFES LA Workbooks\Charting Tools\"/>
    </mc:Choice>
  </mc:AlternateContent>
  <xr:revisionPtr revIDLastSave="0" documentId="8_{B7B7C41D-CD5E-40A9-9010-E236474B4E5E}" xr6:coauthVersionLast="47" xr6:coauthVersionMax="47" xr10:uidLastSave="{00000000-0000-0000-0000-000000000000}"/>
  <bookViews>
    <workbookView xWindow="-110" yWindow="-110" windowWidth="19420" windowHeight="10420" tabRatio="922" xr2:uid="{00000000-000D-0000-FFFF-FFFF00000000}"/>
  </bookViews>
  <sheets>
    <sheet name="Your LA - Forecasts" sheetId="12" r:id="rId1"/>
    <sheet name="DFES Min Max Range by LA Charts" sheetId="11" r:id="rId2"/>
    <sheet name="Embedded Charts" sheetId="16" r:id="rId3"/>
    <sheet name="DECADE VIEW BY SCENARIO" sheetId="5" r:id="rId4"/>
    <sheet name="DECADE VIEW BY YEAR" sheetId="9" r:id="rId5"/>
    <sheet name="CT Annual LA Forecasts" sheetId="2" r:id="rId6"/>
    <sheet name="ST Annual LA Forecasts" sheetId="13" r:id="rId7"/>
    <sheet name="SP Annual LA Forecasts" sheetId="4" r:id="rId8"/>
    <sheet name="LTW Annual LA Forecasts" sheetId="3" r:id="rId9"/>
    <sheet name="PS Annual LA Forecasts" sheetId="1" r:id="rId10"/>
    <sheet name="LA MIN MAX Chart data" sheetId="10" r:id="rId11"/>
  </sheets>
  <definedNames>
    <definedName name="_xlnm._FilterDatabase" localSheetId="5" hidden="1">'CT Annual LA Forecasts'!$A$1:$AM$40</definedName>
    <definedName name="_xlnm._FilterDatabase" localSheetId="3" hidden="1">'DECADE VIEW BY SCENARIO'!$A$2:$X$41</definedName>
    <definedName name="_xlnm._FilterDatabase" localSheetId="4" hidden="1">'DECADE VIEW BY YEAR'!$A$2:$X$41</definedName>
    <definedName name="_xlnm._FilterDatabase" localSheetId="10" hidden="1">'LA MIN MAX Chart data'!$A$2:$P$41</definedName>
    <definedName name="_xlnm._FilterDatabase" localSheetId="8" hidden="1">'LTW Annual LA Forecasts'!$A$1:$AM$40</definedName>
    <definedName name="_xlnm._FilterDatabase" localSheetId="9" hidden="1">'PS Annual LA Forecasts'!$A$1:$AM$40</definedName>
    <definedName name="_xlnm._FilterDatabase" localSheetId="7" hidden="1">'SP Annual LA Forecasts'!$A$1:$AM$40</definedName>
    <definedName name="_xlnm._FilterDatabase" localSheetId="6" hidden="1">'ST Annual LA Forecasts'!$A$1:$AM$40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5" l="1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3" i="5"/>
  <c r="B4" i="9"/>
  <c r="C4" i="9"/>
  <c r="D4" i="9"/>
  <c r="E4" i="9"/>
  <c r="F4" i="9"/>
  <c r="B5" i="9"/>
  <c r="C5" i="9"/>
  <c r="D5" i="9"/>
  <c r="E5" i="9"/>
  <c r="F5" i="9"/>
  <c r="B6" i="9"/>
  <c r="C6" i="9"/>
  <c r="D6" i="9"/>
  <c r="E6" i="9"/>
  <c r="F6" i="9"/>
  <c r="B7" i="9"/>
  <c r="C7" i="9"/>
  <c r="D7" i="9"/>
  <c r="E7" i="9"/>
  <c r="F7" i="9"/>
  <c r="B8" i="9"/>
  <c r="C8" i="9"/>
  <c r="D8" i="9"/>
  <c r="E8" i="9"/>
  <c r="F8" i="9"/>
  <c r="B9" i="9"/>
  <c r="C9" i="9"/>
  <c r="D9" i="9"/>
  <c r="E9" i="9"/>
  <c r="F9" i="9"/>
  <c r="B10" i="9"/>
  <c r="C10" i="9"/>
  <c r="D10" i="9"/>
  <c r="E10" i="9"/>
  <c r="F10" i="9"/>
  <c r="B11" i="9"/>
  <c r="C11" i="9"/>
  <c r="D11" i="9"/>
  <c r="E11" i="9"/>
  <c r="F11" i="9"/>
  <c r="B12" i="9"/>
  <c r="C12" i="9"/>
  <c r="D12" i="9"/>
  <c r="E12" i="9"/>
  <c r="F12" i="9"/>
  <c r="B13" i="9"/>
  <c r="C13" i="9"/>
  <c r="D13" i="9"/>
  <c r="E13" i="9"/>
  <c r="F13" i="9"/>
  <c r="B14" i="9"/>
  <c r="C14" i="9"/>
  <c r="D14" i="9"/>
  <c r="E14" i="9"/>
  <c r="F14" i="9"/>
  <c r="B15" i="9"/>
  <c r="C15" i="9"/>
  <c r="D15" i="9"/>
  <c r="E15" i="9"/>
  <c r="F15" i="9"/>
  <c r="B16" i="9"/>
  <c r="C16" i="9"/>
  <c r="D16" i="9"/>
  <c r="E16" i="9"/>
  <c r="F16" i="9"/>
  <c r="B17" i="9"/>
  <c r="C17" i="9"/>
  <c r="D17" i="9"/>
  <c r="E17" i="9"/>
  <c r="F17" i="9"/>
  <c r="B18" i="9"/>
  <c r="C18" i="9"/>
  <c r="D18" i="9"/>
  <c r="E18" i="9"/>
  <c r="F18" i="9"/>
  <c r="B19" i="9"/>
  <c r="C19" i="9"/>
  <c r="D19" i="9"/>
  <c r="E19" i="9"/>
  <c r="F19" i="9"/>
  <c r="B20" i="9"/>
  <c r="C20" i="9"/>
  <c r="D20" i="9"/>
  <c r="E20" i="9"/>
  <c r="F20" i="9"/>
  <c r="B21" i="9"/>
  <c r="C21" i="9"/>
  <c r="D21" i="9"/>
  <c r="E21" i="9"/>
  <c r="F21" i="9"/>
  <c r="B22" i="9"/>
  <c r="C22" i="9"/>
  <c r="D22" i="9"/>
  <c r="E22" i="9"/>
  <c r="F22" i="9"/>
  <c r="B23" i="9"/>
  <c r="C23" i="9"/>
  <c r="D23" i="9"/>
  <c r="E23" i="9"/>
  <c r="F23" i="9"/>
  <c r="B24" i="9"/>
  <c r="C24" i="9"/>
  <c r="D24" i="9"/>
  <c r="E24" i="9"/>
  <c r="F24" i="9"/>
  <c r="B25" i="9"/>
  <c r="C25" i="9"/>
  <c r="D25" i="9"/>
  <c r="E25" i="9"/>
  <c r="F25" i="9"/>
  <c r="B26" i="9"/>
  <c r="C26" i="9"/>
  <c r="D26" i="9"/>
  <c r="E26" i="9"/>
  <c r="F26" i="9"/>
  <c r="B27" i="9"/>
  <c r="C27" i="9"/>
  <c r="D27" i="9"/>
  <c r="E27" i="9"/>
  <c r="F27" i="9"/>
  <c r="B28" i="9"/>
  <c r="C28" i="9"/>
  <c r="D28" i="9"/>
  <c r="E28" i="9"/>
  <c r="F28" i="9"/>
  <c r="B29" i="9"/>
  <c r="C29" i="9"/>
  <c r="D29" i="9"/>
  <c r="E29" i="9"/>
  <c r="F29" i="9"/>
  <c r="B30" i="9"/>
  <c r="C30" i="9"/>
  <c r="D30" i="9"/>
  <c r="E30" i="9"/>
  <c r="F30" i="9"/>
  <c r="B31" i="9"/>
  <c r="C31" i="9"/>
  <c r="D31" i="9"/>
  <c r="E31" i="9"/>
  <c r="F31" i="9"/>
  <c r="B32" i="9"/>
  <c r="C32" i="9"/>
  <c r="D32" i="9"/>
  <c r="E32" i="9"/>
  <c r="F32" i="9"/>
  <c r="B33" i="9"/>
  <c r="C33" i="9"/>
  <c r="D33" i="9"/>
  <c r="E33" i="9"/>
  <c r="F33" i="9"/>
  <c r="B34" i="9"/>
  <c r="C34" i="9"/>
  <c r="D34" i="9"/>
  <c r="E34" i="9"/>
  <c r="F34" i="9"/>
  <c r="B35" i="9"/>
  <c r="C35" i="9"/>
  <c r="D35" i="9"/>
  <c r="E35" i="9"/>
  <c r="F35" i="9"/>
  <c r="B36" i="9"/>
  <c r="C36" i="9"/>
  <c r="D36" i="9"/>
  <c r="E36" i="9"/>
  <c r="F36" i="9"/>
  <c r="B37" i="9"/>
  <c r="C37" i="9"/>
  <c r="D37" i="9"/>
  <c r="E37" i="9"/>
  <c r="F37" i="9"/>
  <c r="B38" i="9"/>
  <c r="C38" i="9"/>
  <c r="D38" i="9"/>
  <c r="E38" i="9"/>
  <c r="F38" i="9"/>
  <c r="B39" i="9"/>
  <c r="C39" i="9"/>
  <c r="D39" i="9"/>
  <c r="E39" i="9"/>
  <c r="F39" i="9"/>
  <c r="B40" i="9"/>
  <c r="C40" i="9"/>
  <c r="D40" i="9"/>
  <c r="E40" i="9"/>
  <c r="F40" i="9"/>
  <c r="B41" i="9"/>
  <c r="C41" i="9"/>
  <c r="D41" i="9"/>
  <c r="E41" i="9"/>
  <c r="F41" i="9"/>
  <c r="F3" i="9"/>
  <c r="E3" i="9"/>
  <c r="D3" i="9"/>
  <c r="C3" i="9"/>
  <c r="B3" i="9"/>
  <c r="AK7" i="12" l="1"/>
  <c r="BF7" i="12" s="1"/>
  <c r="T37" i="12" s="1"/>
  <c r="T45" i="12" s="1"/>
  <c r="O41" i="9"/>
  <c r="O41" i="5"/>
  <c r="O40" i="9"/>
  <c r="O40" i="5"/>
  <c r="P39" i="5"/>
  <c r="J39" i="9"/>
  <c r="P38" i="5"/>
  <c r="O38" i="5"/>
  <c r="O37" i="9"/>
  <c r="J37" i="9"/>
  <c r="O36" i="9"/>
  <c r="J36" i="9"/>
  <c r="P35" i="5"/>
  <c r="O35" i="5"/>
  <c r="P34" i="5"/>
  <c r="J34" i="9"/>
  <c r="O33" i="9"/>
  <c r="O32" i="9"/>
  <c r="O32" i="5"/>
  <c r="P31" i="5"/>
  <c r="O31" i="5"/>
  <c r="P30" i="5"/>
  <c r="J30" i="9"/>
  <c r="O29" i="9"/>
  <c r="O29" i="5"/>
  <c r="O28" i="9"/>
  <c r="J28" i="9"/>
  <c r="P27" i="5"/>
  <c r="J27" i="9"/>
  <c r="P26" i="5"/>
  <c r="J26" i="9"/>
  <c r="O25" i="9"/>
  <c r="O25" i="5"/>
  <c r="O24" i="9"/>
  <c r="O24" i="5"/>
  <c r="P23" i="5"/>
  <c r="J23" i="9"/>
  <c r="P22" i="5"/>
  <c r="O22" i="5"/>
  <c r="O21" i="9"/>
  <c r="J21" i="9"/>
  <c r="O20" i="9"/>
  <c r="J20" i="9"/>
  <c r="P19" i="5"/>
  <c r="O19" i="5"/>
  <c r="P18" i="5"/>
  <c r="J18" i="9"/>
  <c r="O17" i="9"/>
  <c r="O16" i="9"/>
  <c r="O16" i="5"/>
  <c r="P15" i="5"/>
  <c r="O15" i="5"/>
  <c r="P14" i="5"/>
  <c r="J14" i="9"/>
  <c r="O13" i="9"/>
  <c r="O13" i="5"/>
  <c r="O12" i="9"/>
  <c r="J12" i="9"/>
  <c r="P11" i="5"/>
  <c r="J11" i="9"/>
  <c r="P10" i="5"/>
  <c r="J10" i="9"/>
  <c r="O9" i="9"/>
  <c r="O9" i="5"/>
  <c r="O8" i="9"/>
  <c r="O8" i="5"/>
  <c r="P7" i="5"/>
  <c r="J7" i="9"/>
  <c r="P6" i="5"/>
  <c r="O6" i="5"/>
  <c r="O5" i="9"/>
  <c r="J5" i="9"/>
  <c r="O4" i="9"/>
  <c r="J4" i="9"/>
  <c r="O3" i="9"/>
  <c r="O3" i="5"/>
  <c r="J8" i="9"/>
  <c r="J9" i="9"/>
  <c r="J16" i="9"/>
  <c r="J17" i="9"/>
  <c r="J24" i="9"/>
  <c r="J25" i="9"/>
  <c r="J32" i="9"/>
  <c r="J33" i="9"/>
  <c r="J40" i="9"/>
  <c r="J41" i="9"/>
  <c r="O10" i="9"/>
  <c r="O11" i="9"/>
  <c r="O18" i="9"/>
  <c r="O19" i="9"/>
  <c r="O26" i="9"/>
  <c r="O27" i="9"/>
  <c r="O34" i="9"/>
  <c r="O35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3" i="9"/>
  <c r="J3" i="9"/>
  <c r="Q41" i="5"/>
  <c r="Q40" i="5"/>
  <c r="Q39" i="5"/>
  <c r="O39" i="5"/>
  <c r="Q38" i="5"/>
  <c r="Q37" i="5"/>
  <c r="Q36" i="5"/>
  <c r="O36" i="5"/>
  <c r="Q35" i="5"/>
  <c r="Q34" i="5"/>
  <c r="Q33" i="5"/>
  <c r="O33" i="5"/>
  <c r="Q32" i="5"/>
  <c r="Q31" i="5"/>
  <c r="Q30" i="5"/>
  <c r="Q29" i="5"/>
  <c r="Q28" i="5"/>
  <c r="Q27" i="5"/>
  <c r="Q26" i="5"/>
  <c r="O26" i="5"/>
  <c r="Q25" i="5"/>
  <c r="Q24" i="5"/>
  <c r="Q23" i="5"/>
  <c r="O23" i="5"/>
  <c r="Q22" i="5"/>
  <c r="Q21" i="5"/>
  <c r="Q20" i="5"/>
  <c r="O20" i="5"/>
  <c r="Q19" i="5"/>
  <c r="Q18" i="5"/>
  <c r="Q17" i="5"/>
  <c r="O17" i="5"/>
  <c r="Q16" i="5"/>
  <c r="Q15" i="5"/>
  <c r="Q14" i="5"/>
  <c r="Q13" i="5"/>
  <c r="Q12" i="5"/>
  <c r="Q11" i="5"/>
  <c r="Q10" i="5"/>
  <c r="O10" i="5"/>
  <c r="Q9" i="5"/>
  <c r="Q8" i="5"/>
  <c r="Q7" i="5"/>
  <c r="O7" i="5"/>
  <c r="Q6" i="5"/>
  <c r="Q5" i="5"/>
  <c r="Q4" i="5"/>
  <c r="O4" i="5"/>
  <c r="Q3" i="5"/>
  <c r="AP7" i="12" l="1"/>
  <c r="D37" i="12" s="1"/>
  <c r="D45" i="12" s="1"/>
  <c r="AX7" i="12"/>
  <c r="L37" i="12" s="1"/>
  <c r="L45" i="12" s="1"/>
  <c r="O14" i="5"/>
  <c r="O30" i="5"/>
  <c r="J31" i="9"/>
  <c r="J15" i="9"/>
  <c r="O5" i="5"/>
  <c r="O11" i="5"/>
  <c r="O21" i="5"/>
  <c r="O27" i="5"/>
  <c r="O37" i="5"/>
  <c r="J38" i="9"/>
  <c r="J22" i="9"/>
  <c r="J6" i="9"/>
  <c r="O34" i="5"/>
  <c r="J29" i="9"/>
  <c r="J13" i="9"/>
  <c r="O12" i="5"/>
  <c r="O28" i="5"/>
  <c r="J35" i="9"/>
  <c r="J19" i="9"/>
  <c r="BT7" i="12"/>
  <c r="AH37" i="12" s="1"/>
  <c r="AH45" i="12" s="1"/>
  <c r="O18" i="5"/>
  <c r="BN7" i="12"/>
  <c r="AB37" i="12" s="1"/>
  <c r="AB45" i="12" s="1"/>
  <c r="O39" i="9"/>
  <c r="O31" i="9"/>
  <c r="O23" i="9"/>
  <c r="O15" i="9"/>
  <c r="O7" i="9"/>
  <c r="O38" i="9"/>
  <c r="O30" i="9"/>
  <c r="O22" i="9"/>
  <c r="O14" i="9"/>
  <c r="O6" i="9"/>
  <c r="AO7" i="12"/>
  <c r="C37" i="12" s="1"/>
  <c r="C45" i="12" s="1"/>
  <c r="AW7" i="12"/>
  <c r="K37" i="12" s="1"/>
  <c r="K45" i="12" s="1"/>
  <c r="BE7" i="12"/>
  <c r="S37" i="12" s="1"/>
  <c r="S45" i="12" s="1"/>
  <c r="BM7" i="12"/>
  <c r="AA37" i="12" s="1"/>
  <c r="AA45" i="12" s="1"/>
  <c r="AS7" i="12"/>
  <c r="G37" i="12" s="1"/>
  <c r="G45" i="12" s="1"/>
  <c r="BA7" i="12"/>
  <c r="O37" i="12" s="1"/>
  <c r="O45" i="12" s="1"/>
  <c r="BI7" i="12"/>
  <c r="W37" i="12" s="1"/>
  <c r="W45" i="12" s="1"/>
  <c r="BQ7" i="12"/>
  <c r="AE37" i="12" s="1"/>
  <c r="AE45" i="12" s="1"/>
  <c r="AT7" i="12"/>
  <c r="H37" i="12" s="1"/>
  <c r="H45" i="12" s="1"/>
  <c r="BB7" i="12"/>
  <c r="P37" i="12" s="1"/>
  <c r="P45" i="12" s="1"/>
  <c r="BJ7" i="12"/>
  <c r="X37" i="12" s="1"/>
  <c r="X45" i="12" s="1"/>
  <c r="BR7" i="12"/>
  <c r="AF37" i="12" s="1"/>
  <c r="AF45" i="12" s="1"/>
  <c r="AM7" i="12"/>
  <c r="AQ7" i="12"/>
  <c r="E37" i="12" s="1"/>
  <c r="E45" i="12" s="1"/>
  <c r="AU7" i="12"/>
  <c r="I37" i="12" s="1"/>
  <c r="I45" i="12" s="1"/>
  <c r="AY7" i="12"/>
  <c r="M37" i="12" s="1"/>
  <c r="M45" i="12" s="1"/>
  <c r="BC7" i="12"/>
  <c r="Q37" i="12" s="1"/>
  <c r="Q45" i="12" s="1"/>
  <c r="BG7" i="12"/>
  <c r="U37" i="12" s="1"/>
  <c r="U45" i="12" s="1"/>
  <c r="BK7" i="12"/>
  <c r="Y37" i="12" s="1"/>
  <c r="Y45" i="12" s="1"/>
  <c r="BO7" i="12"/>
  <c r="AC37" i="12" s="1"/>
  <c r="AC45" i="12" s="1"/>
  <c r="BS7" i="12"/>
  <c r="AG37" i="12" s="1"/>
  <c r="AG45" i="12" s="1"/>
  <c r="AN7" i="12"/>
  <c r="AR7" i="12"/>
  <c r="F37" i="12" s="1"/>
  <c r="F45" i="12" s="1"/>
  <c r="AV7" i="12"/>
  <c r="J37" i="12" s="1"/>
  <c r="J45" i="12" s="1"/>
  <c r="AZ7" i="12"/>
  <c r="N37" i="12" s="1"/>
  <c r="N45" i="12" s="1"/>
  <c r="BD7" i="12"/>
  <c r="R37" i="12" s="1"/>
  <c r="R45" i="12" s="1"/>
  <c r="BH7" i="12"/>
  <c r="V37" i="12" s="1"/>
  <c r="V45" i="12" s="1"/>
  <c r="BL7" i="12"/>
  <c r="Z37" i="12" s="1"/>
  <c r="Z45" i="12" s="1"/>
  <c r="BP7" i="12"/>
  <c r="AD37" i="12" s="1"/>
  <c r="AD45" i="12" s="1"/>
  <c r="P3" i="5"/>
  <c r="P4" i="5"/>
  <c r="P5" i="5"/>
  <c r="P8" i="5"/>
  <c r="P9" i="5"/>
  <c r="P12" i="5"/>
  <c r="P13" i="5"/>
  <c r="P16" i="5"/>
  <c r="P17" i="5"/>
  <c r="P20" i="5"/>
  <c r="P21" i="5"/>
  <c r="P24" i="5"/>
  <c r="P25" i="5"/>
  <c r="P28" i="5"/>
  <c r="P29" i="5"/>
  <c r="P32" i="5"/>
  <c r="P33" i="5"/>
  <c r="P36" i="5"/>
  <c r="P37" i="5"/>
  <c r="P40" i="5"/>
  <c r="P41" i="5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U4" i="9"/>
  <c r="U3" i="9"/>
  <c r="N41" i="10" l="1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AK6" i="12" l="1"/>
  <c r="AK5" i="12"/>
  <c r="AK4" i="12"/>
  <c r="AK3" i="12"/>
  <c r="BT3" i="12" l="1"/>
  <c r="BP3" i="12"/>
  <c r="BL3" i="12"/>
  <c r="Z33" i="12" s="1"/>
  <c r="Z41" i="12" s="1"/>
  <c r="BH3" i="12"/>
  <c r="V33" i="12" s="1"/>
  <c r="V41" i="12" s="1"/>
  <c r="BD3" i="12"/>
  <c r="AZ3" i="12"/>
  <c r="N33" i="12" s="1"/>
  <c r="N41" i="12" s="1"/>
  <c r="AV3" i="12"/>
  <c r="J33" i="12" s="1"/>
  <c r="J41" i="12" s="1"/>
  <c r="AR3" i="12"/>
  <c r="F33" i="12" s="1"/>
  <c r="F41" i="12" s="1"/>
  <c r="AN3" i="12"/>
  <c r="AM3" i="12"/>
  <c r="BN3" i="12"/>
  <c r="BF3" i="12"/>
  <c r="T33" i="12" s="1"/>
  <c r="T41" i="12" s="1"/>
  <c r="AX3" i="12"/>
  <c r="AP3" i="12"/>
  <c r="D33" i="12" s="1"/>
  <c r="D41" i="12" s="1"/>
  <c r="BQ3" i="12"/>
  <c r="AE33" i="12" s="1"/>
  <c r="AE41" i="12" s="1"/>
  <c r="BI3" i="12"/>
  <c r="W33" i="12" s="1"/>
  <c r="W41" i="12" s="1"/>
  <c r="BA3" i="12"/>
  <c r="AS3" i="12"/>
  <c r="BS3" i="12"/>
  <c r="BO3" i="12"/>
  <c r="BK3" i="12"/>
  <c r="BG3" i="12"/>
  <c r="U33" i="12" s="1"/>
  <c r="U41" i="12" s="1"/>
  <c r="BC3" i="12"/>
  <c r="Q33" i="12" s="1"/>
  <c r="Q41" i="12" s="1"/>
  <c r="AY3" i="12"/>
  <c r="M33" i="12" s="1"/>
  <c r="M41" i="12" s="1"/>
  <c r="AU3" i="12"/>
  <c r="AQ3" i="12"/>
  <c r="E33" i="12" s="1"/>
  <c r="E41" i="12" s="1"/>
  <c r="BR3" i="12"/>
  <c r="AF33" i="12" s="1"/>
  <c r="AF41" i="12" s="1"/>
  <c r="BJ3" i="12"/>
  <c r="X33" i="12" s="1"/>
  <c r="X41" i="12" s="1"/>
  <c r="BB3" i="12"/>
  <c r="AT3" i="12"/>
  <c r="H33" i="12" s="1"/>
  <c r="H41" i="12" s="1"/>
  <c r="BM3" i="12"/>
  <c r="AA33" i="12" s="1"/>
  <c r="AA41" i="12" s="1"/>
  <c r="BE3" i="12"/>
  <c r="S33" i="12" s="1"/>
  <c r="S41" i="12" s="1"/>
  <c r="AW3" i="12"/>
  <c r="AO3" i="12"/>
  <c r="C33" i="12" s="1"/>
  <c r="C41" i="12" s="1"/>
  <c r="BS4" i="12"/>
  <c r="AG34" i="12" s="1"/>
  <c r="AG42" i="12" s="1"/>
  <c r="BO4" i="12"/>
  <c r="BK4" i="12"/>
  <c r="BG4" i="12"/>
  <c r="U34" i="12" s="1"/>
  <c r="U42" i="12" s="1"/>
  <c r="BC4" i="12"/>
  <c r="Q34" i="12" s="1"/>
  <c r="Q42" i="12" s="1"/>
  <c r="AY4" i="12"/>
  <c r="M34" i="12" s="1"/>
  <c r="M42" i="12" s="1"/>
  <c r="AU4" i="12"/>
  <c r="I34" i="12" s="1"/>
  <c r="I42" i="12" s="1"/>
  <c r="AQ4" i="12"/>
  <c r="E34" i="12" s="1"/>
  <c r="E42" i="12" s="1"/>
  <c r="BM4" i="12"/>
  <c r="AA34" i="12" s="1"/>
  <c r="AA42" i="12" s="1"/>
  <c r="BE4" i="12"/>
  <c r="AW4" i="12"/>
  <c r="K34" i="12" s="1"/>
  <c r="K42" i="12" s="1"/>
  <c r="AO4" i="12"/>
  <c r="C34" i="12" s="1"/>
  <c r="C42" i="12" s="1"/>
  <c r="BP4" i="12"/>
  <c r="AD34" i="12" s="1"/>
  <c r="AD42" i="12" s="1"/>
  <c r="BH4" i="12"/>
  <c r="V34" i="12" s="1"/>
  <c r="V42" i="12" s="1"/>
  <c r="AZ4" i="12"/>
  <c r="N34" i="12" s="1"/>
  <c r="N42" i="12" s="1"/>
  <c r="AR4" i="12"/>
  <c r="F34" i="12" s="1"/>
  <c r="F42" i="12" s="1"/>
  <c r="AM4" i="12"/>
  <c r="BR4" i="12"/>
  <c r="AF34" i="12" s="1"/>
  <c r="AF42" i="12" s="1"/>
  <c r="BN4" i="12"/>
  <c r="BJ4" i="12"/>
  <c r="X34" i="12" s="1"/>
  <c r="X42" i="12" s="1"/>
  <c r="BF4" i="12"/>
  <c r="T34" i="12" s="1"/>
  <c r="T42" i="12" s="1"/>
  <c r="BB4" i="12"/>
  <c r="P34" i="12" s="1"/>
  <c r="P42" i="12" s="1"/>
  <c r="AX4" i="12"/>
  <c r="AT4" i="12"/>
  <c r="H34" i="12" s="1"/>
  <c r="H42" i="12" s="1"/>
  <c r="AP4" i="12"/>
  <c r="D34" i="12" s="1"/>
  <c r="D42" i="12" s="1"/>
  <c r="BQ4" i="12"/>
  <c r="BI4" i="12"/>
  <c r="W34" i="12" s="1"/>
  <c r="W42" i="12" s="1"/>
  <c r="BA4" i="12"/>
  <c r="O34" i="12" s="1"/>
  <c r="O42" i="12" s="1"/>
  <c r="AS4" i="12"/>
  <c r="G34" i="12" s="1"/>
  <c r="G42" i="12" s="1"/>
  <c r="BT4" i="12"/>
  <c r="AH34" i="12" s="1"/>
  <c r="AH42" i="12" s="1"/>
  <c r="BL4" i="12"/>
  <c r="Z34" i="12" s="1"/>
  <c r="Z42" i="12" s="1"/>
  <c r="BD4" i="12"/>
  <c r="R34" i="12" s="1"/>
  <c r="R42" i="12" s="1"/>
  <c r="AV4" i="12"/>
  <c r="J34" i="12" s="1"/>
  <c r="J42" i="12" s="1"/>
  <c r="AN4" i="12"/>
  <c r="BR5" i="12"/>
  <c r="AF35" i="12" s="1"/>
  <c r="AF43" i="12" s="1"/>
  <c r="BN5" i="12"/>
  <c r="AB35" i="12" s="1"/>
  <c r="AB43" i="12" s="1"/>
  <c r="BJ5" i="12"/>
  <c r="X35" i="12" s="1"/>
  <c r="X43" i="12" s="1"/>
  <c r="BF5" i="12"/>
  <c r="T35" i="12" s="1"/>
  <c r="T43" i="12" s="1"/>
  <c r="BB5" i="12"/>
  <c r="P35" i="12" s="1"/>
  <c r="P43" i="12" s="1"/>
  <c r="AX5" i="12"/>
  <c r="L35" i="12" s="1"/>
  <c r="L43" i="12" s="1"/>
  <c r="AT5" i="12"/>
  <c r="AP5" i="12"/>
  <c r="BT5" i="12"/>
  <c r="AH35" i="12" s="1"/>
  <c r="AH43" i="12" s="1"/>
  <c r="BL5" i="12"/>
  <c r="Z35" i="12" s="1"/>
  <c r="Z43" i="12" s="1"/>
  <c r="BD5" i="12"/>
  <c r="R35" i="12" s="1"/>
  <c r="R43" i="12" s="1"/>
  <c r="AV5" i="12"/>
  <c r="J35" i="12" s="1"/>
  <c r="J43" i="12" s="1"/>
  <c r="AN5" i="12"/>
  <c r="BO5" i="12"/>
  <c r="BG5" i="12"/>
  <c r="AY5" i="12"/>
  <c r="AQ5" i="12"/>
  <c r="E35" i="12" s="1"/>
  <c r="E43" i="12" s="1"/>
  <c r="BQ5" i="12"/>
  <c r="AE35" i="12" s="1"/>
  <c r="AE43" i="12" s="1"/>
  <c r="BM5" i="12"/>
  <c r="AA35" i="12" s="1"/>
  <c r="AA43" i="12" s="1"/>
  <c r="BI5" i="12"/>
  <c r="W35" i="12" s="1"/>
  <c r="W43" i="12" s="1"/>
  <c r="BE5" i="12"/>
  <c r="BA5" i="12"/>
  <c r="O35" i="12" s="1"/>
  <c r="O43" i="12" s="1"/>
  <c r="AW5" i="12"/>
  <c r="K35" i="12" s="1"/>
  <c r="K43" i="12" s="1"/>
  <c r="AS5" i="12"/>
  <c r="AO5" i="12"/>
  <c r="C35" i="12" s="1"/>
  <c r="C43" i="12" s="1"/>
  <c r="BP5" i="12"/>
  <c r="AD35" i="12" s="1"/>
  <c r="AD43" i="12" s="1"/>
  <c r="BH5" i="12"/>
  <c r="V35" i="12" s="1"/>
  <c r="V43" i="12" s="1"/>
  <c r="AZ5" i="12"/>
  <c r="N35" i="12" s="1"/>
  <c r="N43" i="12" s="1"/>
  <c r="AR5" i="12"/>
  <c r="F35" i="12" s="1"/>
  <c r="F43" i="12" s="1"/>
  <c r="BS5" i="12"/>
  <c r="AG35" i="12" s="1"/>
  <c r="AG43" i="12" s="1"/>
  <c r="BK5" i="12"/>
  <c r="Y35" i="12" s="1"/>
  <c r="Y43" i="12" s="1"/>
  <c r="BC5" i="12"/>
  <c r="Q35" i="12" s="1"/>
  <c r="Q43" i="12" s="1"/>
  <c r="AU5" i="12"/>
  <c r="I35" i="12" s="1"/>
  <c r="I43" i="12" s="1"/>
  <c r="BQ6" i="12"/>
  <c r="AE36" i="12" s="1"/>
  <c r="AE44" i="12" s="1"/>
  <c r="BM6" i="12"/>
  <c r="AA36" i="12" s="1"/>
  <c r="AA44" i="12" s="1"/>
  <c r="BI6" i="12"/>
  <c r="W36" i="12" s="1"/>
  <c r="W44" i="12" s="1"/>
  <c r="BE6" i="12"/>
  <c r="S36" i="12" s="1"/>
  <c r="S44" i="12" s="1"/>
  <c r="BA6" i="12"/>
  <c r="O36" i="12" s="1"/>
  <c r="O44" i="12" s="1"/>
  <c r="AW6" i="12"/>
  <c r="K36" i="12" s="1"/>
  <c r="K44" i="12" s="1"/>
  <c r="AS6" i="12"/>
  <c r="G36" i="12" s="1"/>
  <c r="G44" i="12" s="1"/>
  <c r="AO6" i="12"/>
  <c r="C36" i="12" s="1"/>
  <c r="C44" i="12" s="1"/>
  <c r="BS6" i="12"/>
  <c r="AG36" i="12" s="1"/>
  <c r="AG44" i="12" s="1"/>
  <c r="BO6" i="12"/>
  <c r="AC36" i="12" s="1"/>
  <c r="AC44" i="12" s="1"/>
  <c r="BK6" i="12"/>
  <c r="Y36" i="12" s="1"/>
  <c r="Y44" i="12" s="1"/>
  <c r="BG6" i="12"/>
  <c r="U36" i="12" s="1"/>
  <c r="U44" i="12" s="1"/>
  <c r="BC6" i="12"/>
  <c r="Q36" i="12" s="1"/>
  <c r="Q44" i="12" s="1"/>
  <c r="AU6" i="12"/>
  <c r="I36" i="12" s="1"/>
  <c r="I44" i="12" s="1"/>
  <c r="BJ6" i="12"/>
  <c r="X36" i="12" s="1"/>
  <c r="X44" i="12" s="1"/>
  <c r="AX6" i="12"/>
  <c r="L36" i="12" s="1"/>
  <c r="L44" i="12" s="1"/>
  <c r="AP6" i="12"/>
  <c r="D36" i="12" s="1"/>
  <c r="D44" i="12" s="1"/>
  <c r="BT6" i="12"/>
  <c r="AH36" i="12" s="1"/>
  <c r="AH44" i="12" s="1"/>
  <c r="BP6" i="12"/>
  <c r="AD36" i="12" s="1"/>
  <c r="AD44" i="12" s="1"/>
  <c r="BL6" i="12"/>
  <c r="Z36" i="12" s="1"/>
  <c r="Z44" i="12" s="1"/>
  <c r="BH6" i="12"/>
  <c r="V36" i="12" s="1"/>
  <c r="V44" i="12" s="1"/>
  <c r="BD6" i="12"/>
  <c r="R36" i="12" s="1"/>
  <c r="R44" i="12" s="1"/>
  <c r="AZ6" i="12"/>
  <c r="N36" i="12" s="1"/>
  <c r="N44" i="12" s="1"/>
  <c r="AV6" i="12"/>
  <c r="J36" i="12" s="1"/>
  <c r="J44" i="12" s="1"/>
  <c r="AR6" i="12"/>
  <c r="F36" i="12" s="1"/>
  <c r="F44" i="12" s="1"/>
  <c r="AN6" i="12"/>
  <c r="AY6" i="12"/>
  <c r="M36" i="12" s="1"/>
  <c r="M44" i="12" s="1"/>
  <c r="AQ6" i="12"/>
  <c r="E36" i="12" s="1"/>
  <c r="E44" i="12" s="1"/>
  <c r="AM6" i="12"/>
  <c r="BR6" i="12"/>
  <c r="AF36" i="12" s="1"/>
  <c r="AF44" i="12" s="1"/>
  <c r="BN6" i="12"/>
  <c r="AB36" i="12" s="1"/>
  <c r="AB44" i="12" s="1"/>
  <c r="BF6" i="12"/>
  <c r="T36" i="12" s="1"/>
  <c r="T44" i="12" s="1"/>
  <c r="BB6" i="12"/>
  <c r="P36" i="12" s="1"/>
  <c r="P44" i="12" s="1"/>
  <c r="AT6" i="12"/>
  <c r="H36" i="12" s="1"/>
  <c r="H44" i="12" s="1"/>
  <c r="G35" i="12"/>
  <c r="G43" i="12" s="1"/>
  <c r="H35" i="12"/>
  <c r="H43" i="12" s="1"/>
  <c r="AC34" i="12"/>
  <c r="AC42" i="12" s="1"/>
  <c r="S35" i="12"/>
  <c r="S43" i="12" s="1"/>
  <c r="Y34" i="12"/>
  <c r="Y42" i="12" s="1"/>
  <c r="D35" i="12"/>
  <c r="D43" i="12" s="1"/>
  <c r="S34" i="12"/>
  <c r="S42" i="12" s="1"/>
  <c r="AE34" i="12"/>
  <c r="AE42" i="12" s="1"/>
  <c r="AM5" i="12"/>
  <c r="M35" i="12"/>
  <c r="M43" i="12" s="1"/>
  <c r="U35" i="12"/>
  <c r="U43" i="12" s="1"/>
  <c r="AC35" i="12"/>
  <c r="AC43" i="12" s="1"/>
  <c r="AK2" i="12"/>
  <c r="AL2" i="12" s="1"/>
  <c r="L34" i="12"/>
  <c r="L42" i="12" s="1"/>
  <c r="AB34" i="12"/>
  <c r="AB42" i="12" s="1"/>
  <c r="I33" i="12"/>
  <c r="I41" i="12" s="1"/>
  <c r="Y33" i="12"/>
  <c r="Y41" i="12" s="1"/>
  <c r="AC33" i="12"/>
  <c r="AC41" i="12" s="1"/>
  <c r="AG33" i="12"/>
  <c r="AG41" i="12" s="1"/>
  <c r="R33" i="12"/>
  <c r="R41" i="12" s="1"/>
  <c r="AD33" i="12"/>
  <c r="AD41" i="12" s="1"/>
  <c r="AH33" i="12"/>
  <c r="AH41" i="12" s="1"/>
  <c r="G33" i="12"/>
  <c r="G41" i="12" s="1"/>
  <c r="K33" i="12"/>
  <c r="K41" i="12" s="1"/>
  <c r="O33" i="12"/>
  <c r="O41" i="12" s="1"/>
  <c r="L33" i="12"/>
  <c r="L41" i="12" s="1"/>
  <c r="P33" i="12"/>
  <c r="P41" i="12" s="1"/>
  <c r="AB33" i="12"/>
  <c r="AB41" i="12" s="1"/>
  <c r="B32" i="12" l="1"/>
  <c r="P41" i="9"/>
  <c r="K41" i="9"/>
  <c r="S41" i="9"/>
  <c r="N41" i="9"/>
  <c r="I41" i="9"/>
  <c r="R41" i="9"/>
  <c r="M41" i="9"/>
  <c r="H41" i="9"/>
  <c r="Q41" i="9"/>
  <c r="L41" i="9"/>
  <c r="G41" i="9"/>
  <c r="P40" i="9"/>
  <c r="K40" i="9"/>
  <c r="S40" i="9"/>
  <c r="N40" i="9"/>
  <c r="I40" i="9"/>
  <c r="R40" i="9"/>
  <c r="M40" i="9"/>
  <c r="H40" i="9"/>
  <c r="Q40" i="9"/>
  <c r="L40" i="9"/>
  <c r="G40" i="9"/>
  <c r="F40" i="10" s="1"/>
  <c r="P39" i="9"/>
  <c r="K39" i="9"/>
  <c r="S39" i="9"/>
  <c r="N39" i="9"/>
  <c r="I39" i="9"/>
  <c r="R39" i="9"/>
  <c r="M39" i="9"/>
  <c r="H39" i="9"/>
  <c r="Q39" i="9"/>
  <c r="L39" i="9"/>
  <c r="G39" i="9"/>
  <c r="P38" i="9"/>
  <c r="K38" i="9"/>
  <c r="S38" i="9"/>
  <c r="N38" i="9"/>
  <c r="I38" i="9"/>
  <c r="R38" i="9"/>
  <c r="M38" i="9"/>
  <c r="H38" i="9"/>
  <c r="Q38" i="9"/>
  <c r="L38" i="9"/>
  <c r="G38" i="9"/>
  <c r="P37" i="9"/>
  <c r="K37" i="9"/>
  <c r="S37" i="9"/>
  <c r="N37" i="9"/>
  <c r="I37" i="9"/>
  <c r="R37" i="9"/>
  <c r="M37" i="9"/>
  <c r="H37" i="9"/>
  <c r="Q37" i="9"/>
  <c r="L37" i="9"/>
  <c r="G37" i="9"/>
  <c r="P36" i="9"/>
  <c r="K36" i="9"/>
  <c r="S36" i="9"/>
  <c r="N36" i="9"/>
  <c r="I36" i="9"/>
  <c r="R36" i="9"/>
  <c r="M36" i="9"/>
  <c r="H36" i="9"/>
  <c r="Q36" i="9"/>
  <c r="L36" i="9"/>
  <c r="G36" i="9"/>
  <c r="P35" i="9"/>
  <c r="K35" i="9"/>
  <c r="S35" i="9"/>
  <c r="N35" i="9"/>
  <c r="I35" i="9"/>
  <c r="R35" i="9"/>
  <c r="M35" i="9"/>
  <c r="H35" i="9"/>
  <c r="Q35" i="9"/>
  <c r="L35" i="9"/>
  <c r="G35" i="9"/>
  <c r="P34" i="9"/>
  <c r="K34" i="9"/>
  <c r="S34" i="9"/>
  <c r="N34" i="9"/>
  <c r="I34" i="9"/>
  <c r="R34" i="9"/>
  <c r="M34" i="9"/>
  <c r="H34" i="9"/>
  <c r="Q34" i="9"/>
  <c r="L34" i="9"/>
  <c r="G34" i="9"/>
  <c r="P33" i="9"/>
  <c r="K33" i="9"/>
  <c r="S33" i="9"/>
  <c r="N33" i="9"/>
  <c r="I33" i="9"/>
  <c r="R33" i="9"/>
  <c r="M33" i="9"/>
  <c r="H33" i="9"/>
  <c r="Q33" i="9"/>
  <c r="L33" i="9"/>
  <c r="G33" i="9"/>
  <c r="P32" i="9"/>
  <c r="K32" i="9"/>
  <c r="S32" i="9"/>
  <c r="N32" i="9"/>
  <c r="I32" i="9"/>
  <c r="R32" i="9"/>
  <c r="M32" i="9"/>
  <c r="H32" i="9"/>
  <c r="Q32" i="9"/>
  <c r="L32" i="9"/>
  <c r="G32" i="9"/>
  <c r="P31" i="9"/>
  <c r="K31" i="9"/>
  <c r="S31" i="9"/>
  <c r="N31" i="9"/>
  <c r="I31" i="9"/>
  <c r="R31" i="9"/>
  <c r="M31" i="9"/>
  <c r="H31" i="9"/>
  <c r="Q31" i="9"/>
  <c r="L31" i="9"/>
  <c r="G31" i="9"/>
  <c r="P30" i="9"/>
  <c r="K30" i="9"/>
  <c r="S30" i="9"/>
  <c r="N30" i="9"/>
  <c r="I30" i="9"/>
  <c r="R30" i="9"/>
  <c r="M30" i="9"/>
  <c r="H30" i="9"/>
  <c r="Q30" i="9"/>
  <c r="L30" i="9"/>
  <c r="G30" i="9"/>
  <c r="P29" i="9"/>
  <c r="K29" i="9"/>
  <c r="S29" i="9"/>
  <c r="N29" i="9"/>
  <c r="I29" i="9"/>
  <c r="R29" i="9"/>
  <c r="M29" i="9"/>
  <c r="H29" i="9"/>
  <c r="Q29" i="9"/>
  <c r="L29" i="9"/>
  <c r="G29" i="9"/>
  <c r="P28" i="9"/>
  <c r="K28" i="9"/>
  <c r="S28" i="9"/>
  <c r="N28" i="9"/>
  <c r="I28" i="9"/>
  <c r="R28" i="9"/>
  <c r="M28" i="9"/>
  <c r="H28" i="9"/>
  <c r="Q28" i="9"/>
  <c r="L28" i="9"/>
  <c r="G28" i="9"/>
  <c r="P27" i="9"/>
  <c r="K27" i="9"/>
  <c r="S27" i="9"/>
  <c r="N27" i="9"/>
  <c r="I27" i="9"/>
  <c r="R27" i="9"/>
  <c r="M27" i="9"/>
  <c r="H27" i="9"/>
  <c r="Q27" i="9"/>
  <c r="L27" i="9"/>
  <c r="G27" i="9"/>
  <c r="P26" i="9"/>
  <c r="K26" i="9"/>
  <c r="S26" i="9"/>
  <c r="N26" i="9"/>
  <c r="I26" i="9"/>
  <c r="R26" i="9"/>
  <c r="M26" i="9"/>
  <c r="H26" i="9"/>
  <c r="Q26" i="9"/>
  <c r="L26" i="9"/>
  <c r="G26" i="9"/>
  <c r="P25" i="9"/>
  <c r="K25" i="9"/>
  <c r="S25" i="9"/>
  <c r="N25" i="9"/>
  <c r="I25" i="9"/>
  <c r="R25" i="9"/>
  <c r="M25" i="9"/>
  <c r="H25" i="9"/>
  <c r="Q25" i="9"/>
  <c r="L25" i="9"/>
  <c r="G25" i="9"/>
  <c r="P24" i="9"/>
  <c r="K24" i="9"/>
  <c r="S24" i="9"/>
  <c r="N24" i="9"/>
  <c r="I24" i="9"/>
  <c r="R24" i="9"/>
  <c r="M24" i="9"/>
  <c r="H24" i="9"/>
  <c r="Q24" i="9"/>
  <c r="L24" i="9"/>
  <c r="G24" i="9"/>
  <c r="P23" i="9"/>
  <c r="K23" i="9"/>
  <c r="S23" i="9"/>
  <c r="N23" i="9"/>
  <c r="I23" i="9"/>
  <c r="R23" i="9"/>
  <c r="M23" i="9"/>
  <c r="H23" i="9"/>
  <c r="Q23" i="9"/>
  <c r="L23" i="9"/>
  <c r="G23" i="9"/>
  <c r="P22" i="9"/>
  <c r="K22" i="9"/>
  <c r="S22" i="9"/>
  <c r="N22" i="9"/>
  <c r="I22" i="9"/>
  <c r="R22" i="9"/>
  <c r="M22" i="9"/>
  <c r="H22" i="9"/>
  <c r="Q22" i="9"/>
  <c r="L22" i="9"/>
  <c r="G22" i="9"/>
  <c r="P21" i="9"/>
  <c r="K21" i="9"/>
  <c r="S21" i="9"/>
  <c r="N21" i="9"/>
  <c r="I21" i="9"/>
  <c r="R21" i="9"/>
  <c r="M21" i="9"/>
  <c r="H21" i="9"/>
  <c r="Q21" i="9"/>
  <c r="L21" i="9"/>
  <c r="G21" i="9"/>
  <c r="P20" i="9"/>
  <c r="K20" i="9"/>
  <c r="S20" i="9"/>
  <c r="N20" i="9"/>
  <c r="I20" i="9"/>
  <c r="R20" i="9"/>
  <c r="M20" i="9"/>
  <c r="H20" i="9"/>
  <c r="Q20" i="9"/>
  <c r="L20" i="9"/>
  <c r="G20" i="9"/>
  <c r="P19" i="9"/>
  <c r="K19" i="9"/>
  <c r="S19" i="9"/>
  <c r="N19" i="9"/>
  <c r="I19" i="9"/>
  <c r="R19" i="9"/>
  <c r="M19" i="9"/>
  <c r="H19" i="9"/>
  <c r="Q19" i="9"/>
  <c r="L19" i="9"/>
  <c r="G19" i="9"/>
  <c r="P18" i="9"/>
  <c r="K18" i="9"/>
  <c r="S18" i="9"/>
  <c r="N18" i="9"/>
  <c r="I18" i="9"/>
  <c r="R18" i="9"/>
  <c r="M18" i="9"/>
  <c r="H18" i="9"/>
  <c r="Q18" i="9"/>
  <c r="L18" i="9"/>
  <c r="G18" i="9"/>
  <c r="P17" i="9"/>
  <c r="K17" i="9"/>
  <c r="S17" i="9"/>
  <c r="N17" i="9"/>
  <c r="I17" i="9"/>
  <c r="R17" i="9"/>
  <c r="M17" i="9"/>
  <c r="H17" i="9"/>
  <c r="Q17" i="9"/>
  <c r="L17" i="9"/>
  <c r="G17" i="9"/>
  <c r="P16" i="9"/>
  <c r="K16" i="9"/>
  <c r="S16" i="9"/>
  <c r="N16" i="9"/>
  <c r="I16" i="9"/>
  <c r="R16" i="9"/>
  <c r="M16" i="9"/>
  <c r="H16" i="9"/>
  <c r="Q16" i="9"/>
  <c r="L16" i="9"/>
  <c r="G16" i="9"/>
  <c r="P15" i="9"/>
  <c r="K15" i="9"/>
  <c r="S15" i="9"/>
  <c r="N15" i="9"/>
  <c r="I15" i="9"/>
  <c r="R15" i="9"/>
  <c r="M15" i="9"/>
  <c r="H15" i="9"/>
  <c r="Q15" i="9"/>
  <c r="L15" i="9"/>
  <c r="G15" i="9"/>
  <c r="P14" i="9"/>
  <c r="K14" i="9"/>
  <c r="S14" i="9"/>
  <c r="N14" i="9"/>
  <c r="I14" i="9"/>
  <c r="R14" i="9"/>
  <c r="M14" i="9"/>
  <c r="H14" i="9"/>
  <c r="Q14" i="9"/>
  <c r="L14" i="9"/>
  <c r="G14" i="9"/>
  <c r="P13" i="9"/>
  <c r="K13" i="9"/>
  <c r="S13" i="9"/>
  <c r="N13" i="9"/>
  <c r="I13" i="9"/>
  <c r="R13" i="9"/>
  <c r="M13" i="9"/>
  <c r="H13" i="9"/>
  <c r="Q13" i="9"/>
  <c r="L13" i="9"/>
  <c r="G13" i="9"/>
  <c r="P12" i="9"/>
  <c r="K12" i="9"/>
  <c r="S12" i="9"/>
  <c r="N12" i="9"/>
  <c r="I12" i="9"/>
  <c r="R12" i="9"/>
  <c r="M12" i="9"/>
  <c r="H12" i="9"/>
  <c r="Q12" i="9"/>
  <c r="L12" i="9"/>
  <c r="G12" i="9"/>
  <c r="P11" i="9"/>
  <c r="K11" i="9"/>
  <c r="S11" i="9"/>
  <c r="N11" i="9"/>
  <c r="I11" i="9"/>
  <c r="R11" i="9"/>
  <c r="M11" i="9"/>
  <c r="H11" i="9"/>
  <c r="Q11" i="9"/>
  <c r="L11" i="9"/>
  <c r="G11" i="9"/>
  <c r="P10" i="9"/>
  <c r="K10" i="9"/>
  <c r="S10" i="9"/>
  <c r="N10" i="9"/>
  <c r="I10" i="9"/>
  <c r="R10" i="9"/>
  <c r="M10" i="9"/>
  <c r="H10" i="9"/>
  <c r="Q10" i="9"/>
  <c r="L10" i="9"/>
  <c r="G10" i="9"/>
  <c r="P9" i="9"/>
  <c r="K9" i="9"/>
  <c r="S9" i="9"/>
  <c r="N9" i="9"/>
  <c r="I9" i="9"/>
  <c r="R9" i="9"/>
  <c r="M9" i="9"/>
  <c r="H9" i="9"/>
  <c r="Q9" i="9"/>
  <c r="L9" i="9"/>
  <c r="G9" i="9"/>
  <c r="P8" i="9"/>
  <c r="K8" i="9"/>
  <c r="S8" i="9"/>
  <c r="N8" i="9"/>
  <c r="I8" i="9"/>
  <c r="R8" i="9"/>
  <c r="M8" i="9"/>
  <c r="H8" i="9"/>
  <c r="Q8" i="9"/>
  <c r="L8" i="9"/>
  <c r="G8" i="9"/>
  <c r="P7" i="9"/>
  <c r="K7" i="9"/>
  <c r="S7" i="9"/>
  <c r="N7" i="9"/>
  <c r="I7" i="9"/>
  <c r="R7" i="9"/>
  <c r="M7" i="9"/>
  <c r="H7" i="9"/>
  <c r="Q7" i="9"/>
  <c r="L7" i="9"/>
  <c r="G7" i="9"/>
  <c r="P6" i="9"/>
  <c r="K6" i="9"/>
  <c r="S6" i="9"/>
  <c r="N6" i="9"/>
  <c r="I6" i="9"/>
  <c r="R6" i="9"/>
  <c r="M6" i="9"/>
  <c r="H6" i="9"/>
  <c r="Q6" i="9"/>
  <c r="L6" i="9"/>
  <c r="G6" i="9"/>
  <c r="P5" i="9"/>
  <c r="K5" i="9"/>
  <c r="S5" i="9"/>
  <c r="N5" i="9"/>
  <c r="I5" i="9"/>
  <c r="R5" i="9"/>
  <c r="M5" i="9"/>
  <c r="H5" i="9"/>
  <c r="Q5" i="9"/>
  <c r="L5" i="9"/>
  <c r="G5" i="9"/>
  <c r="P4" i="9"/>
  <c r="K4" i="9"/>
  <c r="S4" i="9"/>
  <c r="N4" i="9"/>
  <c r="I4" i="9"/>
  <c r="R4" i="9"/>
  <c r="M4" i="9"/>
  <c r="H4" i="9"/>
  <c r="Q4" i="9"/>
  <c r="L4" i="9"/>
  <c r="G4" i="9"/>
  <c r="P3" i="9"/>
  <c r="K3" i="9"/>
  <c r="S3" i="9"/>
  <c r="N3" i="9"/>
  <c r="I3" i="9"/>
  <c r="R3" i="9"/>
  <c r="M3" i="9"/>
  <c r="H3" i="9"/>
  <c r="Q3" i="9"/>
  <c r="L3" i="9"/>
  <c r="G3" i="9"/>
  <c r="U41" i="5"/>
  <c r="T41" i="5"/>
  <c r="S41" i="5"/>
  <c r="U40" i="5"/>
  <c r="T40" i="5"/>
  <c r="S40" i="5"/>
  <c r="U39" i="5"/>
  <c r="T39" i="5"/>
  <c r="S39" i="5"/>
  <c r="U38" i="5"/>
  <c r="T38" i="5"/>
  <c r="S38" i="5"/>
  <c r="U37" i="5"/>
  <c r="T37" i="5"/>
  <c r="S37" i="5"/>
  <c r="U36" i="5"/>
  <c r="T36" i="5"/>
  <c r="S36" i="5"/>
  <c r="U35" i="5"/>
  <c r="T35" i="5"/>
  <c r="S35" i="5"/>
  <c r="U34" i="5"/>
  <c r="T34" i="5"/>
  <c r="S34" i="5"/>
  <c r="U33" i="5"/>
  <c r="T33" i="5"/>
  <c r="S33" i="5"/>
  <c r="U32" i="5"/>
  <c r="T32" i="5"/>
  <c r="S32" i="5"/>
  <c r="U31" i="5"/>
  <c r="T31" i="5"/>
  <c r="S31" i="5"/>
  <c r="U30" i="5"/>
  <c r="T30" i="5"/>
  <c r="S30" i="5"/>
  <c r="U29" i="5"/>
  <c r="T29" i="5"/>
  <c r="S29" i="5"/>
  <c r="U28" i="5"/>
  <c r="T28" i="5"/>
  <c r="S28" i="5"/>
  <c r="U27" i="5"/>
  <c r="T27" i="5"/>
  <c r="S27" i="5"/>
  <c r="U26" i="5"/>
  <c r="T26" i="5"/>
  <c r="S26" i="5"/>
  <c r="U25" i="5"/>
  <c r="T25" i="5"/>
  <c r="S25" i="5"/>
  <c r="U24" i="5"/>
  <c r="T24" i="5"/>
  <c r="S24" i="5"/>
  <c r="U23" i="5"/>
  <c r="T23" i="5"/>
  <c r="S23" i="5"/>
  <c r="U22" i="5"/>
  <c r="T22" i="5"/>
  <c r="S22" i="5"/>
  <c r="U21" i="5"/>
  <c r="T21" i="5"/>
  <c r="S21" i="5"/>
  <c r="U20" i="5"/>
  <c r="T20" i="5"/>
  <c r="S20" i="5"/>
  <c r="U19" i="5"/>
  <c r="T19" i="5"/>
  <c r="S19" i="5"/>
  <c r="U18" i="5"/>
  <c r="T18" i="5"/>
  <c r="S18" i="5"/>
  <c r="U17" i="5"/>
  <c r="T17" i="5"/>
  <c r="S17" i="5"/>
  <c r="U16" i="5"/>
  <c r="T16" i="5"/>
  <c r="S16" i="5"/>
  <c r="U15" i="5"/>
  <c r="T15" i="5"/>
  <c r="S15" i="5"/>
  <c r="U14" i="5"/>
  <c r="T14" i="5"/>
  <c r="S14" i="5"/>
  <c r="U13" i="5"/>
  <c r="T13" i="5"/>
  <c r="S13" i="5"/>
  <c r="U12" i="5"/>
  <c r="T12" i="5"/>
  <c r="S12" i="5"/>
  <c r="U11" i="5"/>
  <c r="T11" i="5"/>
  <c r="S11" i="5"/>
  <c r="U10" i="5"/>
  <c r="T10" i="5"/>
  <c r="S10" i="5"/>
  <c r="U9" i="5"/>
  <c r="T9" i="5"/>
  <c r="S9" i="5"/>
  <c r="U8" i="5"/>
  <c r="T8" i="5"/>
  <c r="S8" i="5"/>
  <c r="U7" i="5"/>
  <c r="T7" i="5"/>
  <c r="S7" i="5"/>
  <c r="U6" i="5"/>
  <c r="T6" i="5"/>
  <c r="S6" i="5"/>
  <c r="U5" i="5"/>
  <c r="T5" i="5"/>
  <c r="S5" i="5"/>
  <c r="U4" i="5"/>
  <c r="T4" i="5"/>
  <c r="S4" i="5"/>
  <c r="U3" i="5"/>
  <c r="T3" i="5"/>
  <c r="S3" i="5"/>
  <c r="M41" i="5"/>
  <c r="L41" i="5"/>
  <c r="K41" i="5"/>
  <c r="M40" i="5"/>
  <c r="L40" i="5"/>
  <c r="K40" i="5"/>
  <c r="M39" i="5"/>
  <c r="L39" i="5"/>
  <c r="K39" i="5"/>
  <c r="M38" i="5"/>
  <c r="L38" i="5"/>
  <c r="K38" i="5"/>
  <c r="M37" i="5"/>
  <c r="L37" i="5"/>
  <c r="K37" i="5"/>
  <c r="M36" i="5"/>
  <c r="L36" i="5"/>
  <c r="K36" i="5"/>
  <c r="M35" i="5"/>
  <c r="L35" i="5"/>
  <c r="K35" i="5"/>
  <c r="M34" i="5"/>
  <c r="L34" i="5"/>
  <c r="K34" i="5"/>
  <c r="M33" i="5"/>
  <c r="L33" i="5"/>
  <c r="K33" i="5"/>
  <c r="M32" i="5"/>
  <c r="L32" i="5"/>
  <c r="K32" i="5"/>
  <c r="M31" i="5"/>
  <c r="L31" i="5"/>
  <c r="K31" i="5"/>
  <c r="M30" i="5"/>
  <c r="L30" i="5"/>
  <c r="K30" i="5"/>
  <c r="M29" i="5"/>
  <c r="L29" i="5"/>
  <c r="K29" i="5"/>
  <c r="M28" i="5"/>
  <c r="L28" i="5"/>
  <c r="K28" i="5"/>
  <c r="M27" i="5"/>
  <c r="L27" i="5"/>
  <c r="K27" i="5"/>
  <c r="M26" i="5"/>
  <c r="L26" i="5"/>
  <c r="K26" i="5"/>
  <c r="M25" i="5"/>
  <c r="L25" i="5"/>
  <c r="K25" i="5"/>
  <c r="M24" i="5"/>
  <c r="L24" i="5"/>
  <c r="K24" i="5"/>
  <c r="M23" i="5"/>
  <c r="L23" i="5"/>
  <c r="K23" i="5"/>
  <c r="M22" i="5"/>
  <c r="L22" i="5"/>
  <c r="K22" i="5"/>
  <c r="M21" i="5"/>
  <c r="L21" i="5"/>
  <c r="K21" i="5"/>
  <c r="M20" i="5"/>
  <c r="L20" i="5"/>
  <c r="K20" i="5"/>
  <c r="M19" i="5"/>
  <c r="L19" i="5"/>
  <c r="K19" i="5"/>
  <c r="M18" i="5"/>
  <c r="L18" i="5"/>
  <c r="K18" i="5"/>
  <c r="M17" i="5"/>
  <c r="L17" i="5"/>
  <c r="K17" i="5"/>
  <c r="M16" i="5"/>
  <c r="L16" i="5"/>
  <c r="K16" i="5"/>
  <c r="M15" i="5"/>
  <c r="L15" i="5"/>
  <c r="K15" i="5"/>
  <c r="M14" i="5"/>
  <c r="L14" i="5"/>
  <c r="K14" i="5"/>
  <c r="M13" i="5"/>
  <c r="L13" i="5"/>
  <c r="K13" i="5"/>
  <c r="M12" i="5"/>
  <c r="L12" i="5"/>
  <c r="K12" i="5"/>
  <c r="M11" i="5"/>
  <c r="L11" i="5"/>
  <c r="K11" i="5"/>
  <c r="M10" i="5"/>
  <c r="L10" i="5"/>
  <c r="K10" i="5"/>
  <c r="M9" i="5"/>
  <c r="L9" i="5"/>
  <c r="K9" i="5"/>
  <c r="M8" i="5"/>
  <c r="L8" i="5"/>
  <c r="K8" i="5"/>
  <c r="M7" i="5"/>
  <c r="L7" i="5"/>
  <c r="K7" i="5"/>
  <c r="M6" i="5"/>
  <c r="L6" i="5"/>
  <c r="K6" i="5"/>
  <c r="M5" i="5"/>
  <c r="L5" i="5"/>
  <c r="K5" i="5"/>
  <c r="M4" i="5"/>
  <c r="L4" i="5"/>
  <c r="K4" i="5"/>
  <c r="M3" i="5"/>
  <c r="L3" i="5"/>
  <c r="K3" i="5"/>
  <c r="I41" i="5"/>
  <c r="H41" i="5"/>
  <c r="G41" i="5"/>
  <c r="I40" i="5"/>
  <c r="H40" i="5"/>
  <c r="G40" i="5"/>
  <c r="I39" i="5"/>
  <c r="H39" i="5"/>
  <c r="G39" i="5"/>
  <c r="I38" i="5"/>
  <c r="H38" i="5"/>
  <c r="G38" i="5"/>
  <c r="I37" i="5"/>
  <c r="H37" i="5"/>
  <c r="G37" i="5"/>
  <c r="I36" i="5"/>
  <c r="H36" i="5"/>
  <c r="G36" i="5"/>
  <c r="I35" i="5"/>
  <c r="H35" i="5"/>
  <c r="G35" i="5"/>
  <c r="I34" i="5"/>
  <c r="H34" i="5"/>
  <c r="G34" i="5"/>
  <c r="I33" i="5"/>
  <c r="H33" i="5"/>
  <c r="G33" i="5"/>
  <c r="I32" i="5"/>
  <c r="H32" i="5"/>
  <c r="G32" i="5"/>
  <c r="I31" i="5"/>
  <c r="H31" i="5"/>
  <c r="G31" i="5"/>
  <c r="I30" i="5"/>
  <c r="H30" i="5"/>
  <c r="G30" i="5"/>
  <c r="I29" i="5"/>
  <c r="H29" i="5"/>
  <c r="G29" i="5"/>
  <c r="I28" i="5"/>
  <c r="H28" i="5"/>
  <c r="G28" i="5"/>
  <c r="I27" i="5"/>
  <c r="H27" i="5"/>
  <c r="G27" i="5"/>
  <c r="I26" i="5"/>
  <c r="H26" i="5"/>
  <c r="G26" i="5"/>
  <c r="I25" i="5"/>
  <c r="H25" i="5"/>
  <c r="G25" i="5"/>
  <c r="I24" i="5"/>
  <c r="H24" i="5"/>
  <c r="G24" i="5"/>
  <c r="I23" i="5"/>
  <c r="H23" i="5"/>
  <c r="G23" i="5"/>
  <c r="I22" i="5"/>
  <c r="H22" i="5"/>
  <c r="G22" i="5"/>
  <c r="I21" i="5"/>
  <c r="H21" i="5"/>
  <c r="G21" i="5"/>
  <c r="I20" i="5"/>
  <c r="H20" i="5"/>
  <c r="G20" i="5"/>
  <c r="I19" i="5"/>
  <c r="H19" i="5"/>
  <c r="G19" i="5"/>
  <c r="I18" i="5"/>
  <c r="H18" i="5"/>
  <c r="G18" i="5"/>
  <c r="I17" i="5"/>
  <c r="H17" i="5"/>
  <c r="G17" i="5"/>
  <c r="I16" i="5"/>
  <c r="H16" i="5"/>
  <c r="G16" i="5"/>
  <c r="I15" i="5"/>
  <c r="H15" i="5"/>
  <c r="G15" i="5"/>
  <c r="I14" i="5"/>
  <c r="H14" i="5"/>
  <c r="G14" i="5"/>
  <c r="I13" i="5"/>
  <c r="H13" i="5"/>
  <c r="G13" i="5"/>
  <c r="I12" i="5"/>
  <c r="H12" i="5"/>
  <c r="G12" i="5"/>
  <c r="I11" i="5"/>
  <c r="H11" i="5"/>
  <c r="G11" i="5"/>
  <c r="I10" i="5"/>
  <c r="H10" i="5"/>
  <c r="G10" i="5"/>
  <c r="I9" i="5"/>
  <c r="H9" i="5"/>
  <c r="G9" i="5"/>
  <c r="I8" i="5"/>
  <c r="H8" i="5"/>
  <c r="G8" i="5"/>
  <c r="I7" i="5"/>
  <c r="H7" i="5"/>
  <c r="G7" i="5"/>
  <c r="I6" i="5"/>
  <c r="H6" i="5"/>
  <c r="G6" i="5"/>
  <c r="I5" i="5"/>
  <c r="H5" i="5"/>
  <c r="G5" i="5"/>
  <c r="I4" i="5"/>
  <c r="H4" i="5"/>
  <c r="G4" i="5"/>
  <c r="I3" i="5"/>
  <c r="H3" i="5"/>
  <c r="G3" i="5"/>
  <c r="C4" i="5"/>
  <c r="D4" i="5"/>
  <c r="E4" i="5"/>
  <c r="C5" i="5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E3" i="5"/>
  <c r="D3" i="5"/>
  <c r="C3" i="5"/>
  <c r="F7" i="10" l="1"/>
  <c r="C14" i="10"/>
  <c r="F15" i="10"/>
  <c r="F23" i="10"/>
  <c r="F31" i="10"/>
  <c r="F39" i="10"/>
  <c r="C39" i="10"/>
  <c r="C3" i="10"/>
  <c r="F19" i="10"/>
  <c r="F4" i="10"/>
  <c r="F36" i="10"/>
  <c r="F11" i="10"/>
  <c r="F27" i="10"/>
  <c r="C34" i="10"/>
  <c r="F35" i="10"/>
  <c r="F9" i="10"/>
  <c r="F8" i="10"/>
  <c r="F16" i="10"/>
  <c r="F28" i="10"/>
  <c r="F32" i="10"/>
  <c r="F12" i="10"/>
  <c r="F20" i="10"/>
  <c r="F24" i="10"/>
  <c r="F10" i="10"/>
  <c r="F25" i="10"/>
  <c r="F22" i="10"/>
  <c r="F17" i="10"/>
  <c r="I3" i="10"/>
  <c r="F6" i="10"/>
  <c r="K12" i="10"/>
  <c r="L12" i="10"/>
  <c r="F14" i="10"/>
  <c r="K24" i="10"/>
  <c r="L24" i="10"/>
  <c r="K28" i="10"/>
  <c r="L28" i="10"/>
  <c r="C29" i="10"/>
  <c r="K36" i="10"/>
  <c r="L36" i="10"/>
  <c r="K40" i="10"/>
  <c r="L40" i="10"/>
  <c r="K3" i="10"/>
  <c r="L3" i="10"/>
  <c r="C4" i="10"/>
  <c r="K7" i="10"/>
  <c r="L7" i="10"/>
  <c r="L11" i="10"/>
  <c r="K11" i="10"/>
  <c r="F13" i="10"/>
  <c r="L19" i="10"/>
  <c r="K19" i="10"/>
  <c r="K23" i="10"/>
  <c r="L23" i="10"/>
  <c r="L27" i="10"/>
  <c r="K27" i="10"/>
  <c r="K31" i="10"/>
  <c r="L31" i="10"/>
  <c r="C32" i="10"/>
  <c r="K35" i="10"/>
  <c r="L35" i="10"/>
  <c r="L39" i="10"/>
  <c r="K39" i="10"/>
  <c r="C40" i="10"/>
  <c r="L6" i="10"/>
  <c r="K6" i="10"/>
  <c r="L10" i="10"/>
  <c r="K10" i="10"/>
  <c r="L14" i="10"/>
  <c r="K14" i="10"/>
  <c r="L18" i="10"/>
  <c r="K18" i="10"/>
  <c r="L22" i="10"/>
  <c r="K22" i="10"/>
  <c r="L26" i="10"/>
  <c r="K26" i="10"/>
  <c r="L30" i="10"/>
  <c r="K30" i="10"/>
  <c r="L34" i="10"/>
  <c r="K34" i="10"/>
  <c r="L38" i="10"/>
  <c r="K38" i="10"/>
  <c r="K4" i="10"/>
  <c r="L4" i="10"/>
  <c r="K8" i="10"/>
  <c r="L8" i="10"/>
  <c r="K16" i="10"/>
  <c r="L16" i="10"/>
  <c r="I19" i="10"/>
  <c r="K20" i="10"/>
  <c r="L20" i="10"/>
  <c r="F26" i="10"/>
  <c r="K32" i="10"/>
  <c r="L32" i="10"/>
  <c r="F34" i="10"/>
  <c r="F38" i="10"/>
  <c r="F5" i="10"/>
  <c r="K15" i="10"/>
  <c r="L15" i="10"/>
  <c r="F21" i="10"/>
  <c r="F29" i="10"/>
  <c r="F33" i="10"/>
  <c r="F37" i="10"/>
  <c r="F41" i="10"/>
  <c r="K5" i="10"/>
  <c r="L5" i="10"/>
  <c r="L9" i="10"/>
  <c r="K9" i="10"/>
  <c r="K13" i="10"/>
  <c r="L13" i="10"/>
  <c r="K17" i="10"/>
  <c r="L17" i="10"/>
  <c r="L21" i="10"/>
  <c r="K21" i="10"/>
  <c r="K25" i="10"/>
  <c r="L25" i="10"/>
  <c r="L29" i="10"/>
  <c r="K29" i="10"/>
  <c r="K33" i="10"/>
  <c r="L33" i="10"/>
  <c r="L37" i="10"/>
  <c r="K37" i="10"/>
  <c r="K41" i="10"/>
  <c r="L41" i="10"/>
  <c r="B5" i="10"/>
  <c r="C5" i="10"/>
  <c r="H7" i="10"/>
  <c r="I7" i="10"/>
  <c r="H11" i="10"/>
  <c r="I11" i="10"/>
  <c r="H15" i="10"/>
  <c r="I15" i="10"/>
  <c r="B17" i="10"/>
  <c r="C17" i="10"/>
  <c r="F18" i="10"/>
  <c r="B21" i="10"/>
  <c r="C21" i="10"/>
  <c r="H23" i="10"/>
  <c r="I23" i="10"/>
  <c r="B25" i="10"/>
  <c r="C25" i="10"/>
  <c r="H27" i="10"/>
  <c r="I27" i="10"/>
  <c r="F30" i="10"/>
  <c r="H31" i="10"/>
  <c r="I31" i="10"/>
  <c r="B33" i="10"/>
  <c r="C33" i="10"/>
  <c r="H35" i="10"/>
  <c r="I35" i="10"/>
  <c r="H39" i="10"/>
  <c r="I39" i="10"/>
  <c r="C41" i="10"/>
  <c r="H6" i="10"/>
  <c r="I6" i="10"/>
  <c r="B8" i="10"/>
  <c r="C8" i="10"/>
  <c r="H10" i="10"/>
  <c r="I10" i="10"/>
  <c r="B12" i="10"/>
  <c r="C12" i="10"/>
  <c r="H14" i="10"/>
  <c r="I14" i="10"/>
  <c r="B16" i="10"/>
  <c r="C16" i="10"/>
  <c r="H18" i="10"/>
  <c r="I18" i="10"/>
  <c r="B20" i="10"/>
  <c r="C20" i="10"/>
  <c r="H22" i="10"/>
  <c r="I22" i="10"/>
  <c r="B24" i="10"/>
  <c r="C24" i="10"/>
  <c r="H26" i="10"/>
  <c r="I26" i="10"/>
  <c r="B28" i="10"/>
  <c r="C28" i="10"/>
  <c r="H30" i="10"/>
  <c r="I30" i="10"/>
  <c r="H34" i="10"/>
  <c r="I34" i="10"/>
  <c r="B36" i="10"/>
  <c r="C36" i="10"/>
  <c r="H38" i="10"/>
  <c r="I38" i="10"/>
  <c r="H5" i="10"/>
  <c r="I5" i="10"/>
  <c r="B7" i="10"/>
  <c r="C7" i="10"/>
  <c r="H9" i="10"/>
  <c r="I9" i="10"/>
  <c r="B11" i="10"/>
  <c r="C11" i="10"/>
  <c r="H13" i="10"/>
  <c r="I13" i="10"/>
  <c r="B15" i="10"/>
  <c r="C15" i="10"/>
  <c r="H17" i="10"/>
  <c r="I17" i="10"/>
  <c r="B19" i="10"/>
  <c r="C19" i="10"/>
  <c r="H21" i="10"/>
  <c r="I21" i="10"/>
  <c r="B23" i="10"/>
  <c r="C23" i="10"/>
  <c r="H25" i="10"/>
  <c r="I25" i="10"/>
  <c r="B27" i="10"/>
  <c r="C27" i="10"/>
  <c r="H29" i="10"/>
  <c r="I29" i="10"/>
  <c r="B31" i="10"/>
  <c r="C31" i="10"/>
  <c r="H33" i="10"/>
  <c r="I33" i="10"/>
  <c r="B35" i="10"/>
  <c r="C35" i="10"/>
  <c r="H37" i="10"/>
  <c r="I37" i="10"/>
  <c r="H41" i="10"/>
  <c r="I41" i="10"/>
  <c r="B9" i="10"/>
  <c r="C9" i="10"/>
  <c r="B13" i="10"/>
  <c r="C13" i="10"/>
  <c r="B37" i="10"/>
  <c r="C37" i="10"/>
  <c r="E3" i="10"/>
  <c r="F3" i="10"/>
  <c r="H4" i="10"/>
  <c r="I4" i="10"/>
  <c r="B6" i="10"/>
  <c r="C6" i="10"/>
  <c r="H8" i="10"/>
  <c r="I8" i="10"/>
  <c r="B10" i="10"/>
  <c r="C10" i="10"/>
  <c r="H12" i="10"/>
  <c r="I12" i="10"/>
  <c r="H16" i="10"/>
  <c r="I16" i="10"/>
  <c r="B18" i="10"/>
  <c r="C18" i="10"/>
  <c r="H20" i="10"/>
  <c r="I20" i="10"/>
  <c r="B22" i="10"/>
  <c r="C22" i="10"/>
  <c r="H24" i="10"/>
  <c r="I24" i="10"/>
  <c r="B26" i="10"/>
  <c r="C26" i="10"/>
  <c r="H28" i="10"/>
  <c r="I28" i="10"/>
  <c r="B30" i="10"/>
  <c r="C30" i="10"/>
  <c r="H32" i="10"/>
  <c r="I32" i="10"/>
  <c r="H36" i="10"/>
  <c r="I36" i="10"/>
  <c r="B38" i="10"/>
  <c r="C38" i="10"/>
  <c r="H40" i="10"/>
  <c r="I40" i="10"/>
  <c r="B41" i="10"/>
  <c r="B14" i="10"/>
  <c r="D14" i="10" s="1"/>
  <c r="B29" i="10"/>
  <c r="B4" i="10"/>
  <c r="B32" i="10"/>
  <c r="D32" i="10" s="1"/>
  <c r="B34" i="10"/>
  <c r="D34" i="10" s="1"/>
  <c r="B39" i="10"/>
  <c r="B40" i="10"/>
  <c r="H19" i="10"/>
  <c r="B3" i="10"/>
  <c r="H3" i="10"/>
  <c r="E41" i="10"/>
  <c r="E40" i="10"/>
  <c r="G40" i="10" s="1"/>
  <c r="E39" i="10"/>
  <c r="G39" i="10" s="1"/>
  <c r="E38" i="10"/>
  <c r="E37" i="10"/>
  <c r="G37" i="10" s="1"/>
  <c r="E36" i="10"/>
  <c r="E35" i="10"/>
  <c r="E34" i="10"/>
  <c r="E33" i="10"/>
  <c r="E32" i="10"/>
  <c r="E31" i="10"/>
  <c r="G31" i="10" s="1"/>
  <c r="E30" i="10"/>
  <c r="E29" i="10"/>
  <c r="E28" i="10"/>
  <c r="E27" i="10"/>
  <c r="E26" i="10"/>
  <c r="E25" i="10"/>
  <c r="E24" i="10"/>
  <c r="E23" i="10"/>
  <c r="G23" i="10" s="1"/>
  <c r="E22" i="10"/>
  <c r="E21" i="10"/>
  <c r="E20" i="10"/>
  <c r="E19" i="10"/>
  <c r="E18" i="10"/>
  <c r="E17" i="10"/>
  <c r="E16" i="10"/>
  <c r="G16" i="10" s="1"/>
  <c r="E15" i="10"/>
  <c r="G15" i="10" s="1"/>
  <c r="E14" i="10"/>
  <c r="E13" i="10"/>
  <c r="E12" i="10"/>
  <c r="E11" i="10"/>
  <c r="E10" i="10"/>
  <c r="E9" i="10"/>
  <c r="E8" i="10"/>
  <c r="E7" i="10"/>
  <c r="G7" i="10" s="1"/>
  <c r="E6" i="10"/>
  <c r="G6" i="10" s="1"/>
  <c r="E5" i="10"/>
  <c r="E4" i="10"/>
  <c r="D3" i="10" l="1"/>
  <c r="G35" i="10"/>
  <c r="D39" i="10"/>
  <c r="G24" i="10"/>
  <c r="G9" i="10"/>
  <c r="G10" i="10"/>
  <c r="G8" i="10"/>
  <c r="G19" i="10"/>
  <c r="G12" i="10"/>
  <c r="D29" i="10"/>
  <c r="G27" i="10"/>
  <c r="G32" i="10"/>
  <c r="G11" i="10"/>
  <c r="G4" i="10"/>
  <c r="G20" i="10"/>
  <c r="G28" i="10"/>
  <c r="G36" i="10"/>
  <c r="M17" i="10"/>
  <c r="G13" i="10"/>
  <c r="G25" i="10"/>
  <c r="G33" i="10"/>
  <c r="G17" i="10"/>
  <c r="G22" i="10"/>
  <c r="G34" i="10"/>
  <c r="J12" i="10"/>
  <c r="J29" i="10"/>
  <c r="G3" i="10"/>
  <c r="J19" i="10"/>
  <c r="G21" i="10"/>
  <c r="G41" i="10"/>
  <c r="D40" i="10"/>
  <c r="G5" i="10"/>
  <c r="G29" i="10"/>
  <c r="D4" i="10"/>
  <c r="G14" i="10"/>
  <c r="G26" i="10"/>
  <c r="G38" i="10"/>
  <c r="J36" i="10"/>
  <c r="J34" i="10"/>
  <c r="J14" i="10"/>
  <c r="D8" i="10"/>
  <c r="M39" i="10"/>
  <c r="M27" i="10"/>
  <c r="M19" i="10"/>
  <c r="M11" i="10"/>
  <c r="M41" i="10"/>
  <c r="M20" i="10"/>
  <c r="M21" i="10"/>
  <c r="M26" i="10"/>
  <c r="M5" i="10"/>
  <c r="M28" i="10"/>
  <c r="M12" i="10"/>
  <c r="M8" i="10"/>
  <c r="M30" i="10"/>
  <c r="M22" i="10"/>
  <c r="M29" i="10"/>
  <c r="M9" i="10"/>
  <c r="M34" i="10"/>
  <c r="M31" i="10"/>
  <c r="M3" i="10"/>
  <c r="M40" i="10"/>
  <c r="M36" i="10"/>
  <c r="F44" i="10"/>
  <c r="C49" i="10" s="1"/>
  <c r="J39" i="10"/>
  <c r="M16" i="10"/>
  <c r="G30" i="10"/>
  <c r="D19" i="10"/>
  <c r="J30" i="10"/>
  <c r="M24" i="10"/>
  <c r="J21" i="10"/>
  <c r="M18" i="10"/>
  <c r="M10" i="10"/>
  <c r="M35" i="10"/>
  <c r="M23" i="10"/>
  <c r="M7" i="10"/>
  <c r="G18" i="10"/>
  <c r="M37" i="10"/>
  <c r="J28" i="10"/>
  <c r="D22" i="10"/>
  <c r="M13" i="10"/>
  <c r="J5" i="10"/>
  <c r="D21" i="10"/>
  <c r="J11" i="10"/>
  <c r="D5" i="10"/>
  <c r="C44" i="10"/>
  <c r="B49" i="10" s="1"/>
  <c r="I44" i="10"/>
  <c r="D49" i="10" s="1"/>
  <c r="M38" i="10"/>
  <c r="M14" i="10"/>
  <c r="M6" i="10"/>
  <c r="D20" i="10"/>
  <c r="M15" i="10"/>
  <c r="M32" i="10"/>
  <c r="M4" i="10"/>
  <c r="M33" i="10"/>
  <c r="M25" i="10"/>
  <c r="J20" i="10"/>
  <c r="D13" i="10"/>
  <c r="J33" i="10"/>
  <c r="D23" i="10"/>
  <c r="J17" i="10"/>
  <c r="D11" i="10"/>
  <c r="J9" i="10"/>
  <c r="J38" i="10"/>
  <c r="D24" i="10"/>
  <c r="J18" i="10"/>
  <c r="J6" i="10"/>
  <c r="J35" i="10"/>
  <c r="D25" i="10"/>
  <c r="D17" i="10"/>
  <c r="J40" i="10"/>
  <c r="J32" i="10"/>
  <c r="D6" i="10"/>
  <c r="D37" i="10"/>
  <c r="J24" i="10"/>
  <c r="D10" i="10"/>
  <c r="J41" i="10"/>
  <c r="D27" i="10"/>
  <c r="J4" i="10"/>
  <c r="D35" i="10"/>
  <c r="D26" i="10"/>
  <c r="D9" i="10"/>
  <c r="D28" i="10"/>
  <c r="J22" i="10"/>
  <c r="D12" i="10"/>
  <c r="J10" i="10"/>
  <c r="J23" i="10"/>
  <c r="J15" i="10"/>
  <c r="J7" i="10"/>
  <c r="D41" i="10"/>
  <c r="D38" i="10"/>
  <c r="D30" i="10"/>
  <c r="D18" i="10"/>
  <c r="J16" i="10"/>
  <c r="J8" i="10"/>
  <c r="J37" i="10"/>
  <c r="D31" i="10"/>
  <c r="J25" i="10"/>
  <c r="D15" i="10"/>
  <c r="J13" i="10"/>
  <c r="D7" i="10"/>
  <c r="D36" i="10"/>
  <c r="J26" i="10"/>
  <c r="D16" i="10"/>
  <c r="L44" i="10"/>
  <c r="E49" i="10" s="1"/>
  <c r="D33" i="10"/>
  <c r="J31" i="10"/>
  <c r="J27" i="10"/>
  <c r="H44" i="10"/>
  <c r="D47" i="10" s="1"/>
  <c r="J3" i="10"/>
  <c r="E44" i="10"/>
  <c r="C47" i="10" s="1"/>
  <c r="K44" i="10"/>
  <c r="E47" i="10" s="1"/>
  <c r="B44" i="10"/>
  <c r="B47" i="10" s="1"/>
  <c r="G44" i="10" l="1"/>
  <c r="C48" i="10"/>
  <c r="B48" i="10"/>
  <c r="E48" i="10"/>
  <c r="M44" i="10"/>
  <c r="D48" i="10"/>
  <c r="J44" i="10"/>
  <c r="D44" i="10"/>
</calcChain>
</file>

<file path=xl/sharedStrings.xml><?xml version="1.0" encoding="utf-8"?>
<sst xmlns="http://schemas.openxmlformats.org/spreadsheetml/2006/main" count="1331" uniqueCount="91">
  <si>
    <t>Barnsley</t>
  </si>
  <si>
    <t>Bassetlaw</t>
  </si>
  <si>
    <t>Bradford</t>
  </si>
  <si>
    <t>Calderdale</t>
  </si>
  <si>
    <t>County Durham</t>
  </si>
  <si>
    <t>Craven</t>
  </si>
  <si>
    <t>Darlington</t>
  </si>
  <si>
    <t>Doncaster</t>
  </si>
  <si>
    <t>East Lindsey</t>
  </si>
  <si>
    <t>East Riding of Yorkshire</t>
  </si>
  <si>
    <t>Gateshead</t>
  </si>
  <si>
    <t>Hambleton</t>
  </si>
  <si>
    <t>Harrogate</t>
  </si>
  <si>
    <t>Hartlepool</t>
  </si>
  <si>
    <t>High Peak</t>
  </si>
  <si>
    <t>Kingston upon Hull, City of</t>
  </si>
  <si>
    <t>Kirklees</t>
  </si>
  <si>
    <t>Leeds</t>
  </si>
  <si>
    <t>Middlesbrough</t>
  </si>
  <si>
    <t>Newcastle upon Tyne</t>
  </si>
  <si>
    <t>North East Derbyshire</t>
  </si>
  <si>
    <t>North East Lincolnshire</t>
  </si>
  <si>
    <t>North Lincolnshire</t>
  </si>
  <si>
    <t>North Tyneside</t>
  </si>
  <si>
    <t>Northumberland</t>
  </si>
  <si>
    <t>Pendle</t>
  </si>
  <si>
    <t>Redcar and Cleveland</t>
  </si>
  <si>
    <t>Richmondshire</t>
  </si>
  <si>
    <t>Rotherham</t>
  </si>
  <si>
    <t>Ryedale</t>
  </si>
  <si>
    <t>Scarborough</t>
  </si>
  <si>
    <t>Selby</t>
  </si>
  <si>
    <t>Sheffield</t>
  </si>
  <si>
    <t>South Tyneside</t>
  </si>
  <si>
    <t>Stockton-on-Tees</t>
  </si>
  <si>
    <t>Sunderland</t>
  </si>
  <si>
    <t>Wakefield</t>
  </si>
  <si>
    <t>West Lindsey</t>
  </si>
  <si>
    <t>York</t>
  </si>
  <si>
    <t>Local Authority</t>
  </si>
  <si>
    <t>Community Renewables</t>
  </si>
  <si>
    <t>Consumer Evolution</t>
  </si>
  <si>
    <t>Steady Progression</t>
  </si>
  <si>
    <t>Two Degrees</t>
  </si>
  <si>
    <t>MIN</t>
  </si>
  <si>
    <t>SP</t>
  </si>
  <si>
    <t>MAX</t>
  </si>
  <si>
    <t xml:space="preserve">MIN </t>
  </si>
  <si>
    <t>Kingston upon Hull</t>
  </si>
  <si>
    <t>Northern Powergrid</t>
  </si>
  <si>
    <t>Min</t>
  </si>
  <si>
    <t>Max</t>
  </si>
  <si>
    <t>Inc</t>
  </si>
  <si>
    <t>INC</t>
  </si>
  <si>
    <t>Leeds City Region</t>
  </si>
  <si>
    <t>North Eastern</t>
  </si>
  <si>
    <t>Tees Valley</t>
  </si>
  <si>
    <t>Sheffield City Region</t>
  </si>
  <si>
    <t>Greater Lincolnshire</t>
  </si>
  <si>
    <t>Humber</t>
  </si>
  <si>
    <t>York and North Yorkshire</t>
  </si>
  <si>
    <t>Derby, Derbyshire, Nottingham and Nottinghamshire,</t>
  </si>
  <si>
    <t>Lancashire</t>
  </si>
  <si>
    <t>Electric Vehicles (No.)</t>
  </si>
  <si>
    <t>VLookup Ref</t>
  </si>
  <si>
    <t>Select Your Local Authority</t>
  </si>
  <si>
    <t>Derby, Derbyshire, Nottingham and Nottinghamshire</t>
  </si>
  <si>
    <t>LEPs</t>
  </si>
  <si>
    <t>LEP 1</t>
  </si>
  <si>
    <t>LEP 2</t>
  </si>
  <si>
    <t>Feel free to copy and paste your own copy of the data above into the UNLOCKED AREA below - and alter the copy as you please</t>
  </si>
  <si>
    <t>LEP</t>
  </si>
  <si>
    <r>
      <t xml:space="preserve">Leeds City Region |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</si>
  <si>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Derby, Derbyshire, Nottingham and Nottinghamshire,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</si>
  <si>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Leeds City Region | </t>
    </r>
    <r>
      <rPr>
        <sz val="11"/>
        <color rgb="FFFF0000"/>
        <rFont val="Calibri"/>
        <family val="2"/>
        <scheme val="minor"/>
      </rPr>
      <t>York and North Yorkshire</t>
    </r>
  </si>
  <si>
    <r>
      <t xml:space="preserve">Humber | </t>
    </r>
    <r>
      <rPr>
        <sz val="11"/>
        <color rgb="FFFF0000"/>
        <rFont val="Calibri"/>
        <family val="2"/>
        <scheme val="minor"/>
      </rPr>
      <t>York and North Yorkshire</t>
    </r>
  </si>
  <si>
    <r>
      <t xml:space="preserve">Derby, Derbyshire, Nottingham and Nottinghamshire |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</si>
  <si>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Greater Lincolnshire | </t>
    </r>
    <r>
      <rPr>
        <sz val="11"/>
        <color rgb="FFFF0000"/>
        <rFont val="Calibri"/>
        <family val="2"/>
        <scheme val="minor"/>
      </rPr>
      <t>Humber</t>
    </r>
  </si>
  <si>
    <t>Consumer Transformation</t>
  </si>
  <si>
    <t>Leading The Way</t>
  </si>
  <si>
    <t>System Transformation</t>
  </si>
  <si>
    <t>CT</t>
  </si>
  <si>
    <t>LTW</t>
  </si>
  <si>
    <t>ST</t>
  </si>
  <si>
    <t>See DFES Min Max Range by LA Charts</t>
  </si>
  <si>
    <t>See Your LA - Forecasts</t>
  </si>
  <si>
    <t>NPg Planning Scenario</t>
  </si>
  <si>
    <t>You can now see the 82,411 EV's in 2030 for NPg Planning Scenario in the Wakefield Chart above - in the ODI tool below</t>
  </si>
  <si>
    <t>PS</t>
  </si>
  <si>
    <t>https://odileeds.github.io/northern-powergrid/2021-DFES/</t>
  </si>
  <si>
    <t>NPg DFES 2021: Your EV projections for your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</si>
</sst>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2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F22"/>
        <bgColor indexed="64"/>
      </patternFill>
    </fill>
    <fill>
      <patternFill patternType="solid">
        <fgColor rgb="FFC2CD23"/>
        <bgColor indexed="64"/>
      </patternFill>
    </fill>
    <fill>
      <patternFill patternType="solid">
        <fgColor rgb="FF827B7A"/>
        <bgColor indexed="64"/>
      </patternFill>
    </fill>
    <fill>
      <patternFill patternType="solid">
        <fgColor rgb="FF5BCB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7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0" fontId="5" fillId="2" borderId="1" xfId="0" applyFont="1" applyFill="1" applyBorder="1" applyAlignment="1">
      <alignment horizontal="right"/>
    </xf>
    <xf numFmtId="164" fontId="0" fillId="0" borderId="1" xfId="0" applyNumberFormat="1" applyBorder="1"/>
    <xf numFmtId="164" fontId="3" fillId="0" borderId="1" xfId="0" applyNumberFormat="1" applyFont="1" applyBorder="1"/>
    <xf numFmtId="0" fontId="0" fillId="0" borderId="3" xfId="0" applyBorder="1"/>
    <xf numFmtId="0" fontId="0" fillId="0" borderId="6" xfId="0" applyBorder="1"/>
    <xf numFmtId="0" fontId="7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64" fontId="8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164" fontId="0" fillId="0" borderId="0" xfId="1" applyNumberFormat="1" applyFont="1" applyFill="1" applyBorder="1"/>
    <xf numFmtId="0" fontId="9" fillId="0" borderId="0" xfId="0" applyFont="1" applyFill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Protection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6" xfId="0" applyFont="1" applyBorder="1" applyAlignment="1"/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2" fillId="0" borderId="0" xfId="0" applyFont="1"/>
    <xf numFmtId="0" fontId="10" fillId="4" borderId="1" xfId="0" applyFont="1" applyFill="1" applyBorder="1" applyProtection="1">
      <protection locked="0"/>
    </xf>
    <xf numFmtId="0" fontId="13" fillId="5" borderId="0" xfId="0" applyFont="1" applyFill="1" applyProtection="1">
      <protection locked="0"/>
    </xf>
    <xf numFmtId="0" fontId="14" fillId="5" borderId="0" xfId="0" applyFont="1" applyFill="1" applyProtection="1">
      <protection locked="0"/>
    </xf>
    <xf numFmtId="0" fontId="15" fillId="5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3" fillId="5" borderId="0" xfId="0" applyFont="1" applyFill="1" applyBorder="1" applyProtection="1">
      <protection locked="0"/>
    </xf>
    <xf numFmtId="0" fontId="0" fillId="5" borderId="0" xfId="0" applyFont="1" applyFill="1" applyBorder="1"/>
    <xf numFmtId="164" fontId="0" fillId="5" borderId="0" xfId="1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6" fillId="0" borderId="1" xfId="0" applyFont="1" applyBorder="1" applyAlignment="1">
      <alignment vertical="center" wrapText="1"/>
    </xf>
    <xf numFmtId="0" fontId="2" fillId="7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11" fillId="0" borderId="0" xfId="0" applyFont="1" applyFill="1" applyProtection="1">
      <protection hidden="1"/>
    </xf>
    <xf numFmtId="0" fontId="17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164" fontId="11" fillId="0" borderId="0" xfId="1" applyNumberFormat="1" applyFont="1" applyFill="1" applyBorder="1" applyProtection="1">
      <protection hidden="1"/>
    </xf>
    <xf numFmtId="0" fontId="11" fillId="0" borderId="0" xfId="0" applyFont="1"/>
    <xf numFmtId="0" fontId="11" fillId="0" borderId="0" xfId="0" applyFont="1" applyBorder="1" applyProtection="1">
      <protection hidden="1"/>
    </xf>
    <xf numFmtId="0" fontId="18" fillId="0" borderId="0" xfId="0" applyFont="1"/>
    <xf numFmtId="0" fontId="19" fillId="0" borderId="0" xfId="3"/>
    <xf numFmtId="0" fontId="0" fillId="0" borderId="1" xfId="1" applyNumberFormat="1" applyFont="1" applyBorder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Linked Cell" xfId="2" builtinId="24"/>
    <cellStyle name="Normal" xfId="0" builtinId="0"/>
  </cellStyles>
  <dxfs count="0"/>
  <tableStyles count="0" defaultTableStyle="TableStyleMedium2" defaultPivotStyle="PivotStyleLight16"/>
  <colors>
    <mruColors>
      <color rgb="FF827B7A"/>
      <color rgb="FF5BCBF5"/>
      <color rgb="FFC2CD23"/>
      <color rgb="FFFFBF22"/>
      <color rgb="FF00AB84"/>
      <color rgb="FFFFFFCC"/>
      <color rgb="FFFF66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Forecasts'!$AL$2</c:f>
          <c:strCache>
            <c:ptCount val="1"/>
            <c:pt idx="0">
              <c:v>NPg DFES 2021: EV projections for Barnsley</c:v>
            </c:pt>
          </c:strCache>
        </c:strRef>
      </c:tx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'Your LA - Forecasts'!$AL$3</c:f>
              <c:strCache>
                <c:ptCount val="1"/>
                <c:pt idx="0">
                  <c:v>NPg Planning Scenario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Forecasts'!$AO$3:$BT$3</c:f>
              <c:numCache>
                <c:formatCode>_-* #,##0_-;\-* #,##0_-;_-* "-"??_-;_-@_-</c:formatCode>
                <c:ptCount val="32"/>
                <c:pt idx="0">
                  <c:v>1314</c:v>
                </c:pt>
                <c:pt idx="1">
                  <c:v>1813</c:v>
                </c:pt>
                <c:pt idx="2">
                  <c:v>2768</c:v>
                </c:pt>
                <c:pt idx="3">
                  <c:v>4633</c:v>
                </c:pt>
                <c:pt idx="4">
                  <c:v>8236</c:v>
                </c:pt>
                <c:pt idx="5">
                  <c:v>12606</c:v>
                </c:pt>
                <c:pt idx="6">
                  <c:v>17788</c:v>
                </c:pt>
                <c:pt idx="7">
                  <c:v>23574</c:v>
                </c:pt>
                <c:pt idx="8">
                  <c:v>30284</c:v>
                </c:pt>
                <c:pt idx="9">
                  <c:v>37901</c:v>
                </c:pt>
                <c:pt idx="10">
                  <c:v>46294</c:v>
                </c:pt>
                <c:pt idx="11">
                  <c:v>57246</c:v>
                </c:pt>
                <c:pt idx="12">
                  <c:v>67838</c:v>
                </c:pt>
                <c:pt idx="13">
                  <c:v>78114</c:v>
                </c:pt>
                <c:pt idx="14">
                  <c:v>87960</c:v>
                </c:pt>
                <c:pt idx="15">
                  <c:v>97288</c:v>
                </c:pt>
                <c:pt idx="16">
                  <c:v>105965</c:v>
                </c:pt>
                <c:pt idx="17">
                  <c:v>113954</c:v>
                </c:pt>
                <c:pt idx="18">
                  <c:v>121289</c:v>
                </c:pt>
                <c:pt idx="19">
                  <c:v>127903</c:v>
                </c:pt>
                <c:pt idx="20">
                  <c:v>133809</c:v>
                </c:pt>
                <c:pt idx="21">
                  <c:v>138995</c:v>
                </c:pt>
                <c:pt idx="22">
                  <c:v>142256</c:v>
                </c:pt>
                <c:pt idx="23">
                  <c:v>144879</c:v>
                </c:pt>
                <c:pt idx="24">
                  <c:v>146918</c:v>
                </c:pt>
                <c:pt idx="25">
                  <c:v>148462</c:v>
                </c:pt>
                <c:pt idx="26">
                  <c:v>149580</c:v>
                </c:pt>
                <c:pt idx="27">
                  <c:v>150357</c:v>
                </c:pt>
                <c:pt idx="28">
                  <c:v>150899</c:v>
                </c:pt>
                <c:pt idx="29">
                  <c:v>151247</c:v>
                </c:pt>
                <c:pt idx="30">
                  <c:v>151472</c:v>
                </c:pt>
                <c:pt idx="31">
                  <c:v>151609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AC-4355-B852-76D026CB1F9C}"/>
            </c:ext>
          </c:extLst>
        </c:ser>
        <c:ser>
          <c:idx val="3"/>
          <c:order val="1"/>
          <c:tx>
            <c:strRef>
              <c:f>'Your LA - Forecasts'!$AL$4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>
              <a:solidFill>
                <a:srgbClr val="FFBF22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Forecasts'!$AO$4:$BT$4</c:f>
              <c:numCache>
                <c:formatCode>_-* #,##0_-;\-* #,##0_-;_-* "-"??_-;_-@_-</c:formatCode>
                <c:ptCount val="32"/>
                <c:pt idx="0">
                  <c:v>1314</c:v>
                </c:pt>
                <c:pt idx="1">
                  <c:v>1813</c:v>
                </c:pt>
                <c:pt idx="2">
                  <c:v>3264</c:v>
                </c:pt>
                <c:pt idx="3">
                  <c:v>5390</c:v>
                </c:pt>
                <c:pt idx="4">
                  <c:v>7813</c:v>
                </c:pt>
                <c:pt idx="5">
                  <c:v>10998</c:v>
                </c:pt>
                <c:pt idx="6">
                  <c:v>15050</c:v>
                </c:pt>
                <c:pt idx="7">
                  <c:v>20151</c:v>
                </c:pt>
                <c:pt idx="8">
                  <c:v>26345</c:v>
                </c:pt>
                <c:pt idx="9">
                  <c:v>33775</c:v>
                </c:pt>
                <c:pt idx="10">
                  <c:v>42562</c:v>
                </c:pt>
                <c:pt idx="11">
                  <c:v>52548</c:v>
                </c:pt>
                <c:pt idx="12">
                  <c:v>64226</c:v>
                </c:pt>
                <c:pt idx="13">
                  <c:v>76576</c:v>
                </c:pt>
                <c:pt idx="14">
                  <c:v>88903</c:v>
                </c:pt>
                <c:pt idx="15">
                  <c:v>100548</c:v>
                </c:pt>
                <c:pt idx="16">
                  <c:v>110839</c:v>
                </c:pt>
                <c:pt idx="17">
                  <c:v>119515</c:v>
                </c:pt>
                <c:pt idx="18">
                  <c:v>126407</c:v>
                </c:pt>
                <c:pt idx="19">
                  <c:v>131592</c:v>
                </c:pt>
                <c:pt idx="20">
                  <c:v>135410</c:v>
                </c:pt>
                <c:pt idx="21">
                  <c:v>137973</c:v>
                </c:pt>
                <c:pt idx="22">
                  <c:v>138933</c:v>
                </c:pt>
                <c:pt idx="23">
                  <c:v>138856</c:v>
                </c:pt>
                <c:pt idx="24">
                  <c:v>138452</c:v>
                </c:pt>
                <c:pt idx="25">
                  <c:v>137756</c:v>
                </c:pt>
                <c:pt idx="26">
                  <c:v>136781</c:v>
                </c:pt>
                <c:pt idx="27">
                  <c:v>135534</c:v>
                </c:pt>
                <c:pt idx="28">
                  <c:v>133971</c:v>
                </c:pt>
                <c:pt idx="29">
                  <c:v>132140</c:v>
                </c:pt>
                <c:pt idx="30">
                  <c:v>129858</c:v>
                </c:pt>
                <c:pt idx="31">
                  <c:v>127201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AC-4355-B852-76D026CB1F9C}"/>
            </c:ext>
          </c:extLst>
        </c:ser>
        <c:ser>
          <c:idx val="4"/>
          <c:order val="2"/>
          <c:tx>
            <c:strRef>
              <c:f>'Your LA - Forecasts'!$AL$5</c:f>
              <c:strCache>
                <c:ptCount val="1"/>
                <c:pt idx="0">
                  <c:v>Leading The Way</c:v>
                </c:pt>
              </c:strCache>
            </c:strRef>
          </c:tx>
          <c:spPr>
            <a:ln>
              <a:solidFill>
                <a:srgbClr val="C2CD23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Forecasts'!$AO$5:$BT$5</c:f>
              <c:numCache>
                <c:formatCode>_-* #,##0_-;\-* #,##0_-;_-* "-"??_-;_-@_-</c:formatCode>
                <c:ptCount val="32"/>
                <c:pt idx="0">
                  <c:v>1314</c:v>
                </c:pt>
                <c:pt idx="1">
                  <c:v>1813</c:v>
                </c:pt>
                <c:pt idx="2">
                  <c:v>3163</c:v>
                </c:pt>
                <c:pt idx="3">
                  <c:v>5118</c:v>
                </c:pt>
                <c:pt idx="4">
                  <c:v>7754</c:v>
                </c:pt>
                <c:pt idx="5">
                  <c:v>10916</c:v>
                </c:pt>
                <c:pt idx="6">
                  <c:v>14993</c:v>
                </c:pt>
                <c:pt idx="7">
                  <c:v>20249</c:v>
                </c:pt>
                <c:pt idx="8">
                  <c:v>26798</c:v>
                </c:pt>
                <c:pt idx="9">
                  <c:v>35184</c:v>
                </c:pt>
                <c:pt idx="10">
                  <c:v>45406</c:v>
                </c:pt>
                <c:pt idx="11">
                  <c:v>57356</c:v>
                </c:pt>
                <c:pt idx="12">
                  <c:v>70552</c:v>
                </c:pt>
                <c:pt idx="13">
                  <c:v>84068</c:v>
                </c:pt>
                <c:pt idx="14">
                  <c:v>97177</c:v>
                </c:pt>
                <c:pt idx="15">
                  <c:v>108964</c:v>
                </c:pt>
                <c:pt idx="16">
                  <c:v>118598</c:v>
                </c:pt>
                <c:pt idx="17">
                  <c:v>125976</c:v>
                </c:pt>
                <c:pt idx="18">
                  <c:v>131126</c:v>
                </c:pt>
                <c:pt idx="19">
                  <c:v>134346</c:v>
                </c:pt>
                <c:pt idx="20">
                  <c:v>136272</c:v>
                </c:pt>
                <c:pt idx="21">
                  <c:v>135870</c:v>
                </c:pt>
                <c:pt idx="22">
                  <c:v>134721</c:v>
                </c:pt>
                <c:pt idx="23">
                  <c:v>133024</c:v>
                </c:pt>
                <c:pt idx="24">
                  <c:v>130844</c:v>
                </c:pt>
                <c:pt idx="25">
                  <c:v>128042</c:v>
                </c:pt>
                <c:pt idx="26">
                  <c:v>124678</c:v>
                </c:pt>
                <c:pt idx="27">
                  <c:v>120757</c:v>
                </c:pt>
                <c:pt idx="28">
                  <c:v>116228</c:v>
                </c:pt>
                <c:pt idx="29">
                  <c:v>111034</c:v>
                </c:pt>
                <c:pt idx="30">
                  <c:v>105115</c:v>
                </c:pt>
                <c:pt idx="31">
                  <c:v>98402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AC-4355-B852-76D026CB1F9C}"/>
            </c:ext>
          </c:extLst>
        </c:ser>
        <c:ser>
          <c:idx val="0"/>
          <c:order val="3"/>
          <c:tx>
            <c:strRef>
              <c:f>'Your LA - Forecasts'!$AL$6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>
              <a:solidFill>
                <a:srgbClr val="5BCBF5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Forecasts'!$AO$6:$BT$6</c:f>
              <c:numCache>
                <c:formatCode>_-* #,##0_-;\-* #,##0_-;_-* "-"??_-;_-@_-</c:formatCode>
                <c:ptCount val="32"/>
                <c:pt idx="0">
                  <c:v>1314</c:v>
                </c:pt>
                <c:pt idx="1">
                  <c:v>1813</c:v>
                </c:pt>
                <c:pt idx="2">
                  <c:v>2578</c:v>
                </c:pt>
                <c:pt idx="3">
                  <c:v>3587</c:v>
                </c:pt>
                <c:pt idx="4">
                  <c:v>4850</c:v>
                </c:pt>
                <c:pt idx="5">
                  <c:v>6398</c:v>
                </c:pt>
                <c:pt idx="6">
                  <c:v>8407</c:v>
                </c:pt>
                <c:pt idx="7">
                  <c:v>11007</c:v>
                </c:pt>
                <c:pt idx="8">
                  <c:v>14331</c:v>
                </c:pt>
                <c:pt idx="9">
                  <c:v>18552</c:v>
                </c:pt>
                <c:pt idx="10">
                  <c:v>23846</c:v>
                </c:pt>
                <c:pt idx="11">
                  <c:v>30358</c:v>
                </c:pt>
                <c:pt idx="12">
                  <c:v>38494</c:v>
                </c:pt>
                <c:pt idx="13">
                  <c:v>47827</c:v>
                </c:pt>
                <c:pt idx="14">
                  <c:v>58535</c:v>
                </c:pt>
                <c:pt idx="15">
                  <c:v>70372</c:v>
                </c:pt>
                <c:pt idx="16">
                  <c:v>82362</c:v>
                </c:pt>
                <c:pt idx="17">
                  <c:v>94430</c:v>
                </c:pt>
                <c:pt idx="18">
                  <c:v>105871</c:v>
                </c:pt>
                <c:pt idx="19">
                  <c:v>115924</c:v>
                </c:pt>
                <c:pt idx="20">
                  <c:v>124386</c:v>
                </c:pt>
                <c:pt idx="21">
                  <c:v>131059</c:v>
                </c:pt>
                <c:pt idx="22">
                  <c:v>136032</c:v>
                </c:pt>
                <c:pt idx="23">
                  <c:v>139577</c:v>
                </c:pt>
                <c:pt idx="24">
                  <c:v>139612</c:v>
                </c:pt>
                <c:pt idx="25">
                  <c:v>138840</c:v>
                </c:pt>
                <c:pt idx="26">
                  <c:v>137713</c:v>
                </c:pt>
                <c:pt idx="27">
                  <c:v>136150</c:v>
                </c:pt>
                <c:pt idx="28">
                  <c:v>134062</c:v>
                </c:pt>
                <c:pt idx="29">
                  <c:v>132283</c:v>
                </c:pt>
                <c:pt idx="30">
                  <c:v>130283</c:v>
                </c:pt>
                <c:pt idx="31">
                  <c:v>128134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AC-4355-B852-76D026CB1F9C}"/>
            </c:ext>
          </c:extLst>
        </c:ser>
        <c:ser>
          <c:idx val="5"/>
          <c:order val="4"/>
          <c:tx>
            <c:strRef>
              <c:f>'Your LA - Forecasts'!$AL$7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>
              <a:solidFill>
                <a:srgbClr val="827B7A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Forecasts'!$AO$7:$BT$7</c:f>
              <c:numCache>
                <c:formatCode>_-* #,##0_-;\-* #,##0_-;_-* "-"??_-;_-@_-</c:formatCode>
                <c:ptCount val="32"/>
                <c:pt idx="0">
                  <c:v>1314</c:v>
                </c:pt>
                <c:pt idx="1">
                  <c:v>1813</c:v>
                </c:pt>
                <c:pt idx="2">
                  <c:v>2568</c:v>
                </c:pt>
                <c:pt idx="3">
                  <c:v>3529</c:v>
                </c:pt>
                <c:pt idx="4">
                  <c:v>4614</c:v>
                </c:pt>
                <c:pt idx="5">
                  <c:v>5960</c:v>
                </c:pt>
                <c:pt idx="6">
                  <c:v>7656</c:v>
                </c:pt>
                <c:pt idx="7">
                  <c:v>9761</c:v>
                </c:pt>
                <c:pt idx="8">
                  <c:v>12351</c:v>
                </c:pt>
                <c:pt idx="9">
                  <c:v>15521</c:v>
                </c:pt>
                <c:pt idx="10">
                  <c:v>19373</c:v>
                </c:pt>
                <c:pt idx="11">
                  <c:v>23988</c:v>
                </c:pt>
                <c:pt idx="12">
                  <c:v>29495</c:v>
                </c:pt>
                <c:pt idx="13">
                  <c:v>35634</c:v>
                </c:pt>
                <c:pt idx="14">
                  <c:v>42633</c:v>
                </c:pt>
                <c:pt idx="15">
                  <c:v>50459</c:v>
                </c:pt>
                <c:pt idx="16">
                  <c:v>59003</c:v>
                </c:pt>
                <c:pt idx="17">
                  <c:v>68834</c:v>
                </c:pt>
                <c:pt idx="18">
                  <c:v>79172</c:v>
                </c:pt>
                <c:pt idx="19">
                  <c:v>89684</c:v>
                </c:pt>
                <c:pt idx="20">
                  <c:v>100094</c:v>
                </c:pt>
                <c:pt idx="21">
                  <c:v>109196</c:v>
                </c:pt>
                <c:pt idx="22">
                  <c:v>117405</c:v>
                </c:pt>
                <c:pt idx="23">
                  <c:v>124627</c:v>
                </c:pt>
                <c:pt idx="24">
                  <c:v>130751</c:v>
                </c:pt>
                <c:pt idx="25">
                  <c:v>135831</c:v>
                </c:pt>
                <c:pt idx="26">
                  <c:v>139620</c:v>
                </c:pt>
                <c:pt idx="27">
                  <c:v>140625</c:v>
                </c:pt>
                <c:pt idx="28">
                  <c:v>141503</c:v>
                </c:pt>
                <c:pt idx="29">
                  <c:v>142281</c:v>
                </c:pt>
                <c:pt idx="30">
                  <c:v>142981</c:v>
                </c:pt>
                <c:pt idx="31">
                  <c:v>143624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AC-4355-B852-76D026CB1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195520"/>
        <c:axId val="529196608"/>
      </c:lineChart>
      <c:catAx>
        <c:axId val="5291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529196608"/>
        <c:crosses val="autoZero"/>
        <c:auto val="1"/>
        <c:lblAlgn val="ctr"/>
        <c:lblOffset val="100"/>
        <c:noMultiLvlLbl val="0"/>
      </c:catAx>
      <c:valAx>
        <c:axId val="529196608"/>
        <c:scaling>
          <c:orientation val="minMax"/>
        </c:scaling>
        <c:delete val="0"/>
        <c:axPos val="l"/>
        <c:majorGridlines>
          <c:spPr>
            <a:ln>
              <a:solidFill>
                <a:srgbClr val="827B7A"/>
              </a:solidFill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5291955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Forecasts'!$B$40</c:f>
          <c:strCache>
            <c:ptCount val="1"/>
            <c:pt idx="0">
              <c:v>NPg DFES 2021: Your EV projections for your LA</c:v>
            </c:pt>
          </c:strCache>
        </c:strRef>
      </c:tx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'Your LA - Forecasts'!$B$41</c:f>
              <c:strCache>
                <c:ptCount val="1"/>
                <c:pt idx="0">
                  <c:v>NPg Planning Scenario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Forecasts'!$C$41:$AH$41</c:f>
              <c:numCache>
                <c:formatCode>_-* #,##0_-;\-* #,##0_-;_-* "-"??_-;_-@_-</c:formatCode>
                <c:ptCount val="32"/>
                <c:pt idx="0">
                  <c:v>1314</c:v>
                </c:pt>
                <c:pt idx="1">
                  <c:v>1813</c:v>
                </c:pt>
                <c:pt idx="2">
                  <c:v>2768</c:v>
                </c:pt>
                <c:pt idx="3">
                  <c:v>4633</c:v>
                </c:pt>
                <c:pt idx="4">
                  <c:v>8236</c:v>
                </c:pt>
                <c:pt idx="5">
                  <c:v>12606</c:v>
                </c:pt>
                <c:pt idx="6">
                  <c:v>17788</c:v>
                </c:pt>
                <c:pt idx="7">
                  <c:v>23574</c:v>
                </c:pt>
                <c:pt idx="8">
                  <c:v>30284</c:v>
                </c:pt>
                <c:pt idx="9">
                  <c:v>37901</c:v>
                </c:pt>
                <c:pt idx="10">
                  <c:v>46294</c:v>
                </c:pt>
                <c:pt idx="11">
                  <c:v>57246</c:v>
                </c:pt>
                <c:pt idx="12">
                  <c:v>67838</c:v>
                </c:pt>
                <c:pt idx="13">
                  <c:v>78114</c:v>
                </c:pt>
                <c:pt idx="14">
                  <c:v>87960</c:v>
                </c:pt>
                <c:pt idx="15">
                  <c:v>97288</c:v>
                </c:pt>
                <c:pt idx="16">
                  <c:v>105965</c:v>
                </c:pt>
                <c:pt idx="17">
                  <c:v>113954</c:v>
                </c:pt>
                <c:pt idx="18">
                  <c:v>121289</c:v>
                </c:pt>
                <c:pt idx="19">
                  <c:v>127903</c:v>
                </c:pt>
                <c:pt idx="20">
                  <c:v>133809</c:v>
                </c:pt>
                <c:pt idx="21">
                  <c:v>138995</c:v>
                </c:pt>
                <c:pt idx="22">
                  <c:v>142256</c:v>
                </c:pt>
                <c:pt idx="23">
                  <c:v>144879</c:v>
                </c:pt>
                <c:pt idx="24">
                  <c:v>146918</c:v>
                </c:pt>
                <c:pt idx="25">
                  <c:v>148462</c:v>
                </c:pt>
                <c:pt idx="26">
                  <c:v>149580</c:v>
                </c:pt>
                <c:pt idx="27">
                  <c:v>150357</c:v>
                </c:pt>
                <c:pt idx="28">
                  <c:v>150899</c:v>
                </c:pt>
                <c:pt idx="29">
                  <c:v>151247</c:v>
                </c:pt>
                <c:pt idx="30">
                  <c:v>151472</c:v>
                </c:pt>
                <c:pt idx="31">
                  <c:v>151609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49-4C1D-9843-8322C716FE54}"/>
            </c:ext>
          </c:extLst>
        </c:ser>
        <c:ser>
          <c:idx val="2"/>
          <c:order val="1"/>
          <c:tx>
            <c:strRef>
              <c:f>'Your LA - Forecasts'!$B$42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>
              <a:solidFill>
                <a:srgbClr val="FFBF22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Forecasts'!$C$42:$AH$42</c:f>
              <c:numCache>
                <c:formatCode>_-* #,##0_-;\-* #,##0_-;_-* "-"??_-;_-@_-</c:formatCode>
                <c:ptCount val="32"/>
                <c:pt idx="0">
                  <c:v>1314</c:v>
                </c:pt>
                <c:pt idx="1">
                  <c:v>1813</c:v>
                </c:pt>
                <c:pt idx="2">
                  <c:v>3264</c:v>
                </c:pt>
                <c:pt idx="3">
                  <c:v>5390</c:v>
                </c:pt>
                <c:pt idx="4">
                  <c:v>7813</c:v>
                </c:pt>
                <c:pt idx="5">
                  <c:v>10998</c:v>
                </c:pt>
                <c:pt idx="6">
                  <c:v>15050</c:v>
                </c:pt>
                <c:pt idx="7">
                  <c:v>20151</c:v>
                </c:pt>
                <c:pt idx="8">
                  <c:v>26345</c:v>
                </c:pt>
                <c:pt idx="9">
                  <c:v>33775</c:v>
                </c:pt>
                <c:pt idx="10">
                  <c:v>42562</c:v>
                </c:pt>
                <c:pt idx="11">
                  <c:v>52548</c:v>
                </c:pt>
                <c:pt idx="12">
                  <c:v>64226</c:v>
                </c:pt>
                <c:pt idx="13">
                  <c:v>76576</c:v>
                </c:pt>
                <c:pt idx="14">
                  <c:v>88903</c:v>
                </c:pt>
                <c:pt idx="15">
                  <c:v>100548</c:v>
                </c:pt>
                <c:pt idx="16">
                  <c:v>110839</c:v>
                </c:pt>
                <c:pt idx="17">
                  <c:v>119515</c:v>
                </c:pt>
                <c:pt idx="18">
                  <c:v>126407</c:v>
                </c:pt>
                <c:pt idx="19">
                  <c:v>131592</c:v>
                </c:pt>
                <c:pt idx="20">
                  <c:v>135410</c:v>
                </c:pt>
                <c:pt idx="21">
                  <c:v>137973</c:v>
                </c:pt>
                <c:pt idx="22">
                  <c:v>138933</c:v>
                </c:pt>
                <c:pt idx="23">
                  <c:v>138856</c:v>
                </c:pt>
                <c:pt idx="24">
                  <c:v>138452</c:v>
                </c:pt>
                <c:pt idx="25">
                  <c:v>137756</c:v>
                </c:pt>
                <c:pt idx="26">
                  <c:v>136781</c:v>
                </c:pt>
                <c:pt idx="27">
                  <c:v>135534</c:v>
                </c:pt>
                <c:pt idx="28">
                  <c:v>133971</c:v>
                </c:pt>
                <c:pt idx="29">
                  <c:v>132140</c:v>
                </c:pt>
                <c:pt idx="30">
                  <c:v>129858</c:v>
                </c:pt>
                <c:pt idx="31">
                  <c:v>127201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9-4C1D-9843-8322C716FE54}"/>
            </c:ext>
          </c:extLst>
        </c:ser>
        <c:ser>
          <c:idx val="3"/>
          <c:order val="2"/>
          <c:tx>
            <c:strRef>
              <c:f>'Your LA - Forecasts'!$B$43</c:f>
              <c:strCache>
                <c:ptCount val="1"/>
                <c:pt idx="0">
                  <c:v>Leading The Way</c:v>
                </c:pt>
              </c:strCache>
            </c:strRef>
          </c:tx>
          <c:spPr>
            <a:ln>
              <a:solidFill>
                <a:srgbClr val="C2CD23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Forecasts'!$C$43:$AH$43</c:f>
              <c:numCache>
                <c:formatCode>_-* #,##0_-;\-* #,##0_-;_-* "-"??_-;_-@_-</c:formatCode>
                <c:ptCount val="32"/>
                <c:pt idx="0">
                  <c:v>1314</c:v>
                </c:pt>
                <c:pt idx="1">
                  <c:v>1813</c:v>
                </c:pt>
                <c:pt idx="2">
                  <c:v>3163</c:v>
                </c:pt>
                <c:pt idx="3">
                  <c:v>5118</c:v>
                </c:pt>
                <c:pt idx="4">
                  <c:v>7754</c:v>
                </c:pt>
                <c:pt idx="5">
                  <c:v>10916</c:v>
                </c:pt>
                <c:pt idx="6">
                  <c:v>14993</c:v>
                </c:pt>
                <c:pt idx="7">
                  <c:v>20249</c:v>
                </c:pt>
                <c:pt idx="8">
                  <c:v>26798</c:v>
                </c:pt>
                <c:pt idx="9">
                  <c:v>35184</c:v>
                </c:pt>
                <c:pt idx="10">
                  <c:v>45406</c:v>
                </c:pt>
                <c:pt idx="11">
                  <c:v>57356</c:v>
                </c:pt>
                <c:pt idx="12">
                  <c:v>70552</c:v>
                </c:pt>
                <c:pt idx="13">
                  <c:v>84068</c:v>
                </c:pt>
                <c:pt idx="14">
                  <c:v>97177</c:v>
                </c:pt>
                <c:pt idx="15">
                  <c:v>108964</c:v>
                </c:pt>
                <c:pt idx="16">
                  <c:v>118598</c:v>
                </c:pt>
                <c:pt idx="17">
                  <c:v>125976</c:v>
                </c:pt>
                <c:pt idx="18">
                  <c:v>131126</c:v>
                </c:pt>
                <c:pt idx="19">
                  <c:v>134346</c:v>
                </c:pt>
                <c:pt idx="20">
                  <c:v>136272</c:v>
                </c:pt>
                <c:pt idx="21">
                  <c:v>135870</c:v>
                </c:pt>
                <c:pt idx="22">
                  <c:v>134721</c:v>
                </c:pt>
                <c:pt idx="23">
                  <c:v>133024</c:v>
                </c:pt>
                <c:pt idx="24">
                  <c:v>130844</c:v>
                </c:pt>
                <c:pt idx="25">
                  <c:v>128042</c:v>
                </c:pt>
                <c:pt idx="26">
                  <c:v>124678</c:v>
                </c:pt>
                <c:pt idx="27">
                  <c:v>120757</c:v>
                </c:pt>
                <c:pt idx="28">
                  <c:v>116228</c:v>
                </c:pt>
                <c:pt idx="29">
                  <c:v>111034</c:v>
                </c:pt>
                <c:pt idx="30">
                  <c:v>105115</c:v>
                </c:pt>
                <c:pt idx="31">
                  <c:v>98402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9-4C1D-9843-8322C716FE54}"/>
            </c:ext>
          </c:extLst>
        </c:ser>
        <c:ser>
          <c:idx val="4"/>
          <c:order val="3"/>
          <c:tx>
            <c:strRef>
              <c:f>'Your LA - Forecasts'!$B$44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>
              <a:solidFill>
                <a:srgbClr val="5BCBF5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Forecasts'!$C$44:$AH$44</c:f>
              <c:numCache>
                <c:formatCode>_-* #,##0_-;\-* #,##0_-;_-* "-"??_-;_-@_-</c:formatCode>
                <c:ptCount val="32"/>
                <c:pt idx="0">
                  <c:v>1314</c:v>
                </c:pt>
                <c:pt idx="1">
                  <c:v>1813</c:v>
                </c:pt>
                <c:pt idx="2">
                  <c:v>2578</c:v>
                </c:pt>
                <c:pt idx="3">
                  <c:v>3587</c:v>
                </c:pt>
                <c:pt idx="4">
                  <c:v>4850</c:v>
                </c:pt>
                <c:pt idx="5">
                  <c:v>6398</c:v>
                </c:pt>
                <c:pt idx="6">
                  <c:v>8407</c:v>
                </c:pt>
                <c:pt idx="7">
                  <c:v>11007</c:v>
                </c:pt>
                <c:pt idx="8">
                  <c:v>14331</c:v>
                </c:pt>
                <c:pt idx="9">
                  <c:v>18552</c:v>
                </c:pt>
                <c:pt idx="10">
                  <c:v>23846</c:v>
                </c:pt>
                <c:pt idx="11">
                  <c:v>30358</c:v>
                </c:pt>
                <c:pt idx="12">
                  <c:v>38494</c:v>
                </c:pt>
                <c:pt idx="13">
                  <c:v>47827</c:v>
                </c:pt>
                <c:pt idx="14">
                  <c:v>58535</c:v>
                </c:pt>
                <c:pt idx="15">
                  <c:v>70372</c:v>
                </c:pt>
                <c:pt idx="16">
                  <c:v>82362</c:v>
                </c:pt>
                <c:pt idx="17">
                  <c:v>94430</c:v>
                </c:pt>
                <c:pt idx="18">
                  <c:v>105871</c:v>
                </c:pt>
                <c:pt idx="19">
                  <c:v>115924</c:v>
                </c:pt>
                <c:pt idx="20">
                  <c:v>124386</c:v>
                </c:pt>
                <c:pt idx="21">
                  <c:v>131059</c:v>
                </c:pt>
                <c:pt idx="22">
                  <c:v>136032</c:v>
                </c:pt>
                <c:pt idx="23">
                  <c:v>139577</c:v>
                </c:pt>
                <c:pt idx="24">
                  <c:v>139612</c:v>
                </c:pt>
                <c:pt idx="25">
                  <c:v>138840</c:v>
                </c:pt>
                <c:pt idx="26">
                  <c:v>137713</c:v>
                </c:pt>
                <c:pt idx="27">
                  <c:v>136150</c:v>
                </c:pt>
                <c:pt idx="28">
                  <c:v>134062</c:v>
                </c:pt>
                <c:pt idx="29">
                  <c:v>132283</c:v>
                </c:pt>
                <c:pt idx="30">
                  <c:v>130283</c:v>
                </c:pt>
                <c:pt idx="31">
                  <c:v>128134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49-4C1D-9843-8322C716FE54}"/>
            </c:ext>
          </c:extLst>
        </c:ser>
        <c:ser>
          <c:idx val="0"/>
          <c:order val="4"/>
          <c:tx>
            <c:strRef>
              <c:f>'Your LA - Forecasts'!$B$45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>
              <a:solidFill>
                <a:srgbClr val="827B7A"/>
              </a:solidFill>
            </a:ln>
          </c:spPr>
          <c:marker>
            <c:symbol val="none"/>
          </c:marker>
          <c:val>
            <c:numRef>
              <c:f>'Your LA - Forecasts'!$C$45:$AH$45</c:f>
              <c:numCache>
                <c:formatCode>_-* #,##0_-;\-* #,##0_-;_-* "-"??_-;_-@_-</c:formatCode>
                <c:ptCount val="32"/>
                <c:pt idx="0">
                  <c:v>1314</c:v>
                </c:pt>
                <c:pt idx="1">
                  <c:v>1813</c:v>
                </c:pt>
                <c:pt idx="2">
                  <c:v>2568</c:v>
                </c:pt>
                <c:pt idx="3">
                  <c:v>3529</c:v>
                </c:pt>
                <c:pt idx="4">
                  <c:v>4614</c:v>
                </c:pt>
                <c:pt idx="5">
                  <c:v>5960</c:v>
                </c:pt>
                <c:pt idx="6">
                  <c:v>7656</c:v>
                </c:pt>
                <c:pt idx="7">
                  <c:v>9761</c:v>
                </c:pt>
                <c:pt idx="8">
                  <c:v>12351</c:v>
                </c:pt>
                <c:pt idx="9">
                  <c:v>15521</c:v>
                </c:pt>
                <c:pt idx="10">
                  <c:v>19373</c:v>
                </c:pt>
                <c:pt idx="11">
                  <c:v>23988</c:v>
                </c:pt>
                <c:pt idx="12">
                  <c:v>29495</c:v>
                </c:pt>
                <c:pt idx="13">
                  <c:v>35634</c:v>
                </c:pt>
                <c:pt idx="14">
                  <c:v>42633</c:v>
                </c:pt>
                <c:pt idx="15">
                  <c:v>50459</c:v>
                </c:pt>
                <c:pt idx="16">
                  <c:v>59003</c:v>
                </c:pt>
                <c:pt idx="17">
                  <c:v>68834</c:v>
                </c:pt>
                <c:pt idx="18">
                  <c:v>79172</c:v>
                </c:pt>
                <c:pt idx="19">
                  <c:v>89684</c:v>
                </c:pt>
                <c:pt idx="20">
                  <c:v>100094</c:v>
                </c:pt>
                <c:pt idx="21">
                  <c:v>109196</c:v>
                </c:pt>
                <c:pt idx="22">
                  <c:v>117405</c:v>
                </c:pt>
                <c:pt idx="23">
                  <c:v>124627</c:v>
                </c:pt>
                <c:pt idx="24">
                  <c:v>130751</c:v>
                </c:pt>
                <c:pt idx="25">
                  <c:v>135831</c:v>
                </c:pt>
                <c:pt idx="26">
                  <c:v>139620</c:v>
                </c:pt>
                <c:pt idx="27">
                  <c:v>140625</c:v>
                </c:pt>
                <c:pt idx="28">
                  <c:v>141503</c:v>
                </c:pt>
                <c:pt idx="29">
                  <c:v>142281</c:v>
                </c:pt>
                <c:pt idx="30">
                  <c:v>142981</c:v>
                </c:pt>
                <c:pt idx="31">
                  <c:v>143624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49-4C1D-9843-8322C716F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199328"/>
        <c:axId val="529199872"/>
      </c:lineChart>
      <c:catAx>
        <c:axId val="52919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529199872"/>
        <c:crosses val="autoZero"/>
        <c:auto val="1"/>
        <c:lblAlgn val="ctr"/>
        <c:lblOffset val="100"/>
        <c:noMultiLvlLbl val="0"/>
      </c:catAx>
      <c:valAx>
        <c:axId val="52919987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5291993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Our Electric Vehicle Projections by Local Authority (2023)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3827758579071678"/>
          <c:y val="0.12340492179621962"/>
          <c:w val="0.70806635928366923"/>
          <c:h val="0.82048106666895693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data'!$B$3:$B$41</c:f>
              <c:numCache>
                <c:formatCode>_-* #,##0_-;\-* #,##0_-;_-* "-"??_-;_-@_-</c:formatCode>
                <c:ptCount val="39"/>
                <c:pt idx="0">
                  <c:v>4614</c:v>
                </c:pt>
                <c:pt idx="1">
                  <c:v>1181</c:v>
                </c:pt>
                <c:pt idx="2">
                  <c:v>5136</c:v>
                </c:pt>
                <c:pt idx="3">
                  <c:v>2517</c:v>
                </c:pt>
                <c:pt idx="4">
                  <c:v>6245</c:v>
                </c:pt>
                <c:pt idx="5">
                  <c:v>712</c:v>
                </c:pt>
                <c:pt idx="6">
                  <c:v>2100</c:v>
                </c:pt>
                <c:pt idx="7">
                  <c:v>6509</c:v>
                </c:pt>
                <c:pt idx="8">
                  <c:v>1771</c:v>
                </c:pt>
                <c:pt idx="9">
                  <c:v>6017</c:v>
                </c:pt>
                <c:pt idx="10">
                  <c:v>2002</c:v>
                </c:pt>
                <c:pt idx="11">
                  <c:v>1457</c:v>
                </c:pt>
                <c:pt idx="12">
                  <c:v>2683</c:v>
                </c:pt>
                <c:pt idx="13">
                  <c:v>888</c:v>
                </c:pt>
                <c:pt idx="14">
                  <c:v>113</c:v>
                </c:pt>
                <c:pt idx="15">
                  <c:v>3731</c:v>
                </c:pt>
                <c:pt idx="16">
                  <c:v>5274</c:v>
                </c:pt>
                <c:pt idx="17">
                  <c:v>11610</c:v>
                </c:pt>
                <c:pt idx="18">
                  <c:v>1141</c:v>
                </c:pt>
                <c:pt idx="19">
                  <c:v>2356</c:v>
                </c:pt>
                <c:pt idx="20">
                  <c:v>365</c:v>
                </c:pt>
                <c:pt idx="21">
                  <c:v>2395</c:v>
                </c:pt>
                <c:pt idx="22">
                  <c:v>2737</c:v>
                </c:pt>
                <c:pt idx="23">
                  <c:v>2043</c:v>
                </c:pt>
                <c:pt idx="24">
                  <c:v>4325</c:v>
                </c:pt>
                <c:pt idx="25">
                  <c:v>261</c:v>
                </c:pt>
                <c:pt idx="26">
                  <c:v>1357</c:v>
                </c:pt>
                <c:pt idx="27">
                  <c:v>656</c:v>
                </c:pt>
                <c:pt idx="28">
                  <c:v>4994</c:v>
                </c:pt>
                <c:pt idx="29">
                  <c:v>1000</c:v>
                </c:pt>
                <c:pt idx="30">
                  <c:v>1921</c:v>
                </c:pt>
                <c:pt idx="31">
                  <c:v>1452</c:v>
                </c:pt>
                <c:pt idx="32">
                  <c:v>7824</c:v>
                </c:pt>
                <c:pt idx="33">
                  <c:v>1465</c:v>
                </c:pt>
                <c:pt idx="34">
                  <c:v>2015</c:v>
                </c:pt>
                <c:pt idx="35">
                  <c:v>2793</c:v>
                </c:pt>
                <c:pt idx="36">
                  <c:v>5722</c:v>
                </c:pt>
                <c:pt idx="37">
                  <c:v>2021</c:v>
                </c:pt>
                <c:pt idx="38">
                  <c:v>2836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3-42F5-83E9-7649FAF849CF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data'!$D$3:$D$41</c:f>
              <c:numCache>
                <c:formatCode>_-* #,##0_-;\-* #,##0_-;_-* "-"??_-;_-@_-</c:formatCode>
                <c:ptCount val="39"/>
                <c:pt idx="0">
                  <c:v>3622</c:v>
                </c:pt>
                <c:pt idx="1">
                  <c:v>927</c:v>
                </c:pt>
                <c:pt idx="2">
                  <c:v>4023</c:v>
                </c:pt>
                <c:pt idx="3">
                  <c:v>1977</c:v>
                </c:pt>
                <c:pt idx="4">
                  <c:v>7162</c:v>
                </c:pt>
                <c:pt idx="5">
                  <c:v>559</c:v>
                </c:pt>
                <c:pt idx="6">
                  <c:v>2407</c:v>
                </c:pt>
                <c:pt idx="7">
                  <c:v>5104</c:v>
                </c:pt>
                <c:pt idx="8">
                  <c:v>1391</c:v>
                </c:pt>
                <c:pt idx="9">
                  <c:v>4740</c:v>
                </c:pt>
                <c:pt idx="10">
                  <c:v>2296</c:v>
                </c:pt>
                <c:pt idx="11">
                  <c:v>1671</c:v>
                </c:pt>
                <c:pt idx="12">
                  <c:v>3005</c:v>
                </c:pt>
                <c:pt idx="13">
                  <c:v>1018</c:v>
                </c:pt>
                <c:pt idx="14">
                  <c:v>88</c:v>
                </c:pt>
                <c:pt idx="15">
                  <c:v>2924</c:v>
                </c:pt>
                <c:pt idx="16">
                  <c:v>4135</c:v>
                </c:pt>
                <c:pt idx="17">
                  <c:v>9106</c:v>
                </c:pt>
                <c:pt idx="18">
                  <c:v>1308</c:v>
                </c:pt>
                <c:pt idx="19">
                  <c:v>2697</c:v>
                </c:pt>
                <c:pt idx="20">
                  <c:v>286</c:v>
                </c:pt>
                <c:pt idx="21">
                  <c:v>1878</c:v>
                </c:pt>
                <c:pt idx="22">
                  <c:v>2149</c:v>
                </c:pt>
                <c:pt idx="23">
                  <c:v>2339</c:v>
                </c:pt>
                <c:pt idx="24">
                  <c:v>4951</c:v>
                </c:pt>
                <c:pt idx="25">
                  <c:v>205</c:v>
                </c:pt>
                <c:pt idx="26">
                  <c:v>1555</c:v>
                </c:pt>
                <c:pt idx="27">
                  <c:v>752</c:v>
                </c:pt>
                <c:pt idx="28">
                  <c:v>3917</c:v>
                </c:pt>
                <c:pt idx="29">
                  <c:v>1123</c:v>
                </c:pt>
                <c:pt idx="30">
                  <c:v>2149</c:v>
                </c:pt>
                <c:pt idx="31">
                  <c:v>1147</c:v>
                </c:pt>
                <c:pt idx="32">
                  <c:v>6137</c:v>
                </c:pt>
                <c:pt idx="33">
                  <c:v>1678</c:v>
                </c:pt>
                <c:pt idx="34">
                  <c:v>2314</c:v>
                </c:pt>
                <c:pt idx="35">
                  <c:v>3197</c:v>
                </c:pt>
                <c:pt idx="36">
                  <c:v>4484</c:v>
                </c:pt>
                <c:pt idx="37">
                  <c:v>1584</c:v>
                </c:pt>
                <c:pt idx="38">
                  <c:v>3251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3-42F5-83E9-7649FAF84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204768"/>
        <c:axId val="529205312"/>
      </c:barChart>
      <c:catAx>
        <c:axId val="529204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205312"/>
        <c:crosses val="autoZero"/>
        <c:auto val="1"/>
        <c:lblAlgn val="ctr"/>
        <c:lblOffset val="200"/>
        <c:tickLblSkip val="1"/>
        <c:noMultiLvlLbl val="0"/>
      </c:catAx>
      <c:valAx>
        <c:axId val="529205312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940000"/>
          <a:lstStyle/>
          <a:p>
            <a:pPr>
              <a:defRPr/>
            </a:pPr>
            <a:endParaRPr lang="en-US"/>
          </a:p>
        </c:txPr>
        <c:crossAx val="529204768"/>
        <c:crosses val="autoZero"/>
        <c:crossBetween val="between"/>
        <c:majorUnit val="5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C00000"/>
                </a:solidFill>
              </a:defRPr>
            </a:pPr>
            <a:r>
              <a:rPr lang="en-US" sz="1600">
                <a:solidFill>
                  <a:schemeClr val="tx1"/>
                </a:solidFill>
              </a:rPr>
              <a:t>Our Electric Vehicle Projections by Local Authority (2030)</a:t>
            </a:r>
          </a:p>
        </c:rich>
      </c:tx>
      <c:layout>
        <c:manualLayout>
          <c:xMode val="edge"/>
          <c:yMode val="edge"/>
          <c:x val="0.11797656673426264"/>
          <c:y val="1.08459869848156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152410618046295"/>
          <c:y val="0.12720051127014761"/>
          <c:w val="0.68599682725274191"/>
          <c:h val="0.84563470374229255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data'!$E$3:$E$41</c:f>
              <c:numCache>
                <c:formatCode>_-* #,##0_-;\-* #,##0_-;_-* "-"??_-;_-@_-</c:formatCode>
                <c:ptCount val="39"/>
                <c:pt idx="0">
                  <c:v>23988</c:v>
                </c:pt>
                <c:pt idx="1">
                  <c:v>3181</c:v>
                </c:pt>
                <c:pt idx="2">
                  <c:v>39456</c:v>
                </c:pt>
                <c:pt idx="3">
                  <c:v>18496</c:v>
                </c:pt>
                <c:pt idx="4">
                  <c:v>44715</c:v>
                </c:pt>
                <c:pt idx="5">
                  <c:v>5435</c:v>
                </c:pt>
                <c:pt idx="6">
                  <c:v>17844</c:v>
                </c:pt>
                <c:pt idx="7">
                  <c:v>32341</c:v>
                </c:pt>
                <c:pt idx="8">
                  <c:v>5543</c:v>
                </c:pt>
                <c:pt idx="9">
                  <c:v>36911</c:v>
                </c:pt>
                <c:pt idx="10">
                  <c:v>14366</c:v>
                </c:pt>
                <c:pt idx="11">
                  <c:v>10547</c:v>
                </c:pt>
                <c:pt idx="12">
                  <c:v>17819</c:v>
                </c:pt>
                <c:pt idx="13">
                  <c:v>7001</c:v>
                </c:pt>
                <c:pt idx="14">
                  <c:v>560</c:v>
                </c:pt>
                <c:pt idx="15">
                  <c:v>20728</c:v>
                </c:pt>
                <c:pt idx="16">
                  <c:v>38454</c:v>
                </c:pt>
                <c:pt idx="17">
                  <c:v>79156</c:v>
                </c:pt>
                <c:pt idx="18">
                  <c:v>9647</c:v>
                </c:pt>
                <c:pt idx="19">
                  <c:v>17188</c:v>
                </c:pt>
                <c:pt idx="20">
                  <c:v>2281</c:v>
                </c:pt>
                <c:pt idx="21">
                  <c:v>14754</c:v>
                </c:pt>
                <c:pt idx="22">
                  <c:v>17931</c:v>
                </c:pt>
                <c:pt idx="23">
                  <c:v>15981</c:v>
                </c:pt>
                <c:pt idx="24">
                  <c:v>28648</c:v>
                </c:pt>
                <c:pt idx="25">
                  <c:v>1718</c:v>
                </c:pt>
                <c:pt idx="26">
                  <c:v>11605</c:v>
                </c:pt>
                <c:pt idx="27">
                  <c:v>4786</c:v>
                </c:pt>
                <c:pt idx="28">
                  <c:v>26397</c:v>
                </c:pt>
                <c:pt idx="29">
                  <c:v>6644</c:v>
                </c:pt>
                <c:pt idx="30">
                  <c:v>10652</c:v>
                </c:pt>
                <c:pt idx="31">
                  <c:v>9679</c:v>
                </c:pt>
                <c:pt idx="32">
                  <c:v>45010</c:v>
                </c:pt>
                <c:pt idx="33">
                  <c:v>10639</c:v>
                </c:pt>
                <c:pt idx="34">
                  <c:v>16539</c:v>
                </c:pt>
                <c:pt idx="35">
                  <c:v>20691</c:v>
                </c:pt>
                <c:pt idx="36">
                  <c:v>34495</c:v>
                </c:pt>
                <c:pt idx="37">
                  <c:v>8531</c:v>
                </c:pt>
                <c:pt idx="38">
                  <c:v>17141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3-4C02-A7A8-D09C9BE38D3B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data'!$G$3:$G$41</c:f>
              <c:numCache>
                <c:formatCode>_-* #,##0_-;\-* #,##0_-;_-* "-"??_-;_-@_-</c:formatCode>
                <c:ptCount val="39"/>
                <c:pt idx="0">
                  <c:v>33368</c:v>
                </c:pt>
                <c:pt idx="1">
                  <c:v>4167</c:v>
                </c:pt>
                <c:pt idx="2">
                  <c:v>56755</c:v>
                </c:pt>
                <c:pt idx="3">
                  <c:v>26524</c:v>
                </c:pt>
                <c:pt idx="4">
                  <c:v>71820</c:v>
                </c:pt>
                <c:pt idx="5">
                  <c:v>7812</c:v>
                </c:pt>
                <c:pt idx="6">
                  <c:v>28719</c:v>
                </c:pt>
                <c:pt idx="7">
                  <c:v>44783</c:v>
                </c:pt>
                <c:pt idx="8">
                  <c:v>7384</c:v>
                </c:pt>
                <c:pt idx="9">
                  <c:v>52174</c:v>
                </c:pt>
                <c:pt idx="10">
                  <c:v>23077</c:v>
                </c:pt>
                <c:pt idx="11">
                  <c:v>16941</c:v>
                </c:pt>
                <c:pt idx="12">
                  <c:v>28308</c:v>
                </c:pt>
                <c:pt idx="13">
                  <c:v>11260</c:v>
                </c:pt>
                <c:pt idx="14">
                  <c:v>776</c:v>
                </c:pt>
                <c:pt idx="15">
                  <c:v>29034</c:v>
                </c:pt>
                <c:pt idx="16">
                  <c:v>55104</c:v>
                </c:pt>
                <c:pt idx="17">
                  <c:v>112883</c:v>
                </c:pt>
                <c:pt idx="18">
                  <c:v>15526</c:v>
                </c:pt>
                <c:pt idx="19">
                  <c:v>27616</c:v>
                </c:pt>
                <c:pt idx="20">
                  <c:v>3228</c:v>
                </c:pt>
                <c:pt idx="21">
                  <c:v>20863</c:v>
                </c:pt>
                <c:pt idx="22">
                  <c:v>25490</c:v>
                </c:pt>
                <c:pt idx="23">
                  <c:v>25693</c:v>
                </c:pt>
                <c:pt idx="24">
                  <c:v>45960</c:v>
                </c:pt>
                <c:pt idx="25">
                  <c:v>2442</c:v>
                </c:pt>
                <c:pt idx="26">
                  <c:v>18680</c:v>
                </c:pt>
                <c:pt idx="27">
                  <c:v>7688</c:v>
                </c:pt>
                <c:pt idx="28">
                  <c:v>36787</c:v>
                </c:pt>
                <c:pt idx="29">
                  <c:v>10585</c:v>
                </c:pt>
                <c:pt idx="30">
                  <c:v>16887</c:v>
                </c:pt>
                <c:pt idx="31">
                  <c:v>13782</c:v>
                </c:pt>
                <c:pt idx="32">
                  <c:v>63245</c:v>
                </c:pt>
                <c:pt idx="33">
                  <c:v>17089</c:v>
                </c:pt>
                <c:pt idx="34">
                  <c:v>26609</c:v>
                </c:pt>
                <c:pt idx="35">
                  <c:v>33249</c:v>
                </c:pt>
                <c:pt idx="36">
                  <c:v>48687</c:v>
                </c:pt>
                <c:pt idx="37">
                  <c:v>11670</c:v>
                </c:pt>
                <c:pt idx="38">
                  <c:v>27463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93-4C02-A7A8-D09C9BE38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210752"/>
        <c:axId val="323780960"/>
      </c:barChart>
      <c:catAx>
        <c:axId val="529210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3780960"/>
        <c:crosses val="autoZero"/>
        <c:auto val="1"/>
        <c:lblAlgn val="ctr"/>
        <c:lblOffset val="200"/>
        <c:tickLblSkip val="1"/>
        <c:noMultiLvlLbl val="0"/>
      </c:catAx>
      <c:valAx>
        <c:axId val="323780960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29210752"/>
        <c:crosses val="autoZero"/>
        <c:crossBetween val="between"/>
        <c:majorUnit val="1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Electric Vehicle Projections by Local Authority (2040)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2854758976806222"/>
          <c:y val="0.1477327772853842"/>
          <c:w val="0.69726413131924947"/>
          <c:h val="0.80160281783051424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data'!$H$3:$H$41</c:f>
              <c:numCache>
                <c:formatCode>_-* #,##0_-;\-* #,##0_-;_-* "-"??_-;_-@_-</c:formatCode>
                <c:ptCount val="39"/>
                <c:pt idx="0">
                  <c:v>109196</c:v>
                </c:pt>
                <c:pt idx="1">
                  <c:v>11775</c:v>
                </c:pt>
                <c:pt idx="2">
                  <c:v>191352</c:v>
                </c:pt>
                <c:pt idx="3">
                  <c:v>89167</c:v>
                </c:pt>
                <c:pt idx="4">
                  <c:v>212116</c:v>
                </c:pt>
                <c:pt idx="5">
                  <c:v>26327</c:v>
                </c:pt>
                <c:pt idx="6">
                  <c:v>86565</c:v>
                </c:pt>
                <c:pt idx="7">
                  <c:v>145884</c:v>
                </c:pt>
                <c:pt idx="8">
                  <c:v>21878</c:v>
                </c:pt>
                <c:pt idx="9">
                  <c:v>173178</c:v>
                </c:pt>
                <c:pt idx="10">
                  <c:v>68175</c:v>
                </c:pt>
                <c:pt idx="11">
                  <c:v>50113</c:v>
                </c:pt>
                <c:pt idx="12">
                  <c:v>83656</c:v>
                </c:pt>
                <c:pt idx="13">
                  <c:v>33652</c:v>
                </c:pt>
                <c:pt idx="14">
                  <c:v>2526</c:v>
                </c:pt>
                <c:pt idx="15">
                  <c:v>95598</c:v>
                </c:pt>
                <c:pt idx="16">
                  <c:v>185200</c:v>
                </c:pt>
                <c:pt idx="17">
                  <c:v>377659</c:v>
                </c:pt>
                <c:pt idx="18">
                  <c:v>46772</c:v>
                </c:pt>
                <c:pt idx="19">
                  <c:v>81767</c:v>
                </c:pt>
                <c:pt idx="20">
                  <c:v>10735</c:v>
                </c:pt>
                <c:pt idx="21">
                  <c:v>69292</c:v>
                </c:pt>
                <c:pt idx="22">
                  <c:v>85036</c:v>
                </c:pt>
                <c:pt idx="23">
                  <c:v>76737</c:v>
                </c:pt>
                <c:pt idx="24">
                  <c:v>134320</c:v>
                </c:pt>
                <c:pt idx="25">
                  <c:v>8151</c:v>
                </c:pt>
                <c:pt idx="26">
                  <c:v>56346</c:v>
                </c:pt>
                <c:pt idx="27">
                  <c:v>22764</c:v>
                </c:pt>
                <c:pt idx="28">
                  <c:v>120577</c:v>
                </c:pt>
                <c:pt idx="29">
                  <c:v>31194</c:v>
                </c:pt>
                <c:pt idx="30">
                  <c:v>48449</c:v>
                </c:pt>
                <c:pt idx="31">
                  <c:v>46020</c:v>
                </c:pt>
                <c:pt idx="32">
                  <c:v>208884</c:v>
                </c:pt>
                <c:pt idx="33">
                  <c:v>50569</c:v>
                </c:pt>
                <c:pt idx="34">
                  <c:v>79895</c:v>
                </c:pt>
                <c:pt idx="35">
                  <c:v>98639</c:v>
                </c:pt>
                <c:pt idx="36">
                  <c:v>161417</c:v>
                </c:pt>
                <c:pt idx="37">
                  <c:v>37041</c:v>
                </c:pt>
                <c:pt idx="38">
                  <c:v>79149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C-4381-8773-357AEE52E983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data'!$J$3:$J$41</c:f>
              <c:numCache>
                <c:formatCode>_-* #,##0_-;\-* #,##0_-;_-* "-"??_-;_-@_-</c:formatCode>
                <c:ptCount val="39"/>
                <c:pt idx="0">
                  <c:v>29799</c:v>
                </c:pt>
                <c:pt idx="1">
                  <c:v>3814</c:v>
                </c:pt>
                <c:pt idx="2">
                  <c:v>49624</c:v>
                </c:pt>
                <c:pt idx="3">
                  <c:v>23236</c:v>
                </c:pt>
                <c:pt idx="4">
                  <c:v>79011</c:v>
                </c:pt>
                <c:pt idx="5">
                  <c:v>6834</c:v>
                </c:pt>
                <c:pt idx="6">
                  <c:v>31676</c:v>
                </c:pt>
                <c:pt idx="7">
                  <c:v>40115</c:v>
                </c:pt>
                <c:pt idx="8">
                  <c:v>6713</c:v>
                </c:pt>
                <c:pt idx="9">
                  <c:v>46293</c:v>
                </c:pt>
                <c:pt idx="10">
                  <c:v>25390</c:v>
                </c:pt>
                <c:pt idx="11">
                  <c:v>18643</c:v>
                </c:pt>
                <c:pt idx="12">
                  <c:v>30689</c:v>
                </c:pt>
                <c:pt idx="13">
                  <c:v>12406</c:v>
                </c:pt>
                <c:pt idx="14">
                  <c:v>695</c:v>
                </c:pt>
                <c:pt idx="15">
                  <c:v>25813</c:v>
                </c:pt>
                <c:pt idx="16">
                  <c:v>48293</c:v>
                </c:pt>
                <c:pt idx="17">
                  <c:v>99238</c:v>
                </c:pt>
                <c:pt idx="18">
                  <c:v>17124</c:v>
                </c:pt>
                <c:pt idx="19">
                  <c:v>30389</c:v>
                </c:pt>
                <c:pt idx="20">
                  <c:v>2852</c:v>
                </c:pt>
                <c:pt idx="21">
                  <c:v>18439</c:v>
                </c:pt>
                <c:pt idx="22">
                  <c:v>22452</c:v>
                </c:pt>
                <c:pt idx="23">
                  <c:v>28305</c:v>
                </c:pt>
                <c:pt idx="24">
                  <c:v>50498</c:v>
                </c:pt>
                <c:pt idx="25">
                  <c:v>2150</c:v>
                </c:pt>
                <c:pt idx="26">
                  <c:v>20605</c:v>
                </c:pt>
                <c:pt idx="27">
                  <c:v>8460</c:v>
                </c:pt>
                <c:pt idx="28">
                  <c:v>32815</c:v>
                </c:pt>
                <c:pt idx="29">
                  <c:v>11527</c:v>
                </c:pt>
                <c:pt idx="30">
                  <c:v>18304</c:v>
                </c:pt>
                <c:pt idx="31">
                  <c:v>12197</c:v>
                </c:pt>
                <c:pt idx="32">
                  <c:v>56120</c:v>
                </c:pt>
                <c:pt idx="33">
                  <c:v>18805</c:v>
                </c:pt>
                <c:pt idx="34">
                  <c:v>29332</c:v>
                </c:pt>
                <c:pt idx="35">
                  <c:v>36596</c:v>
                </c:pt>
                <c:pt idx="36">
                  <c:v>43089</c:v>
                </c:pt>
                <c:pt idx="37">
                  <c:v>10508</c:v>
                </c:pt>
                <c:pt idx="38">
                  <c:v>30122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C-4381-8773-357AEE52E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323779872"/>
        <c:axId val="323776064"/>
      </c:barChart>
      <c:catAx>
        <c:axId val="323779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3776064"/>
        <c:crosses val="autoZero"/>
        <c:auto val="1"/>
        <c:lblAlgn val="ctr"/>
        <c:lblOffset val="200"/>
        <c:tickLblSkip val="1"/>
        <c:noMultiLvlLbl val="0"/>
      </c:catAx>
      <c:valAx>
        <c:axId val="323776064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220000"/>
          <a:lstStyle/>
          <a:p>
            <a:pPr>
              <a:defRPr/>
            </a:pPr>
            <a:endParaRPr lang="en-US"/>
          </a:p>
        </c:txPr>
        <c:crossAx val="323779872"/>
        <c:crosses val="autoZero"/>
        <c:crossBetween val="between"/>
        <c:majorUnit val="5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Our Electric Vehicle Projections by Local Authority (2050)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346547094931159"/>
          <c:y val="0.14983036828110655"/>
          <c:w val="0.68111531982727191"/>
          <c:h val="0.80160281783051424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data'!$K$3:$K$41</c:f>
              <c:numCache>
                <c:formatCode>_-* #,##0_-;\-* #,##0_-;_-* "-"??_-;_-@_-</c:formatCode>
                <c:ptCount val="39"/>
                <c:pt idx="0">
                  <c:v>98402</c:v>
                </c:pt>
                <c:pt idx="1">
                  <c:v>10879</c:v>
                </c:pt>
                <c:pt idx="2">
                  <c:v>171277</c:v>
                </c:pt>
                <c:pt idx="3">
                  <c:v>79862</c:v>
                </c:pt>
                <c:pt idx="4">
                  <c:v>190600</c:v>
                </c:pt>
                <c:pt idx="5">
                  <c:v>23568</c:v>
                </c:pt>
                <c:pt idx="6">
                  <c:v>77533</c:v>
                </c:pt>
                <c:pt idx="7">
                  <c:v>131600</c:v>
                </c:pt>
                <c:pt idx="8">
                  <c:v>20047</c:v>
                </c:pt>
                <c:pt idx="9">
                  <c:v>155555</c:v>
                </c:pt>
                <c:pt idx="10">
                  <c:v>61257</c:v>
                </c:pt>
                <c:pt idx="11">
                  <c:v>45018</c:v>
                </c:pt>
                <c:pt idx="12">
                  <c:v>75274</c:v>
                </c:pt>
                <c:pt idx="13">
                  <c:v>30182</c:v>
                </c:pt>
                <c:pt idx="14">
                  <c:v>2279</c:v>
                </c:pt>
                <c:pt idx="15">
                  <c:v>86024</c:v>
                </c:pt>
                <c:pt idx="16">
                  <c:v>165888</c:v>
                </c:pt>
                <c:pt idx="17">
                  <c:v>338625</c:v>
                </c:pt>
                <c:pt idx="18">
                  <c:v>41895</c:v>
                </c:pt>
                <c:pt idx="19">
                  <c:v>73443</c:v>
                </c:pt>
                <c:pt idx="20">
                  <c:v>9639</c:v>
                </c:pt>
                <c:pt idx="21">
                  <c:v>62234</c:v>
                </c:pt>
                <c:pt idx="22">
                  <c:v>76293</c:v>
                </c:pt>
                <c:pt idx="23">
                  <c:v>68830</c:v>
                </c:pt>
                <c:pt idx="24">
                  <c:v>120900</c:v>
                </c:pt>
                <c:pt idx="25">
                  <c:v>7312</c:v>
                </c:pt>
                <c:pt idx="26">
                  <c:v>50462</c:v>
                </c:pt>
                <c:pt idx="27">
                  <c:v>20446</c:v>
                </c:pt>
                <c:pt idx="28">
                  <c:v>108619</c:v>
                </c:pt>
                <c:pt idx="29">
                  <c:v>28067</c:v>
                </c:pt>
                <c:pt idx="30">
                  <c:v>43792</c:v>
                </c:pt>
                <c:pt idx="31">
                  <c:v>41281</c:v>
                </c:pt>
                <c:pt idx="32">
                  <c:v>187844</c:v>
                </c:pt>
                <c:pt idx="33">
                  <c:v>45427</c:v>
                </c:pt>
                <c:pt idx="34">
                  <c:v>71603</c:v>
                </c:pt>
                <c:pt idx="35">
                  <c:v>88570</c:v>
                </c:pt>
                <c:pt idx="36">
                  <c:v>145033</c:v>
                </c:pt>
                <c:pt idx="37">
                  <c:v>33558</c:v>
                </c:pt>
                <c:pt idx="38">
                  <c:v>71402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D-4A94-B7B3-C77936D015B2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data'!$M$3:$M$41</c:f>
              <c:numCache>
                <c:formatCode>_-* #,##0_-;\-* #,##0_-;_-* "-"??_-;_-@_-</c:formatCode>
                <c:ptCount val="39"/>
                <c:pt idx="0">
                  <c:v>53207</c:v>
                </c:pt>
                <c:pt idx="1">
                  <c:v>6045</c:v>
                </c:pt>
                <c:pt idx="2">
                  <c:v>91914</c:v>
                </c:pt>
                <c:pt idx="3">
                  <c:v>42888</c:v>
                </c:pt>
                <c:pt idx="4">
                  <c:v>127810</c:v>
                </c:pt>
                <c:pt idx="5">
                  <c:v>12649</c:v>
                </c:pt>
                <c:pt idx="6">
                  <c:v>51856</c:v>
                </c:pt>
                <c:pt idx="7">
                  <c:v>71239</c:v>
                </c:pt>
                <c:pt idx="8">
                  <c:v>11041</c:v>
                </c:pt>
                <c:pt idx="9">
                  <c:v>83993</c:v>
                </c:pt>
                <c:pt idx="10">
                  <c:v>41077</c:v>
                </c:pt>
                <c:pt idx="11">
                  <c:v>30186</c:v>
                </c:pt>
                <c:pt idx="12">
                  <c:v>49740</c:v>
                </c:pt>
                <c:pt idx="13">
                  <c:v>20206</c:v>
                </c:pt>
                <c:pt idx="14">
                  <c:v>1234</c:v>
                </c:pt>
                <c:pt idx="15">
                  <c:v>46442</c:v>
                </c:pt>
                <c:pt idx="16">
                  <c:v>89096</c:v>
                </c:pt>
                <c:pt idx="17">
                  <c:v>182064</c:v>
                </c:pt>
                <c:pt idx="18">
                  <c:v>28024</c:v>
                </c:pt>
                <c:pt idx="19">
                  <c:v>49231</c:v>
                </c:pt>
                <c:pt idx="20">
                  <c:v>5191</c:v>
                </c:pt>
                <c:pt idx="21">
                  <c:v>33524</c:v>
                </c:pt>
                <c:pt idx="22">
                  <c:v>41048</c:v>
                </c:pt>
                <c:pt idx="23">
                  <c:v>46090</c:v>
                </c:pt>
                <c:pt idx="24">
                  <c:v>81183</c:v>
                </c:pt>
                <c:pt idx="25">
                  <c:v>3934</c:v>
                </c:pt>
                <c:pt idx="26">
                  <c:v>33746</c:v>
                </c:pt>
                <c:pt idx="27">
                  <c:v>13705</c:v>
                </c:pt>
                <c:pt idx="28">
                  <c:v>58705</c:v>
                </c:pt>
                <c:pt idx="29">
                  <c:v>18643</c:v>
                </c:pt>
                <c:pt idx="30">
                  <c:v>29137</c:v>
                </c:pt>
                <c:pt idx="31">
                  <c:v>22278</c:v>
                </c:pt>
                <c:pt idx="32">
                  <c:v>101331</c:v>
                </c:pt>
                <c:pt idx="33">
                  <c:v>30454</c:v>
                </c:pt>
                <c:pt idx="34">
                  <c:v>47913</c:v>
                </c:pt>
                <c:pt idx="35">
                  <c:v>59355</c:v>
                </c:pt>
                <c:pt idx="36">
                  <c:v>78158</c:v>
                </c:pt>
                <c:pt idx="37">
                  <c:v>18254</c:v>
                </c:pt>
                <c:pt idx="38">
                  <c:v>48032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1D-4A94-B7B3-C77936D01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323780416"/>
        <c:axId val="323777152"/>
      </c:barChart>
      <c:catAx>
        <c:axId val="323780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3777152"/>
        <c:crosses val="autoZero"/>
        <c:auto val="1"/>
        <c:lblAlgn val="ctr"/>
        <c:lblOffset val="200"/>
        <c:tickLblSkip val="1"/>
        <c:noMultiLvlLbl val="0"/>
      </c:catAx>
      <c:valAx>
        <c:axId val="323777152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220000"/>
          <a:lstStyle/>
          <a:p>
            <a:pPr>
              <a:defRPr/>
            </a:pPr>
            <a:endParaRPr lang="en-US"/>
          </a:p>
        </c:txPr>
        <c:crossAx val="323780416"/>
        <c:crosses val="autoZero"/>
        <c:crossBetween val="between"/>
        <c:majorUnit val="5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C00000"/>
                </a:solidFill>
              </a:defRPr>
            </a:pPr>
            <a:r>
              <a:rPr lang="en-US" sz="1600">
                <a:solidFill>
                  <a:schemeClr val="tx1"/>
                </a:solidFill>
              </a:rPr>
              <a:t>Our Electric Vehicle Projections by Local Authority (2030)</a:t>
            </a:r>
          </a:p>
        </c:rich>
      </c:tx>
      <c:layout>
        <c:manualLayout>
          <c:xMode val="edge"/>
          <c:yMode val="edge"/>
          <c:x val="0.11797656673426264"/>
          <c:y val="1.08459869848156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152410618046295"/>
          <c:y val="0.12720051127014761"/>
          <c:w val="0.68599682725274191"/>
          <c:h val="0.84563470374229255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data'!$E$3:$E$41</c:f>
              <c:numCache>
                <c:formatCode>_-* #,##0_-;\-* #,##0_-;_-* "-"??_-;_-@_-</c:formatCode>
                <c:ptCount val="39"/>
                <c:pt idx="0">
                  <c:v>23988</c:v>
                </c:pt>
                <c:pt idx="1">
                  <c:v>3181</c:v>
                </c:pt>
                <c:pt idx="2">
                  <c:v>39456</c:v>
                </c:pt>
                <c:pt idx="3">
                  <c:v>18496</c:v>
                </c:pt>
                <c:pt idx="4">
                  <c:v>44715</c:v>
                </c:pt>
                <c:pt idx="5">
                  <c:v>5435</c:v>
                </c:pt>
                <c:pt idx="6">
                  <c:v>17844</c:v>
                </c:pt>
                <c:pt idx="7">
                  <c:v>32341</c:v>
                </c:pt>
                <c:pt idx="8">
                  <c:v>5543</c:v>
                </c:pt>
                <c:pt idx="9">
                  <c:v>36911</c:v>
                </c:pt>
                <c:pt idx="10">
                  <c:v>14366</c:v>
                </c:pt>
                <c:pt idx="11">
                  <c:v>10547</c:v>
                </c:pt>
                <c:pt idx="12">
                  <c:v>17819</c:v>
                </c:pt>
                <c:pt idx="13">
                  <c:v>7001</c:v>
                </c:pt>
                <c:pt idx="14">
                  <c:v>560</c:v>
                </c:pt>
                <c:pt idx="15">
                  <c:v>20728</c:v>
                </c:pt>
                <c:pt idx="16">
                  <c:v>38454</c:v>
                </c:pt>
                <c:pt idx="17">
                  <c:v>79156</c:v>
                </c:pt>
                <c:pt idx="18">
                  <c:v>9647</c:v>
                </c:pt>
                <c:pt idx="19">
                  <c:v>17188</c:v>
                </c:pt>
                <c:pt idx="20">
                  <c:v>2281</c:v>
                </c:pt>
                <c:pt idx="21">
                  <c:v>14754</c:v>
                </c:pt>
                <c:pt idx="22">
                  <c:v>17931</c:v>
                </c:pt>
                <c:pt idx="23">
                  <c:v>15981</c:v>
                </c:pt>
                <c:pt idx="24">
                  <c:v>28648</c:v>
                </c:pt>
                <c:pt idx="25">
                  <c:v>1718</c:v>
                </c:pt>
                <c:pt idx="26">
                  <c:v>11605</c:v>
                </c:pt>
                <c:pt idx="27">
                  <c:v>4786</c:v>
                </c:pt>
                <c:pt idx="28">
                  <c:v>26397</c:v>
                </c:pt>
                <c:pt idx="29">
                  <c:v>6644</c:v>
                </c:pt>
                <c:pt idx="30">
                  <c:v>10652</c:v>
                </c:pt>
                <c:pt idx="31">
                  <c:v>9679</c:v>
                </c:pt>
                <c:pt idx="32">
                  <c:v>45010</c:v>
                </c:pt>
                <c:pt idx="33">
                  <c:v>10639</c:v>
                </c:pt>
                <c:pt idx="34">
                  <c:v>16539</c:v>
                </c:pt>
                <c:pt idx="35">
                  <c:v>20691</c:v>
                </c:pt>
                <c:pt idx="36">
                  <c:v>34495</c:v>
                </c:pt>
                <c:pt idx="37">
                  <c:v>8531</c:v>
                </c:pt>
                <c:pt idx="38">
                  <c:v>17141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5-4013-9009-85DB7DE171B3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data'!$G$3:$G$41</c:f>
              <c:numCache>
                <c:formatCode>_-* #,##0_-;\-* #,##0_-;_-* "-"??_-;_-@_-</c:formatCode>
                <c:ptCount val="39"/>
                <c:pt idx="0">
                  <c:v>33368</c:v>
                </c:pt>
                <c:pt idx="1">
                  <c:v>4167</c:v>
                </c:pt>
                <c:pt idx="2">
                  <c:v>56755</c:v>
                </c:pt>
                <c:pt idx="3">
                  <c:v>26524</c:v>
                </c:pt>
                <c:pt idx="4">
                  <c:v>71820</c:v>
                </c:pt>
                <c:pt idx="5">
                  <c:v>7812</c:v>
                </c:pt>
                <c:pt idx="6">
                  <c:v>28719</c:v>
                </c:pt>
                <c:pt idx="7">
                  <c:v>44783</c:v>
                </c:pt>
                <c:pt idx="8">
                  <c:v>7384</c:v>
                </c:pt>
                <c:pt idx="9">
                  <c:v>52174</c:v>
                </c:pt>
                <c:pt idx="10">
                  <c:v>23077</c:v>
                </c:pt>
                <c:pt idx="11">
                  <c:v>16941</c:v>
                </c:pt>
                <c:pt idx="12">
                  <c:v>28308</c:v>
                </c:pt>
                <c:pt idx="13">
                  <c:v>11260</c:v>
                </c:pt>
                <c:pt idx="14">
                  <c:v>776</c:v>
                </c:pt>
                <c:pt idx="15">
                  <c:v>29034</c:v>
                </c:pt>
                <c:pt idx="16">
                  <c:v>55104</c:v>
                </c:pt>
                <c:pt idx="17">
                  <c:v>112883</c:v>
                </c:pt>
                <c:pt idx="18">
                  <c:v>15526</c:v>
                </c:pt>
                <c:pt idx="19">
                  <c:v>27616</c:v>
                </c:pt>
                <c:pt idx="20">
                  <c:v>3228</c:v>
                </c:pt>
                <c:pt idx="21">
                  <c:v>20863</c:v>
                </c:pt>
                <c:pt idx="22">
                  <c:v>25490</c:v>
                </c:pt>
                <c:pt idx="23">
                  <c:v>25693</c:v>
                </c:pt>
                <c:pt idx="24">
                  <c:v>45960</c:v>
                </c:pt>
                <c:pt idx="25">
                  <c:v>2442</c:v>
                </c:pt>
                <c:pt idx="26">
                  <c:v>18680</c:v>
                </c:pt>
                <c:pt idx="27">
                  <c:v>7688</c:v>
                </c:pt>
                <c:pt idx="28">
                  <c:v>36787</c:v>
                </c:pt>
                <c:pt idx="29">
                  <c:v>10585</c:v>
                </c:pt>
                <c:pt idx="30">
                  <c:v>16887</c:v>
                </c:pt>
                <c:pt idx="31">
                  <c:v>13782</c:v>
                </c:pt>
                <c:pt idx="32">
                  <c:v>63245</c:v>
                </c:pt>
                <c:pt idx="33">
                  <c:v>17089</c:v>
                </c:pt>
                <c:pt idx="34">
                  <c:v>26609</c:v>
                </c:pt>
                <c:pt idx="35">
                  <c:v>33249</c:v>
                </c:pt>
                <c:pt idx="36">
                  <c:v>48687</c:v>
                </c:pt>
                <c:pt idx="37">
                  <c:v>11670</c:v>
                </c:pt>
                <c:pt idx="38">
                  <c:v>27463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5-4013-9009-85DB7DE17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323774432"/>
        <c:axId val="323786400"/>
      </c:barChart>
      <c:catAx>
        <c:axId val="323774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3786400"/>
        <c:crosses val="autoZero"/>
        <c:auto val="1"/>
        <c:lblAlgn val="ctr"/>
        <c:lblOffset val="200"/>
        <c:tickLblSkip val="1"/>
        <c:noMultiLvlLbl val="0"/>
      </c:catAx>
      <c:valAx>
        <c:axId val="323786400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23774432"/>
        <c:crosses val="autoZero"/>
        <c:crossBetween val="between"/>
        <c:majorUnit val="1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Forecasts'!$AL$2</c:f>
          <c:strCache>
            <c:ptCount val="1"/>
            <c:pt idx="0">
              <c:v>NPg DFES 2021: EV projections for Barnsley</c:v>
            </c:pt>
          </c:strCache>
        </c:strRef>
      </c:tx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'Your LA - Forecasts'!$AL$3</c:f>
              <c:strCache>
                <c:ptCount val="1"/>
                <c:pt idx="0">
                  <c:v>NPg Planning Scenario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Forecasts'!$AO$3:$BT$3</c:f>
              <c:numCache>
                <c:formatCode>_-* #,##0_-;\-* #,##0_-;_-* "-"??_-;_-@_-</c:formatCode>
                <c:ptCount val="32"/>
                <c:pt idx="0">
                  <c:v>1314</c:v>
                </c:pt>
                <c:pt idx="1">
                  <c:v>1813</c:v>
                </c:pt>
                <c:pt idx="2">
                  <c:v>2768</c:v>
                </c:pt>
                <c:pt idx="3">
                  <c:v>4633</c:v>
                </c:pt>
                <c:pt idx="4">
                  <c:v>8236</c:v>
                </c:pt>
                <c:pt idx="5">
                  <c:v>12606</c:v>
                </c:pt>
                <c:pt idx="6">
                  <c:v>17788</c:v>
                </c:pt>
                <c:pt idx="7">
                  <c:v>23574</c:v>
                </c:pt>
                <c:pt idx="8">
                  <c:v>30284</c:v>
                </c:pt>
                <c:pt idx="9">
                  <c:v>37901</c:v>
                </c:pt>
                <c:pt idx="10">
                  <c:v>46294</c:v>
                </c:pt>
                <c:pt idx="11">
                  <c:v>57246</c:v>
                </c:pt>
                <c:pt idx="12">
                  <c:v>67838</c:v>
                </c:pt>
                <c:pt idx="13">
                  <c:v>78114</c:v>
                </c:pt>
                <c:pt idx="14">
                  <c:v>87960</c:v>
                </c:pt>
                <c:pt idx="15">
                  <c:v>97288</c:v>
                </c:pt>
                <c:pt idx="16">
                  <c:v>105965</c:v>
                </c:pt>
                <c:pt idx="17">
                  <c:v>113954</c:v>
                </c:pt>
                <c:pt idx="18">
                  <c:v>121289</c:v>
                </c:pt>
                <c:pt idx="19">
                  <c:v>127903</c:v>
                </c:pt>
                <c:pt idx="20">
                  <c:v>133809</c:v>
                </c:pt>
                <c:pt idx="21">
                  <c:v>138995</c:v>
                </c:pt>
                <c:pt idx="22">
                  <c:v>142256</c:v>
                </c:pt>
                <c:pt idx="23">
                  <c:v>144879</c:v>
                </c:pt>
                <c:pt idx="24">
                  <c:v>146918</c:v>
                </c:pt>
                <c:pt idx="25">
                  <c:v>148462</c:v>
                </c:pt>
                <c:pt idx="26">
                  <c:v>149580</c:v>
                </c:pt>
                <c:pt idx="27">
                  <c:v>150357</c:v>
                </c:pt>
                <c:pt idx="28">
                  <c:v>150899</c:v>
                </c:pt>
                <c:pt idx="29">
                  <c:v>151247</c:v>
                </c:pt>
                <c:pt idx="30">
                  <c:v>151472</c:v>
                </c:pt>
                <c:pt idx="31">
                  <c:v>151609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CA-481A-A82E-2B0954E3801D}"/>
            </c:ext>
          </c:extLst>
        </c:ser>
        <c:ser>
          <c:idx val="3"/>
          <c:order val="1"/>
          <c:tx>
            <c:strRef>
              <c:f>'Your LA - Forecasts'!$AL$4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>
              <a:solidFill>
                <a:srgbClr val="FFBF22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Forecasts'!$AO$4:$BT$4</c:f>
              <c:numCache>
                <c:formatCode>_-* #,##0_-;\-* #,##0_-;_-* "-"??_-;_-@_-</c:formatCode>
                <c:ptCount val="32"/>
                <c:pt idx="0">
                  <c:v>1314</c:v>
                </c:pt>
                <c:pt idx="1">
                  <c:v>1813</c:v>
                </c:pt>
                <c:pt idx="2">
                  <c:v>3264</c:v>
                </c:pt>
                <c:pt idx="3">
                  <c:v>5390</c:v>
                </c:pt>
                <c:pt idx="4">
                  <c:v>7813</c:v>
                </c:pt>
                <c:pt idx="5">
                  <c:v>10998</c:v>
                </c:pt>
                <c:pt idx="6">
                  <c:v>15050</c:v>
                </c:pt>
                <c:pt idx="7">
                  <c:v>20151</c:v>
                </c:pt>
                <c:pt idx="8">
                  <c:v>26345</c:v>
                </c:pt>
                <c:pt idx="9">
                  <c:v>33775</c:v>
                </c:pt>
                <c:pt idx="10">
                  <c:v>42562</c:v>
                </c:pt>
                <c:pt idx="11">
                  <c:v>52548</c:v>
                </c:pt>
                <c:pt idx="12">
                  <c:v>64226</c:v>
                </c:pt>
                <c:pt idx="13">
                  <c:v>76576</c:v>
                </c:pt>
                <c:pt idx="14">
                  <c:v>88903</c:v>
                </c:pt>
                <c:pt idx="15">
                  <c:v>100548</c:v>
                </c:pt>
                <c:pt idx="16">
                  <c:v>110839</c:v>
                </c:pt>
                <c:pt idx="17">
                  <c:v>119515</c:v>
                </c:pt>
                <c:pt idx="18">
                  <c:v>126407</c:v>
                </c:pt>
                <c:pt idx="19">
                  <c:v>131592</c:v>
                </c:pt>
                <c:pt idx="20">
                  <c:v>135410</c:v>
                </c:pt>
                <c:pt idx="21">
                  <c:v>137973</c:v>
                </c:pt>
                <c:pt idx="22">
                  <c:v>138933</c:v>
                </c:pt>
                <c:pt idx="23">
                  <c:v>138856</c:v>
                </c:pt>
                <c:pt idx="24">
                  <c:v>138452</c:v>
                </c:pt>
                <c:pt idx="25">
                  <c:v>137756</c:v>
                </c:pt>
                <c:pt idx="26">
                  <c:v>136781</c:v>
                </c:pt>
                <c:pt idx="27">
                  <c:v>135534</c:v>
                </c:pt>
                <c:pt idx="28">
                  <c:v>133971</c:v>
                </c:pt>
                <c:pt idx="29">
                  <c:v>132140</c:v>
                </c:pt>
                <c:pt idx="30">
                  <c:v>129858</c:v>
                </c:pt>
                <c:pt idx="31">
                  <c:v>127201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A-481A-A82E-2B0954E3801D}"/>
            </c:ext>
          </c:extLst>
        </c:ser>
        <c:ser>
          <c:idx val="4"/>
          <c:order val="2"/>
          <c:tx>
            <c:strRef>
              <c:f>'Your LA - Forecasts'!$AL$5</c:f>
              <c:strCache>
                <c:ptCount val="1"/>
                <c:pt idx="0">
                  <c:v>Leading The Way</c:v>
                </c:pt>
              </c:strCache>
            </c:strRef>
          </c:tx>
          <c:spPr>
            <a:ln>
              <a:solidFill>
                <a:srgbClr val="C2CD23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Forecasts'!$AO$5:$BT$5</c:f>
              <c:numCache>
                <c:formatCode>_-* #,##0_-;\-* #,##0_-;_-* "-"??_-;_-@_-</c:formatCode>
                <c:ptCount val="32"/>
                <c:pt idx="0">
                  <c:v>1314</c:v>
                </c:pt>
                <c:pt idx="1">
                  <c:v>1813</c:v>
                </c:pt>
                <c:pt idx="2">
                  <c:v>3163</c:v>
                </c:pt>
                <c:pt idx="3">
                  <c:v>5118</c:v>
                </c:pt>
                <c:pt idx="4">
                  <c:v>7754</c:v>
                </c:pt>
                <c:pt idx="5">
                  <c:v>10916</c:v>
                </c:pt>
                <c:pt idx="6">
                  <c:v>14993</c:v>
                </c:pt>
                <c:pt idx="7">
                  <c:v>20249</c:v>
                </c:pt>
                <c:pt idx="8">
                  <c:v>26798</c:v>
                </c:pt>
                <c:pt idx="9">
                  <c:v>35184</c:v>
                </c:pt>
                <c:pt idx="10">
                  <c:v>45406</c:v>
                </c:pt>
                <c:pt idx="11">
                  <c:v>57356</c:v>
                </c:pt>
                <c:pt idx="12">
                  <c:v>70552</c:v>
                </c:pt>
                <c:pt idx="13">
                  <c:v>84068</c:v>
                </c:pt>
                <c:pt idx="14">
                  <c:v>97177</c:v>
                </c:pt>
                <c:pt idx="15">
                  <c:v>108964</c:v>
                </c:pt>
                <c:pt idx="16">
                  <c:v>118598</c:v>
                </c:pt>
                <c:pt idx="17">
                  <c:v>125976</c:v>
                </c:pt>
                <c:pt idx="18">
                  <c:v>131126</c:v>
                </c:pt>
                <c:pt idx="19">
                  <c:v>134346</c:v>
                </c:pt>
                <c:pt idx="20">
                  <c:v>136272</c:v>
                </c:pt>
                <c:pt idx="21">
                  <c:v>135870</c:v>
                </c:pt>
                <c:pt idx="22">
                  <c:v>134721</c:v>
                </c:pt>
                <c:pt idx="23">
                  <c:v>133024</c:v>
                </c:pt>
                <c:pt idx="24">
                  <c:v>130844</c:v>
                </c:pt>
                <c:pt idx="25">
                  <c:v>128042</c:v>
                </c:pt>
                <c:pt idx="26">
                  <c:v>124678</c:v>
                </c:pt>
                <c:pt idx="27">
                  <c:v>120757</c:v>
                </c:pt>
                <c:pt idx="28">
                  <c:v>116228</c:v>
                </c:pt>
                <c:pt idx="29">
                  <c:v>111034</c:v>
                </c:pt>
                <c:pt idx="30">
                  <c:v>105115</c:v>
                </c:pt>
                <c:pt idx="31">
                  <c:v>98402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CA-481A-A82E-2B0954E3801D}"/>
            </c:ext>
          </c:extLst>
        </c:ser>
        <c:ser>
          <c:idx val="0"/>
          <c:order val="3"/>
          <c:tx>
            <c:strRef>
              <c:f>'Your LA - Forecasts'!$AL$6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>
              <a:solidFill>
                <a:srgbClr val="5BCBF5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Forecasts'!$AO$6:$BT$6</c:f>
              <c:numCache>
                <c:formatCode>_-* #,##0_-;\-* #,##0_-;_-* "-"??_-;_-@_-</c:formatCode>
                <c:ptCount val="32"/>
                <c:pt idx="0">
                  <c:v>1314</c:v>
                </c:pt>
                <c:pt idx="1">
                  <c:v>1813</c:v>
                </c:pt>
                <c:pt idx="2">
                  <c:v>2578</c:v>
                </c:pt>
                <c:pt idx="3">
                  <c:v>3587</c:v>
                </c:pt>
                <c:pt idx="4">
                  <c:v>4850</c:v>
                </c:pt>
                <c:pt idx="5">
                  <c:v>6398</c:v>
                </c:pt>
                <c:pt idx="6">
                  <c:v>8407</c:v>
                </c:pt>
                <c:pt idx="7">
                  <c:v>11007</c:v>
                </c:pt>
                <c:pt idx="8">
                  <c:v>14331</c:v>
                </c:pt>
                <c:pt idx="9">
                  <c:v>18552</c:v>
                </c:pt>
                <c:pt idx="10">
                  <c:v>23846</c:v>
                </c:pt>
                <c:pt idx="11">
                  <c:v>30358</c:v>
                </c:pt>
                <c:pt idx="12">
                  <c:v>38494</c:v>
                </c:pt>
                <c:pt idx="13">
                  <c:v>47827</c:v>
                </c:pt>
                <c:pt idx="14">
                  <c:v>58535</c:v>
                </c:pt>
                <c:pt idx="15">
                  <c:v>70372</c:v>
                </c:pt>
                <c:pt idx="16">
                  <c:v>82362</c:v>
                </c:pt>
                <c:pt idx="17">
                  <c:v>94430</c:v>
                </c:pt>
                <c:pt idx="18">
                  <c:v>105871</c:v>
                </c:pt>
                <c:pt idx="19">
                  <c:v>115924</c:v>
                </c:pt>
                <c:pt idx="20">
                  <c:v>124386</c:v>
                </c:pt>
                <c:pt idx="21">
                  <c:v>131059</c:v>
                </c:pt>
                <c:pt idx="22">
                  <c:v>136032</c:v>
                </c:pt>
                <c:pt idx="23">
                  <c:v>139577</c:v>
                </c:pt>
                <c:pt idx="24">
                  <c:v>139612</c:v>
                </c:pt>
                <c:pt idx="25">
                  <c:v>138840</c:v>
                </c:pt>
                <c:pt idx="26">
                  <c:v>137713</c:v>
                </c:pt>
                <c:pt idx="27">
                  <c:v>136150</c:v>
                </c:pt>
                <c:pt idx="28">
                  <c:v>134062</c:v>
                </c:pt>
                <c:pt idx="29">
                  <c:v>132283</c:v>
                </c:pt>
                <c:pt idx="30">
                  <c:v>130283</c:v>
                </c:pt>
                <c:pt idx="31">
                  <c:v>128134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CA-481A-A82E-2B0954E3801D}"/>
            </c:ext>
          </c:extLst>
        </c:ser>
        <c:ser>
          <c:idx val="5"/>
          <c:order val="4"/>
          <c:tx>
            <c:strRef>
              <c:f>'Your LA - Forecasts'!$AL$7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>
              <a:solidFill>
                <a:srgbClr val="827B7A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Forecasts'!$AO$7:$BT$7</c:f>
              <c:numCache>
                <c:formatCode>_-* #,##0_-;\-* #,##0_-;_-* "-"??_-;_-@_-</c:formatCode>
                <c:ptCount val="32"/>
                <c:pt idx="0">
                  <c:v>1314</c:v>
                </c:pt>
                <c:pt idx="1">
                  <c:v>1813</c:v>
                </c:pt>
                <c:pt idx="2">
                  <c:v>2568</c:v>
                </c:pt>
                <c:pt idx="3">
                  <c:v>3529</c:v>
                </c:pt>
                <c:pt idx="4">
                  <c:v>4614</c:v>
                </c:pt>
                <c:pt idx="5">
                  <c:v>5960</c:v>
                </c:pt>
                <c:pt idx="6">
                  <c:v>7656</c:v>
                </c:pt>
                <c:pt idx="7">
                  <c:v>9761</c:v>
                </c:pt>
                <c:pt idx="8">
                  <c:v>12351</c:v>
                </c:pt>
                <c:pt idx="9">
                  <c:v>15521</c:v>
                </c:pt>
                <c:pt idx="10">
                  <c:v>19373</c:v>
                </c:pt>
                <c:pt idx="11">
                  <c:v>23988</c:v>
                </c:pt>
                <c:pt idx="12">
                  <c:v>29495</c:v>
                </c:pt>
                <c:pt idx="13">
                  <c:v>35634</c:v>
                </c:pt>
                <c:pt idx="14">
                  <c:v>42633</c:v>
                </c:pt>
                <c:pt idx="15">
                  <c:v>50459</c:v>
                </c:pt>
                <c:pt idx="16">
                  <c:v>59003</c:v>
                </c:pt>
                <c:pt idx="17">
                  <c:v>68834</c:v>
                </c:pt>
                <c:pt idx="18">
                  <c:v>79172</c:v>
                </c:pt>
                <c:pt idx="19">
                  <c:v>89684</c:v>
                </c:pt>
                <c:pt idx="20">
                  <c:v>100094</c:v>
                </c:pt>
                <c:pt idx="21">
                  <c:v>109196</c:v>
                </c:pt>
                <c:pt idx="22">
                  <c:v>117405</c:v>
                </c:pt>
                <c:pt idx="23">
                  <c:v>124627</c:v>
                </c:pt>
                <c:pt idx="24">
                  <c:v>130751</c:v>
                </c:pt>
                <c:pt idx="25">
                  <c:v>135831</c:v>
                </c:pt>
                <c:pt idx="26">
                  <c:v>139620</c:v>
                </c:pt>
                <c:pt idx="27">
                  <c:v>140625</c:v>
                </c:pt>
                <c:pt idx="28">
                  <c:v>141503</c:v>
                </c:pt>
                <c:pt idx="29">
                  <c:v>142281</c:v>
                </c:pt>
                <c:pt idx="30">
                  <c:v>142981</c:v>
                </c:pt>
                <c:pt idx="31">
                  <c:v>143624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CA-481A-A82E-2B0954E38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787488"/>
        <c:axId val="323772256"/>
      </c:lineChart>
      <c:catAx>
        <c:axId val="32378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323772256"/>
        <c:crosses val="autoZero"/>
        <c:auto val="1"/>
        <c:lblAlgn val="ctr"/>
        <c:lblOffset val="100"/>
        <c:noMultiLvlLbl val="0"/>
      </c:catAx>
      <c:valAx>
        <c:axId val="323772256"/>
        <c:scaling>
          <c:orientation val="minMax"/>
        </c:scaling>
        <c:delete val="0"/>
        <c:axPos val="l"/>
        <c:majorGridlines>
          <c:spPr>
            <a:ln>
              <a:solidFill>
                <a:srgbClr val="827B7A"/>
              </a:solidFill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3237874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C00000"/>
                </a:solidFill>
              </a:defRPr>
            </a:pPr>
            <a:r>
              <a:rPr lang="en-GB" sz="1400">
                <a:solidFill>
                  <a:srgbClr val="C00000"/>
                </a:solidFill>
              </a:rPr>
              <a:t>The uncertainty range for electric vehicle</a:t>
            </a:r>
            <a:r>
              <a:rPr lang="en-GB" sz="1400" baseline="0">
                <a:solidFill>
                  <a:srgbClr val="C00000"/>
                </a:solidFill>
              </a:rPr>
              <a:t> </a:t>
            </a:r>
            <a:r>
              <a:rPr lang="en-GB" sz="1400">
                <a:solidFill>
                  <a:srgbClr val="C00000"/>
                </a:solidFill>
              </a:rPr>
              <a:t>numbers in our region</a:t>
            </a:r>
          </a:p>
        </c:rich>
      </c:tx>
      <c:layout>
        <c:manualLayout>
          <c:xMode val="edge"/>
          <c:yMode val="edge"/>
          <c:x val="0.26934504224435923"/>
          <c:y val="4.5446591903284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78972594993233"/>
          <c:y val="0.40872018522937159"/>
          <c:w val="0.80678937007874019"/>
          <c:h val="0.531766483734987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'LA MIN MAX Chart data'!$A$47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numRef>
              <c:f>'LA MIN MAX Chart data'!$C$46:$E$46</c:f>
              <c:numCache>
                <c:formatCode>General</c:formatCode>
                <c:ptCount val="3"/>
                <c:pt idx="0">
                  <c:v>2030</c:v>
                </c:pt>
                <c:pt idx="1">
                  <c:v>2040</c:v>
                </c:pt>
                <c:pt idx="2">
                  <c:v>2050</c:v>
                </c:pt>
              </c:numCache>
            </c:numRef>
          </c:cat>
          <c:val>
            <c:numRef>
              <c:f>'LA MIN MAX Chart data'!$C$47:$E$47</c:f>
              <c:numCache>
                <c:formatCode>_-* #,##0_-;\-* #,##0_-;_-* "-"??_-;_-@_-</c:formatCode>
                <c:ptCount val="3"/>
                <c:pt idx="0">
                  <c:v>747498</c:v>
                </c:pt>
                <c:pt idx="1">
                  <c:v>3517771</c:v>
                </c:pt>
                <c:pt idx="2">
                  <c:v>3160520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F-4867-9F86-A08A8120C829}"/>
            </c:ext>
          </c:extLst>
        </c:ser>
        <c:ser>
          <c:idx val="1"/>
          <c:order val="1"/>
          <c:tx>
            <c:strRef>
              <c:f>'LA MIN MAX Chart data'!$A$48</c:f>
              <c:strCache>
                <c:ptCount val="1"/>
                <c:pt idx="0">
                  <c:v>Inc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'LA MIN MAX Chart data'!$C$46:$E$46</c:f>
              <c:numCache>
                <c:formatCode>General</c:formatCode>
                <c:ptCount val="3"/>
                <c:pt idx="0">
                  <c:v>2030</c:v>
                </c:pt>
                <c:pt idx="1">
                  <c:v>2040</c:v>
                </c:pt>
                <c:pt idx="2">
                  <c:v>2050</c:v>
                </c:pt>
              </c:numCache>
            </c:numRef>
          </c:cat>
          <c:val>
            <c:numRef>
              <c:f>'LA MIN MAX Chart data'!$C$48:$E$48</c:f>
              <c:numCache>
                <c:formatCode>_-* #,##0_-;\-* #,##0_-;_-* "-"??_-;_-@_-</c:formatCode>
                <c:ptCount val="3"/>
                <c:pt idx="0">
                  <c:v>1110128</c:v>
                </c:pt>
                <c:pt idx="1">
                  <c:v>1078971</c:v>
                </c:pt>
                <c:pt idx="2">
                  <c:v>1860623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DF-4867-9F86-A08A8120C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528357872"/>
        <c:axId val="528354064"/>
      </c:barChart>
      <c:catAx>
        <c:axId val="528357872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5.9561394883276476E-2"/>
              <c:y val="0.34159751495709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28354064"/>
        <c:crosses val="autoZero"/>
        <c:auto val="1"/>
        <c:lblAlgn val="ctr"/>
        <c:lblOffset val="100"/>
        <c:noMultiLvlLbl val="0"/>
      </c:catAx>
      <c:valAx>
        <c:axId val="528354064"/>
        <c:scaling>
          <c:orientation val="minMax"/>
          <c:max val="475000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528357872"/>
        <c:crosses val="autoZero"/>
        <c:crossBetween val="between"/>
        <c:majorUnit val="250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13607</xdr:colOff>
      <xdr:row>28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141514</xdr:colOff>
      <xdr:row>48</xdr:row>
      <xdr:rowOff>32657</xdr:rowOff>
    </xdr:from>
    <xdr:to>
      <xdr:col>10</xdr:col>
      <xdr:colOff>21771</xdr:colOff>
      <xdr:row>73</xdr:row>
      <xdr:rowOff>162198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3810</xdr:rowOff>
    </xdr:from>
    <xdr:to>
      <xdr:col>10</xdr:col>
      <xdr:colOff>464820</xdr:colOff>
      <xdr:row>39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0</xdr:row>
      <xdr:rowOff>160020</xdr:rowOff>
    </xdr:from>
    <xdr:to>
      <xdr:col>21</xdr:col>
      <xdr:colOff>510540</xdr:colOff>
      <xdr:row>39</xdr:row>
      <xdr:rowOff>53340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38100</xdr:colOff>
      <xdr:row>0</xdr:row>
      <xdr:rowOff>171450</xdr:rowOff>
    </xdr:from>
    <xdr:to>
      <xdr:col>32</xdr:col>
      <xdr:colOff>480060</xdr:colOff>
      <xdr:row>39</xdr:row>
      <xdr:rowOff>45720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601980</xdr:colOff>
      <xdr:row>1</xdr:row>
      <xdr:rowOff>3810</xdr:rowOff>
    </xdr:from>
    <xdr:to>
      <xdr:col>43</xdr:col>
      <xdr:colOff>533400</xdr:colOff>
      <xdr:row>39</xdr:row>
      <xdr:rowOff>68580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0</xdr:rowOff>
    </xdr:from>
    <xdr:to>
      <xdr:col>11</xdr:col>
      <xdr:colOff>541020</xdr:colOff>
      <xdr:row>40</xdr:row>
      <xdr:rowOff>161109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7621</xdr:colOff>
      <xdr:row>2</xdr:row>
      <xdr:rowOff>50800</xdr:rowOff>
    </xdr:from>
    <xdr:to>
      <xdr:col>25</xdr:col>
      <xdr:colOff>152401</xdr:colOff>
      <xdr:row>30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36</xdr:row>
      <xdr:rowOff>88899</xdr:rowOff>
    </xdr:from>
    <xdr:to>
      <xdr:col>29</xdr:col>
      <xdr:colOff>119380</xdr:colOff>
      <xdr:row>73</xdr:row>
      <xdr:rowOff>135220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6581139"/>
          <a:ext cx="9263380" cy="6812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49</xdr:row>
      <xdr:rowOff>91440</xdr:rowOff>
    </xdr:from>
    <xdr:to>
      <xdr:col>12</xdr:col>
      <xdr:colOff>99060</xdr:colOff>
      <xdr:row>61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odileeds.github.io/northern-powergrid/2021-DFE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rgb="FFFFC000"/>
  </sheetPr>
  <dimension ref="A1:BV149"/>
  <sheetViews>
    <sheetView tabSelected="1" zoomScale="70" zoomScaleNormal="70" workbookViewId="0">
      <selection activeCell="B2" sqref="B2"/>
    </sheetView>
  </sheetViews>
  <sheetFormatPr defaultRowHeight="14.5" x14ac:dyDescent="0.35"/>
  <cols>
    <col min="1" max="1" width="3.36328125" customWidth="1"/>
    <col min="2" max="2" width="45.6328125" customWidth="1"/>
    <col min="3" max="36" width="16.54296875" customWidth="1"/>
    <col min="37" max="37" width="16.36328125" customWidth="1"/>
    <col min="38" max="38" width="31.36328125" customWidth="1"/>
    <col min="74" max="74" width="17.36328125" customWidth="1"/>
  </cols>
  <sheetData>
    <row r="1" spans="1:74" ht="26" x14ac:dyDescent="0.6">
      <c r="B1" s="27" t="s">
        <v>65</v>
      </c>
      <c r="AK1" s="17" t="s">
        <v>64</v>
      </c>
      <c r="AL1" s="42"/>
      <c r="AM1" s="42">
        <v>2</v>
      </c>
      <c r="AN1" s="42">
        <v>3</v>
      </c>
      <c r="AO1" s="42">
        <v>4</v>
      </c>
      <c r="AP1" s="42">
        <v>5</v>
      </c>
      <c r="AQ1" s="42">
        <v>6</v>
      </c>
      <c r="AR1" s="42">
        <v>7</v>
      </c>
      <c r="AS1" s="42">
        <v>8</v>
      </c>
      <c r="AT1" s="42">
        <v>9</v>
      </c>
      <c r="AU1" s="42">
        <v>10</v>
      </c>
      <c r="AV1" s="42">
        <v>11</v>
      </c>
      <c r="AW1" s="42">
        <v>12</v>
      </c>
      <c r="AX1" s="42">
        <v>13</v>
      </c>
      <c r="AY1" s="42">
        <v>14</v>
      </c>
      <c r="AZ1" s="42">
        <v>15</v>
      </c>
      <c r="BA1" s="42">
        <v>16</v>
      </c>
      <c r="BB1" s="42">
        <v>17</v>
      </c>
      <c r="BC1" s="42">
        <v>18</v>
      </c>
      <c r="BD1" s="42">
        <v>19</v>
      </c>
      <c r="BE1" s="42">
        <v>20</v>
      </c>
      <c r="BF1" s="42">
        <v>21</v>
      </c>
      <c r="BG1" s="42">
        <v>22</v>
      </c>
      <c r="BH1" s="42">
        <v>23</v>
      </c>
      <c r="BI1" s="42">
        <v>24</v>
      </c>
      <c r="BJ1" s="42">
        <v>25</v>
      </c>
      <c r="BK1" s="42">
        <v>26</v>
      </c>
      <c r="BL1" s="42">
        <v>27</v>
      </c>
      <c r="BM1" s="42">
        <v>28</v>
      </c>
      <c r="BN1" s="42">
        <v>29</v>
      </c>
      <c r="BO1" s="42">
        <v>30</v>
      </c>
      <c r="BP1" s="42">
        <v>31</v>
      </c>
      <c r="BQ1" s="42">
        <v>32</v>
      </c>
      <c r="BR1" s="42">
        <v>33</v>
      </c>
      <c r="BS1" s="42">
        <v>34</v>
      </c>
      <c r="BT1" s="42">
        <v>35</v>
      </c>
    </row>
    <row r="2" spans="1:74" ht="26.25" customHeight="1" x14ac:dyDescent="0.6">
      <c r="B2" s="28" t="s">
        <v>0</v>
      </c>
      <c r="AK2" s="43" t="str">
        <f>AK3</f>
        <v>Barnsley</v>
      </c>
      <c r="AL2" s="43" t="str">
        <f>"NPg DFES 2021: EV projections for "&amp;AK2</f>
        <v>NPg DFES 2021: EV projections for Barnsley</v>
      </c>
      <c r="AM2" s="43">
        <v>2017</v>
      </c>
      <c r="AN2" s="43">
        <v>2018</v>
      </c>
      <c r="AO2" s="43">
        <v>2019</v>
      </c>
      <c r="AP2" s="43">
        <v>2020</v>
      </c>
      <c r="AQ2" s="43">
        <v>2021</v>
      </c>
      <c r="AR2" s="43">
        <v>2022</v>
      </c>
      <c r="AS2" s="43">
        <v>2023</v>
      </c>
      <c r="AT2" s="43">
        <v>2024</v>
      </c>
      <c r="AU2" s="43">
        <v>2025</v>
      </c>
      <c r="AV2" s="43">
        <v>2026</v>
      </c>
      <c r="AW2" s="43">
        <v>2027</v>
      </c>
      <c r="AX2" s="43">
        <v>2028</v>
      </c>
      <c r="AY2" s="43">
        <v>2029</v>
      </c>
      <c r="AZ2" s="43">
        <v>2030</v>
      </c>
      <c r="BA2" s="43">
        <v>2031</v>
      </c>
      <c r="BB2" s="43">
        <v>2032</v>
      </c>
      <c r="BC2" s="43">
        <v>2033</v>
      </c>
      <c r="BD2" s="43">
        <v>2034</v>
      </c>
      <c r="BE2" s="43">
        <v>2035</v>
      </c>
      <c r="BF2" s="43">
        <v>2036</v>
      </c>
      <c r="BG2" s="43">
        <v>2037</v>
      </c>
      <c r="BH2" s="43">
        <v>2038</v>
      </c>
      <c r="BI2" s="43">
        <v>2039</v>
      </c>
      <c r="BJ2" s="43">
        <v>2040</v>
      </c>
      <c r="BK2" s="43">
        <v>2041</v>
      </c>
      <c r="BL2" s="43">
        <v>2042</v>
      </c>
      <c r="BM2" s="43">
        <v>2043</v>
      </c>
      <c r="BN2" s="43">
        <v>2044</v>
      </c>
      <c r="BO2" s="43">
        <v>2045</v>
      </c>
      <c r="BP2" s="43">
        <v>2046</v>
      </c>
      <c r="BQ2" s="43">
        <v>2047</v>
      </c>
      <c r="BR2" s="43">
        <v>2048</v>
      </c>
      <c r="BS2" s="43">
        <v>2049</v>
      </c>
      <c r="BT2" s="43">
        <v>2050</v>
      </c>
      <c r="BV2" s="18" t="s">
        <v>39</v>
      </c>
    </row>
    <row r="3" spans="1:74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AK3" s="44" t="str">
        <f>$B$2</f>
        <v>Barnsley</v>
      </c>
      <c r="AL3" s="44" t="s">
        <v>86</v>
      </c>
      <c r="AM3" s="45">
        <f>VLOOKUP($AK3,'PS Annual LA Forecasts'!$A$1:$AI$40,AM$1,FALSE)</f>
        <v>0</v>
      </c>
      <c r="AN3" s="45">
        <f>VLOOKUP($AK3,'PS Annual LA Forecasts'!$A$1:$AI$40,AN$1,FALSE)</f>
        <v>0</v>
      </c>
      <c r="AO3" s="45">
        <f>VLOOKUP($AK3,'PS Annual LA Forecasts'!$A$1:$AI$40,AO$1,FALSE)</f>
        <v>1314</v>
      </c>
      <c r="AP3" s="45">
        <f>VLOOKUP($AK3,'PS Annual LA Forecasts'!$A$1:$AI$40,AP$1,FALSE)</f>
        <v>1813</v>
      </c>
      <c r="AQ3" s="45">
        <f>VLOOKUP($AK3,'PS Annual LA Forecasts'!$A$1:$AI$40,AQ$1,FALSE)</f>
        <v>2768</v>
      </c>
      <c r="AR3" s="45">
        <f>VLOOKUP($AK3,'PS Annual LA Forecasts'!$A$1:$AI$40,AR$1,FALSE)</f>
        <v>4633</v>
      </c>
      <c r="AS3" s="45">
        <f>VLOOKUP($AK3,'PS Annual LA Forecasts'!$A$1:$AI$40,AS$1,FALSE)</f>
        <v>8236</v>
      </c>
      <c r="AT3" s="45">
        <f>VLOOKUP($AK3,'PS Annual LA Forecasts'!$A$1:$AI$40,AT$1,FALSE)</f>
        <v>12606</v>
      </c>
      <c r="AU3" s="45">
        <f>VLOOKUP($AK3,'PS Annual LA Forecasts'!$A$1:$AI$40,AU$1,FALSE)</f>
        <v>17788</v>
      </c>
      <c r="AV3" s="45">
        <f>VLOOKUP($AK3,'PS Annual LA Forecasts'!$A$1:$AI$40,AV$1,FALSE)</f>
        <v>23574</v>
      </c>
      <c r="AW3" s="45">
        <f>VLOOKUP($AK3,'PS Annual LA Forecasts'!$A$1:$AI$40,AW$1,FALSE)</f>
        <v>30284</v>
      </c>
      <c r="AX3" s="45">
        <f>VLOOKUP($AK3,'PS Annual LA Forecasts'!$A$1:$AI$40,AX$1,FALSE)</f>
        <v>37901</v>
      </c>
      <c r="AY3" s="45">
        <f>VLOOKUP($AK3,'PS Annual LA Forecasts'!$A$1:$AI$40,AY$1,FALSE)</f>
        <v>46294</v>
      </c>
      <c r="AZ3" s="45">
        <f>VLOOKUP($AK3,'PS Annual LA Forecasts'!$A$1:$AI$40,AZ$1,FALSE)</f>
        <v>57246</v>
      </c>
      <c r="BA3" s="45">
        <f>VLOOKUP($AK3,'PS Annual LA Forecasts'!$A$1:$AI$40,BA$1,FALSE)</f>
        <v>67838</v>
      </c>
      <c r="BB3" s="45">
        <f>VLOOKUP($AK3,'PS Annual LA Forecasts'!$A$1:$AI$40,BB$1,FALSE)</f>
        <v>78114</v>
      </c>
      <c r="BC3" s="45">
        <f>VLOOKUP($AK3,'PS Annual LA Forecasts'!$A$1:$AI$40,BC$1,FALSE)</f>
        <v>87960</v>
      </c>
      <c r="BD3" s="45">
        <f>VLOOKUP($AK3,'PS Annual LA Forecasts'!$A$1:$AI$40,BD$1,FALSE)</f>
        <v>97288</v>
      </c>
      <c r="BE3" s="45">
        <f>VLOOKUP($AK3,'PS Annual LA Forecasts'!$A$1:$AI$40,BE$1,FALSE)</f>
        <v>105965</v>
      </c>
      <c r="BF3" s="45">
        <f>VLOOKUP($AK3,'PS Annual LA Forecasts'!$A$1:$AI$40,BF$1,FALSE)</f>
        <v>113954</v>
      </c>
      <c r="BG3" s="45">
        <f>VLOOKUP($AK3,'PS Annual LA Forecasts'!$A$1:$AI$40,BG$1,FALSE)</f>
        <v>121289</v>
      </c>
      <c r="BH3" s="45">
        <f>VLOOKUP($AK3,'PS Annual LA Forecasts'!$A$1:$AI$40,BH$1,FALSE)</f>
        <v>127903</v>
      </c>
      <c r="BI3" s="45">
        <f>VLOOKUP($AK3,'PS Annual LA Forecasts'!$A$1:$AI$40,BI$1,FALSE)</f>
        <v>133809</v>
      </c>
      <c r="BJ3" s="45">
        <f>VLOOKUP($AK3,'PS Annual LA Forecasts'!$A$1:$AI$40,BJ$1,FALSE)</f>
        <v>138995</v>
      </c>
      <c r="BK3" s="45">
        <f>VLOOKUP($AK3,'PS Annual LA Forecasts'!$A$1:$AI$40,BK$1,FALSE)</f>
        <v>142256</v>
      </c>
      <c r="BL3" s="45">
        <f>VLOOKUP($AK3,'PS Annual LA Forecasts'!$A$1:$AI$40,BL$1,FALSE)</f>
        <v>144879</v>
      </c>
      <c r="BM3" s="45">
        <f>VLOOKUP($AK3,'PS Annual LA Forecasts'!$A$1:$AI$40,BM$1,FALSE)</f>
        <v>146918</v>
      </c>
      <c r="BN3" s="45">
        <f>VLOOKUP($AK3,'PS Annual LA Forecasts'!$A$1:$AI$40,BN$1,FALSE)</f>
        <v>148462</v>
      </c>
      <c r="BO3" s="45">
        <f>VLOOKUP($AK3,'PS Annual LA Forecasts'!$A$1:$AI$40,BO$1,FALSE)</f>
        <v>149580</v>
      </c>
      <c r="BP3" s="45">
        <f>VLOOKUP($AK3,'PS Annual LA Forecasts'!$A$1:$AI$40,BP$1,FALSE)</f>
        <v>150357</v>
      </c>
      <c r="BQ3" s="45">
        <f>VLOOKUP($AK3,'PS Annual LA Forecasts'!$A$1:$AI$40,BQ$1,FALSE)</f>
        <v>150899</v>
      </c>
      <c r="BR3" s="45">
        <f>VLOOKUP($AK3,'PS Annual LA Forecasts'!$A$1:$AI$40,BR$1,FALSE)</f>
        <v>151247</v>
      </c>
      <c r="BS3" s="45">
        <f>VLOOKUP($AK3,'PS Annual LA Forecasts'!$A$1:$AI$40,BS$1,FALSE)</f>
        <v>151472</v>
      </c>
      <c r="BT3" s="45">
        <f>VLOOKUP($AK3,'PS Annual LA Forecasts'!$A$1:$AI$40,BT$1,FALSE)</f>
        <v>151609</v>
      </c>
      <c r="BV3" s="47" t="s">
        <v>0</v>
      </c>
    </row>
    <row r="4" spans="1:74" x14ac:dyDescent="0.3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AK4" s="44" t="str">
        <f>$B$2</f>
        <v>Barnsley</v>
      </c>
      <c r="AL4" s="44" t="s">
        <v>78</v>
      </c>
      <c r="AM4" s="45">
        <f>VLOOKUP($AK4,'CT Annual LA Forecasts'!$A$1:$AI$40,AM$1,FALSE)</f>
        <v>0</v>
      </c>
      <c r="AN4" s="45">
        <f>VLOOKUP($AK4,'CT Annual LA Forecasts'!$A$1:$AI$40,AN$1,FALSE)</f>
        <v>0</v>
      </c>
      <c r="AO4" s="45">
        <f>VLOOKUP($AK4,'CT Annual LA Forecasts'!$A$1:$AI$40,AO$1,FALSE)</f>
        <v>1314</v>
      </c>
      <c r="AP4" s="45">
        <f>VLOOKUP($AK4,'CT Annual LA Forecasts'!$A$1:$AI$40,AP$1,FALSE)</f>
        <v>1813</v>
      </c>
      <c r="AQ4" s="45">
        <f>VLOOKUP($AK4,'CT Annual LA Forecasts'!$A$1:$AI$40,AQ$1,FALSE)</f>
        <v>3264</v>
      </c>
      <c r="AR4" s="45">
        <f>VLOOKUP($AK4,'CT Annual LA Forecasts'!$A$1:$AI$40,AR$1,FALSE)</f>
        <v>5390</v>
      </c>
      <c r="AS4" s="45">
        <f>VLOOKUP($AK4,'CT Annual LA Forecasts'!$A$1:$AI$40,AS$1,FALSE)</f>
        <v>7813</v>
      </c>
      <c r="AT4" s="45">
        <f>VLOOKUP($AK4,'CT Annual LA Forecasts'!$A$1:$AI$40,AT$1,FALSE)</f>
        <v>10998</v>
      </c>
      <c r="AU4" s="45">
        <f>VLOOKUP($AK4,'CT Annual LA Forecasts'!$A$1:$AI$40,AU$1,FALSE)</f>
        <v>15050</v>
      </c>
      <c r="AV4" s="45">
        <f>VLOOKUP($AK4,'CT Annual LA Forecasts'!$A$1:$AI$40,AV$1,FALSE)</f>
        <v>20151</v>
      </c>
      <c r="AW4" s="45">
        <f>VLOOKUP($AK4,'CT Annual LA Forecasts'!$A$1:$AI$40,AW$1,FALSE)</f>
        <v>26345</v>
      </c>
      <c r="AX4" s="45">
        <f>VLOOKUP($AK4,'CT Annual LA Forecasts'!$A$1:$AI$40,AX$1,FALSE)</f>
        <v>33775</v>
      </c>
      <c r="AY4" s="45">
        <f>VLOOKUP($AK4,'CT Annual LA Forecasts'!$A$1:$AI$40,AY$1,FALSE)</f>
        <v>42562</v>
      </c>
      <c r="AZ4" s="45">
        <f>VLOOKUP($AK4,'CT Annual LA Forecasts'!$A$1:$AI$40,AZ$1,FALSE)</f>
        <v>52548</v>
      </c>
      <c r="BA4" s="45">
        <f>VLOOKUP($AK4,'CT Annual LA Forecasts'!$A$1:$AI$40,BA$1,FALSE)</f>
        <v>64226</v>
      </c>
      <c r="BB4" s="45">
        <f>VLOOKUP($AK4,'CT Annual LA Forecasts'!$A$1:$AI$40,BB$1,FALSE)</f>
        <v>76576</v>
      </c>
      <c r="BC4" s="45">
        <f>VLOOKUP($AK4,'CT Annual LA Forecasts'!$A$1:$AI$40,BC$1,FALSE)</f>
        <v>88903</v>
      </c>
      <c r="BD4" s="45">
        <f>VLOOKUP($AK4,'CT Annual LA Forecasts'!$A$1:$AI$40,BD$1,FALSE)</f>
        <v>100548</v>
      </c>
      <c r="BE4" s="45">
        <f>VLOOKUP($AK4,'CT Annual LA Forecasts'!$A$1:$AI$40,BE$1,FALSE)</f>
        <v>110839</v>
      </c>
      <c r="BF4" s="45">
        <f>VLOOKUP($AK4,'CT Annual LA Forecasts'!$A$1:$AI$40,BF$1,FALSE)</f>
        <v>119515</v>
      </c>
      <c r="BG4" s="45">
        <f>VLOOKUP($AK4,'CT Annual LA Forecasts'!$A$1:$AI$40,BG$1,FALSE)</f>
        <v>126407</v>
      </c>
      <c r="BH4" s="45">
        <f>VLOOKUP($AK4,'CT Annual LA Forecasts'!$A$1:$AI$40,BH$1,FALSE)</f>
        <v>131592</v>
      </c>
      <c r="BI4" s="45">
        <f>VLOOKUP($AK4,'CT Annual LA Forecasts'!$A$1:$AI$40,BI$1,FALSE)</f>
        <v>135410</v>
      </c>
      <c r="BJ4" s="45">
        <f>VLOOKUP($AK4,'CT Annual LA Forecasts'!$A$1:$AI$40,BJ$1,FALSE)</f>
        <v>137973</v>
      </c>
      <c r="BK4" s="45">
        <f>VLOOKUP($AK4,'CT Annual LA Forecasts'!$A$1:$AI$40,BK$1,FALSE)</f>
        <v>138933</v>
      </c>
      <c r="BL4" s="45">
        <f>VLOOKUP($AK4,'CT Annual LA Forecasts'!$A$1:$AI$40,BL$1,FALSE)</f>
        <v>138856</v>
      </c>
      <c r="BM4" s="45">
        <f>VLOOKUP($AK4,'CT Annual LA Forecasts'!$A$1:$AI$40,BM$1,FALSE)</f>
        <v>138452</v>
      </c>
      <c r="BN4" s="45">
        <f>VLOOKUP($AK4,'CT Annual LA Forecasts'!$A$1:$AI$40,BN$1,FALSE)</f>
        <v>137756</v>
      </c>
      <c r="BO4" s="45">
        <f>VLOOKUP($AK4,'CT Annual LA Forecasts'!$A$1:$AI$40,BO$1,FALSE)</f>
        <v>136781</v>
      </c>
      <c r="BP4" s="45">
        <f>VLOOKUP($AK4,'CT Annual LA Forecasts'!$A$1:$AI$40,BP$1,FALSE)</f>
        <v>135534</v>
      </c>
      <c r="BQ4" s="45">
        <f>VLOOKUP($AK4,'CT Annual LA Forecasts'!$A$1:$AI$40,BQ$1,FALSE)</f>
        <v>133971</v>
      </c>
      <c r="BR4" s="45">
        <f>VLOOKUP($AK4,'CT Annual LA Forecasts'!$A$1:$AI$40,BR$1,FALSE)</f>
        <v>132140</v>
      </c>
      <c r="BS4" s="45">
        <f>VLOOKUP($AK4,'CT Annual LA Forecasts'!$A$1:$AI$40,BS$1,FALSE)</f>
        <v>129858</v>
      </c>
      <c r="BT4" s="45">
        <f>VLOOKUP($AK4,'CT Annual LA Forecasts'!$A$1:$AI$40,BT$1,FALSE)</f>
        <v>127201</v>
      </c>
      <c r="BV4" s="47" t="s">
        <v>1</v>
      </c>
    </row>
    <row r="5" spans="1:74" x14ac:dyDescent="0.3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AK5" s="44" t="str">
        <f>$B$2</f>
        <v>Barnsley</v>
      </c>
      <c r="AL5" s="44" t="s">
        <v>79</v>
      </c>
      <c r="AM5" s="45">
        <f>VLOOKUP($AK5,'LTW Annual LA Forecasts'!$A$1:$AI$40,AM$1,FALSE)</f>
        <v>0</v>
      </c>
      <c r="AN5" s="45">
        <f>VLOOKUP($AK5,'LTW Annual LA Forecasts'!$A$1:$AI$40,AN$1,FALSE)</f>
        <v>0</v>
      </c>
      <c r="AO5" s="45">
        <f>VLOOKUP($AK5,'LTW Annual LA Forecasts'!$A$1:$AI$40,AO$1,FALSE)</f>
        <v>1314</v>
      </c>
      <c r="AP5" s="45">
        <f>VLOOKUP($AK5,'LTW Annual LA Forecasts'!$A$1:$AI$40,AP$1,FALSE)</f>
        <v>1813</v>
      </c>
      <c r="AQ5" s="45">
        <f>VLOOKUP($AK5,'LTW Annual LA Forecasts'!$A$1:$AI$40,AQ$1,FALSE)</f>
        <v>3163</v>
      </c>
      <c r="AR5" s="45">
        <f>VLOOKUP($AK5,'LTW Annual LA Forecasts'!$A$1:$AI$40,AR$1,FALSE)</f>
        <v>5118</v>
      </c>
      <c r="AS5" s="45">
        <f>VLOOKUP($AK5,'LTW Annual LA Forecasts'!$A$1:$AI$40,AS$1,FALSE)</f>
        <v>7754</v>
      </c>
      <c r="AT5" s="45">
        <f>VLOOKUP($AK5,'LTW Annual LA Forecasts'!$A$1:$AI$40,AT$1,FALSE)</f>
        <v>10916</v>
      </c>
      <c r="AU5" s="45">
        <f>VLOOKUP($AK5,'LTW Annual LA Forecasts'!$A$1:$AI$40,AU$1,FALSE)</f>
        <v>14993</v>
      </c>
      <c r="AV5" s="45">
        <f>VLOOKUP($AK5,'LTW Annual LA Forecasts'!$A$1:$AI$40,AV$1,FALSE)</f>
        <v>20249</v>
      </c>
      <c r="AW5" s="45">
        <f>VLOOKUP($AK5,'LTW Annual LA Forecasts'!$A$1:$AI$40,AW$1,FALSE)</f>
        <v>26798</v>
      </c>
      <c r="AX5" s="45">
        <f>VLOOKUP($AK5,'LTW Annual LA Forecasts'!$A$1:$AI$40,AX$1,FALSE)</f>
        <v>35184</v>
      </c>
      <c r="AY5" s="45">
        <f>VLOOKUP($AK5,'LTW Annual LA Forecasts'!$A$1:$AI$40,AY$1,FALSE)</f>
        <v>45406</v>
      </c>
      <c r="AZ5" s="45">
        <f>VLOOKUP($AK5,'LTW Annual LA Forecasts'!$A$1:$AI$40,AZ$1,FALSE)</f>
        <v>57356</v>
      </c>
      <c r="BA5" s="45">
        <f>VLOOKUP($AK5,'LTW Annual LA Forecasts'!$A$1:$AI$40,BA$1,FALSE)</f>
        <v>70552</v>
      </c>
      <c r="BB5" s="45">
        <f>VLOOKUP($AK5,'LTW Annual LA Forecasts'!$A$1:$AI$40,BB$1,FALSE)</f>
        <v>84068</v>
      </c>
      <c r="BC5" s="45">
        <f>VLOOKUP($AK5,'LTW Annual LA Forecasts'!$A$1:$AI$40,BC$1,FALSE)</f>
        <v>97177</v>
      </c>
      <c r="BD5" s="45">
        <f>VLOOKUP($AK5,'LTW Annual LA Forecasts'!$A$1:$AI$40,BD$1,FALSE)</f>
        <v>108964</v>
      </c>
      <c r="BE5" s="45">
        <f>VLOOKUP($AK5,'LTW Annual LA Forecasts'!$A$1:$AI$40,BE$1,FALSE)</f>
        <v>118598</v>
      </c>
      <c r="BF5" s="45">
        <f>VLOOKUP($AK5,'LTW Annual LA Forecasts'!$A$1:$AI$40,BF$1,FALSE)</f>
        <v>125976</v>
      </c>
      <c r="BG5" s="45">
        <f>VLOOKUP($AK5,'LTW Annual LA Forecasts'!$A$1:$AI$40,BG$1,FALSE)</f>
        <v>131126</v>
      </c>
      <c r="BH5" s="45">
        <f>VLOOKUP($AK5,'LTW Annual LA Forecasts'!$A$1:$AI$40,BH$1,FALSE)</f>
        <v>134346</v>
      </c>
      <c r="BI5" s="45">
        <f>VLOOKUP($AK5,'LTW Annual LA Forecasts'!$A$1:$AI$40,BI$1,FALSE)</f>
        <v>136272</v>
      </c>
      <c r="BJ5" s="45">
        <f>VLOOKUP($AK5,'LTW Annual LA Forecasts'!$A$1:$AI$40,BJ$1,FALSE)</f>
        <v>135870</v>
      </c>
      <c r="BK5" s="45">
        <f>VLOOKUP($AK5,'LTW Annual LA Forecasts'!$A$1:$AI$40,BK$1,FALSE)</f>
        <v>134721</v>
      </c>
      <c r="BL5" s="45">
        <f>VLOOKUP($AK5,'LTW Annual LA Forecasts'!$A$1:$AI$40,BL$1,FALSE)</f>
        <v>133024</v>
      </c>
      <c r="BM5" s="45">
        <f>VLOOKUP($AK5,'LTW Annual LA Forecasts'!$A$1:$AI$40,BM$1,FALSE)</f>
        <v>130844</v>
      </c>
      <c r="BN5" s="45">
        <f>VLOOKUP($AK5,'LTW Annual LA Forecasts'!$A$1:$AI$40,BN$1,FALSE)</f>
        <v>128042</v>
      </c>
      <c r="BO5" s="45">
        <f>VLOOKUP($AK5,'LTW Annual LA Forecasts'!$A$1:$AI$40,BO$1,FALSE)</f>
        <v>124678</v>
      </c>
      <c r="BP5" s="45">
        <f>VLOOKUP($AK5,'LTW Annual LA Forecasts'!$A$1:$AI$40,BP$1,FALSE)</f>
        <v>120757</v>
      </c>
      <c r="BQ5" s="45">
        <f>VLOOKUP($AK5,'LTW Annual LA Forecasts'!$A$1:$AI$40,BQ$1,FALSE)</f>
        <v>116228</v>
      </c>
      <c r="BR5" s="45">
        <f>VLOOKUP($AK5,'LTW Annual LA Forecasts'!$A$1:$AI$40,BR$1,FALSE)</f>
        <v>111034</v>
      </c>
      <c r="BS5" s="45">
        <f>VLOOKUP($AK5,'LTW Annual LA Forecasts'!$A$1:$AI$40,BS$1,FALSE)</f>
        <v>105115</v>
      </c>
      <c r="BT5" s="45">
        <f>VLOOKUP($AK5,'LTW Annual LA Forecasts'!$A$1:$AI$40,BT$1,FALSE)</f>
        <v>98402</v>
      </c>
      <c r="BV5" s="47" t="s">
        <v>2</v>
      </c>
    </row>
    <row r="6" spans="1:74" x14ac:dyDescent="0.3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AK6" s="44" t="str">
        <f>$B$2</f>
        <v>Barnsley</v>
      </c>
      <c r="AL6" s="44" t="s">
        <v>80</v>
      </c>
      <c r="AM6" s="45">
        <f>VLOOKUP($AK6,'ST Annual LA Forecasts'!$A$1:$AI$40,AM$1,FALSE)</f>
        <v>0</v>
      </c>
      <c r="AN6" s="45">
        <f>VLOOKUP($AK6,'ST Annual LA Forecasts'!$A$1:$AI$40,AN$1,FALSE)</f>
        <v>0</v>
      </c>
      <c r="AO6" s="45">
        <f>VLOOKUP($AK6,'ST Annual LA Forecasts'!$A$1:$AI$40,AO$1,FALSE)</f>
        <v>1314</v>
      </c>
      <c r="AP6" s="45">
        <f>VLOOKUP($AK6,'ST Annual LA Forecasts'!$A$1:$AI$40,AP$1,FALSE)</f>
        <v>1813</v>
      </c>
      <c r="AQ6" s="45">
        <f>VLOOKUP($AK6,'ST Annual LA Forecasts'!$A$1:$AI$40,AQ$1,FALSE)</f>
        <v>2578</v>
      </c>
      <c r="AR6" s="45">
        <f>VLOOKUP($AK6,'ST Annual LA Forecasts'!$A$1:$AI$40,AR$1,FALSE)</f>
        <v>3587</v>
      </c>
      <c r="AS6" s="45">
        <f>VLOOKUP($AK6,'ST Annual LA Forecasts'!$A$1:$AI$40,AS$1,FALSE)</f>
        <v>4850</v>
      </c>
      <c r="AT6" s="45">
        <f>VLOOKUP($AK6,'ST Annual LA Forecasts'!$A$1:$AI$40,AT$1,FALSE)</f>
        <v>6398</v>
      </c>
      <c r="AU6" s="45">
        <f>VLOOKUP($AK6,'ST Annual LA Forecasts'!$A$1:$AI$40,AU$1,FALSE)</f>
        <v>8407</v>
      </c>
      <c r="AV6" s="45">
        <f>VLOOKUP($AK6,'ST Annual LA Forecasts'!$A$1:$AI$40,AV$1,FALSE)</f>
        <v>11007</v>
      </c>
      <c r="AW6" s="45">
        <f>VLOOKUP($AK6,'ST Annual LA Forecasts'!$A$1:$AI$40,AW$1,FALSE)</f>
        <v>14331</v>
      </c>
      <c r="AX6" s="45">
        <f>VLOOKUP($AK6,'ST Annual LA Forecasts'!$A$1:$AI$40,AX$1,FALSE)</f>
        <v>18552</v>
      </c>
      <c r="AY6" s="45">
        <f>VLOOKUP($AK6,'ST Annual LA Forecasts'!$A$1:$AI$40,AY$1,FALSE)</f>
        <v>23846</v>
      </c>
      <c r="AZ6" s="45">
        <f>VLOOKUP($AK6,'ST Annual LA Forecasts'!$A$1:$AI$40,AZ$1,FALSE)</f>
        <v>30358</v>
      </c>
      <c r="BA6" s="45">
        <f>VLOOKUP($AK6,'ST Annual LA Forecasts'!$A$1:$AI$40,BA$1,FALSE)</f>
        <v>38494</v>
      </c>
      <c r="BB6" s="45">
        <f>VLOOKUP($AK6,'ST Annual LA Forecasts'!$A$1:$AI$40,BB$1,FALSE)</f>
        <v>47827</v>
      </c>
      <c r="BC6" s="45">
        <f>VLOOKUP($AK6,'ST Annual LA Forecasts'!$A$1:$AI$40,BC$1,FALSE)</f>
        <v>58535</v>
      </c>
      <c r="BD6" s="45">
        <f>VLOOKUP($AK6,'ST Annual LA Forecasts'!$A$1:$AI$40,BD$1,FALSE)</f>
        <v>70372</v>
      </c>
      <c r="BE6" s="45">
        <f>VLOOKUP($AK6,'ST Annual LA Forecasts'!$A$1:$AI$40,BE$1,FALSE)</f>
        <v>82362</v>
      </c>
      <c r="BF6" s="45">
        <f>VLOOKUP($AK6,'ST Annual LA Forecasts'!$A$1:$AI$40,BF$1,FALSE)</f>
        <v>94430</v>
      </c>
      <c r="BG6" s="45">
        <f>VLOOKUP($AK6,'ST Annual LA Forecasts'!$A$1:$AI$40,BG$1,FALSE)</f>
        <v>105871</v>
      </c>
      <c r="BH6" s="45">
        <f>VLOOKUP($AK6,'ST Annual LA Forecasts'!$A$1:$AI$40,BH$1,FALSE)</f>
        <v>115924</v>
      </c>
      <c r="BI6" s="45">
        <f>VLOOKUP($AK6,'ST Annual LA Forecasts'!$A$1:$AI$40,BI$1,FALSE)</f>
        <v>124386</v>
      </c>
      <c r="BJ6" s="45">
        <f>VLOOKUP($AK6,'ST Annual LA Forecasts'!$A$1:$AI$40,BJ$1,FALSE)</f>
        <v>131059</v>
      </c>
      <c r="BK6" s="45">
        <f>VLOOKUP($AK6,'ST Annual LA Forecasts'!$A$1:$AI$40,BK$1,FALSE)</f>
        <v>136032</v>
      </c>
      <c r="BL6" s="45">
        <f>VLOOKUP($AK6,'ST Annual LA Forecasts'!$A$1:$AI$40,BL$1,FALSE)</f>
        <v>139577</v>
      </c>
      <c r="BM6" s="45">
        <f>VLOOKUP($AK6,'ST Annual LA Forecasts'!$A$1:$AI$40,BM$1,FALSE)</f>
        <v>139612</v>
      </c>
      <c r="BN6" s="45">
        <f>VLOOKUP($AK6,'ST Annual LA Forecasts'!$A$1:$AI$40,BN$1,FALSE)</f>
        <v>138840</v>
      </c>
      <c r="BO6" s="45">
        <f>VLOOKUP($AK6,'ST Annual LA Forecasts'!$A$1:$AI$40,BO$1,FALSE)</f>
        <v>137713</v>
      </c>
      <c r="BP6" s="45">
        <f>VLOOKUP($AK6,'ST Annual LA Forecasts'!$A$1:$AI$40,BP$1,FALSE)</f>
        <v>136150</v>
      </c>
      <c r="BQ6" s="45">
        <f>VLOOKUP($AK6,'ST Annual LA Forecasts'!$A$1:$AI$40,BQ$1,FALSE)</f>
        <v>134062</v>
      </c>
      <c r="BR6" s="45">
        <f>VLOOKUP($AK6,'ST Annual LA Forecasts'!$A$1:$AI$40,BR$1,FALSE)</f>
        <v>132283</v>
      </c>
      <c r="BS6" s="45">
        <f>VLOOKUP($AK6,'ST Annual LA Forecasts'!$A$1:$AI$40,BS$1,FALSE)</f>
        <v>130283</v>
      </c>
      <c r="BT6" s="45">
        <f>VLOOKUP($AK6,'ST Annual LA Forecasts'!$A$1:$AI$40,BT$1,FALSE)</f>
        <v>128134</v>
      </c>
      <c r="BV6" s="47" t="s">
        <v>3</v>
      </c>
    </row>
    <row r="7" spans="1:74" x14ac:dyDescent="0.3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AK7" s="44" t="str">
        <f>$B$2</f>
        <v>Barnsley</v>
      </c>
      <c r="AL7" s="46" t="s">
        <v>42</v>
      </c>
      <c r="AM7" s="45">
        <f>VLOOKUP($AK7,'SP Annual LA Forecasts'!$A$1:$AI$40,AM$1,FALSE)</f>
        <v>0</v>
      </c>
      <c r="AN7" s="45">
        <f>VLOOKUP($AK7,'SP Annual LA Forecasts'!$A$1:$AI$40,AN$1,FALSE)</f>
        <v>0</v>
      </c>
      <c r="AO7" s="45">
        <f>VLOOKUP($AK7,'SP Annual LA Forecasts'!$A$1:$AI$40,AO$1,FALSE)</f>
        <v>1314</v>
      </c>
      <c r="AP7" s="45">
        <f>VLOOKUP($AK7,'SP Annual LA Forecasts'!$A$1:$AI$40,AP$1,FALSE)</f>
        <v>1813</v>
      </c>
      <c r="AQ7" s="45">
        <f>VLOOKUP($AK7,'SP Annual LA Forecasts'!$A$1:$AI$40,AQ$1,FALSE)</f>
        <v>2568</v>
      </c>
      <c r="AR7" s="45">
        <f>VLOOKUP($AK7,'SP Annual LA Forecasts'!$A$1:$AI$40,AR$1,FALSE)</f>
        <v>3529</v>
      </c>
      <c r="AS7" s="45">
        <f>VLOOKUP($AK7,'SP Annual LA Forecasts'!$A$1:$AI$40,AS$1,FALSE)</f>
        <v>4614</v>
      </c>
      <c r="AT7" s="45">
        <f>VLOOKUP($AK7,'SP Annual LA Forecasts'!$A$1:$AI$40,AT$1,FALSE)</f>
        <v>5960</v>
      </c>
      <c r="AU7" s="45">
        <f>VLOOKUP($AK7,'SP Annual LA Forecasts'!$A$1:$AI$40,AU$1,FALSE)</f>
        <v>7656</v>
      </c>
      <c r="AV7" s="45">
        <f>VLOOKUP($AK7,'SP Annual LA Forecasts'!$A$1:$AI$40,AV$1,FALSE)</f>
        <v>9761</v>
      </c>
      <c r="AW7" s="45">
        <f>VLOOKUP($AK7,'SP Annual LA Forecasts'!$A$1:$AI$40,AW$1,FALSE)</f>
        <v>12351</v>
      </c>
      <c r="AX7" s="45">
        <f>VLOOKUP($AK7,'SP Annual LA Forecasts'!$A$1:$AI$40,AX$1,FALSE)</f>
        <v>15521</v>
      </c>
      <c r="AY7" s="45">
        <f>VLOOKUP($AK7,'SP Annual LA Forecasts'!$A$1:$AI$40,AY$1,FALSE)</f>
        <v>19373</v>
      </c>
      <c r="AZ7" s="45">
        <f>VLOOKUP($AK7,'SP Annual LA Forecasts'!$A$1:$AI$40,AZ$1,FALSE)</f>
        <v>23988</v>
      </c>
      <c r="BA7" s="45">
        <f>VLOOKUP($AK7,'SP Annual LA Forecasts'!$A$1:$AI$40,BA$1,FALSE)</f>
        <v>29495</v>
      </c>
      <c r="BB7" s="45">
        <f>VLOOKUP($AK7,'SP Annual LA Forecasts'!$A$1:$AI$40,BB$1,FALSE)</f>
        <v>35634</v>
      </c>
      <c r="BC7" s="45">
        <f>VLOOKUP($AK7,'SP Annual LA Forecasts'!$A$1:$AI$40,BC$1,FALSE)</f>
        <v>42633</v>
      </c>
      <c r="BD7" s="45">
        <f>VLOOKUP($AK7,'SP Annual LA Forecasts'!$A$1:$AI$40,BD$1,FALSE)</f>
        <v>50459</v>
      </c>
      <c r="BE7" s="45">
        <f>VLOOKUP($AK7,'SP Annual LA Forecasts'!$A$1:$AI$40,BE$1,FALSE)</f>
        <v>59003</v>
      </c>
      <c r="BF7" s="45">
        <f>VLOOKUP($AK7,'SP Annual LA Forecasts'!$A$1:$AI$40,BF$1,FALSE)</f>
        <v>68834</v>
      </c>
      <c r="BG7" s="45">
        <f>VLOOKUP($AK7,'SP Annual LA Forecasts'!$A$1:$AI$40,BG$1,FALSE)</f>
        <v>79172</v>
      </c>
      <c r="BH7" s="45">
        <f>VLOOKUP($AK7,'SP Annual LA Forecasts'!$A$1:$AI$40,BH$1,FALSE)</f>
        <v>89684</v>
      </c>
      <c r="BI7" s="45">
        <f>VLOOKUP($AK7,'SP Annual LA Forecasts'!$A$1:$AI$40,BI$1,FALSE)</f>
        <v>100094</v>
      </c>
      <c r="BJ7" s="45">
        <f>VLOOKUP($AK7,'SP Annual LA Forecasts'!$A$1:$AI$40,BJ$1,FALSE)</f>
        <v>109196</v>
      </c>
      <c r="BK7" s="45">
        <f>VLOOKUP($AK7,'SP Annual LA Forecasts'!$A$1:$AI$40,BK$1,FALSE)</f>
        <v>117405</v>
      </c>
      <c r="BL7" s="45">
        <f>VLOOKUP($AK7,'SP Annual LA Forecasts'!$A$1:$AI$40,BL$1,FALSE)</f>
        <v>124627</v>
      </c>
      <c r="BM7" s="45">
        <f>VLOOKUP($AK7,'SP Annual LA Forecasts'!$A$1:$AI$40,BM$1,FALSE)</f>
        <v>130751</v>
      </c>
      <c r="BN7" s="45">
        <f>VLOOKUP($AK7,'SP Annual LA Forecasts'!$A$1:$AI$40,BN$1,FALSE)</f>
        <v>135831</v>
      </c>
      <c r="BO7" s="45">
        <f>VLOOKUP($AK7,'SP Annual LA Forecasts'!$A$1:$AI$40,BO$1,FALSE)</f>
        <v>139620</v>
      </c>
      <c r="BP7" s="45">
        <f>VLOOKUP($AK7,'SP Annual LA Forecasts'!$A$1:$AI$40,BP$1,FALSE)</f>
        <v>140625</v>
      </c>
      <c r="BQ7" s="45">
        <f>VLOOKUP($AK7,'SP Annual LA Forecasts'!$A$1:$AI$40,BQ$1,FALSE)</f>
        <v>141503</v>
      </c>
      <c r="BR7" s="45">
        <f>VLOOKUP($AK7,'SP Annual LA Forecasts'!$A$1:$AI$40,BR$1,FALSE)</f>
        <v>142281</v>
      </c>
      <c r="BS7" s="45">
        <f>VLOOKUP($AK7,'SP Annual LA Forecasts'!$A$1:$AI$40,BS$1,FALSE)</f>
        <v>142981</v>
      </c>
      <c r="BT7" s="45">
        <f>VLOOKUP($AK7,'SP Annual LA Forecasts'!$A$1:$AI$40,BT$1,FALSE)</f>
        <v>143624</v>
      </c>
      <c r="BV7" s="47" t="s">
        <v>4</v>
      </c>
    </row>
    <row r="8" spans="1:74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AK8" s="14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V8" s="47" t="s">
        <v>5</v>
      </c>
    </row>
    <row r="9" spans="1:74" x14ac:dyDescent="0.3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V9" s="47" t="s">
        <v>6</v>
      </c>
    </row>
    <row r="10" spans="1:74" x14ac:dyDescent="0.3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BV10" s="47" t="s">
        <v>7</v>
      </c>
    </row>
    <row r="11" spans="1:74" x14ac:dyDescent="0.3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BV11" s="47" t="s">
        <v>8</v>
      </c>
    </row>
    <row r="12" spans="1:74" x14ac:dyDescent="0.3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BV12" s="47" t="s">
        <v>9</v>
      </c>
    </row>
    <row r="13" spans="1:74" x14ac:dyDescent="0.3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BV13" s="47" t="s">
        <v>10</v>
      </c>
    </row>
    <row r="14" spans="1:74" x14ac:dyDescent="0.3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BV14" s="47" t="s">
        <v>11</v>
      </c>
    </row>
    <row r="15" spans="1:74" x14ac:dyDescent="0.3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BV15" s="47" t="s">
        <v>12</v>
      </c>
    </row>
    <row r="16" spans="1:74" x14ac:dyDescent="0.3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BV16" s="47" t="s">
        <v>13</v>
      </c>
    </row>
    <row r="17" spans="1:74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BV17" s="47" t="s">
        <v>14</v>
      </c>
    </row>
    <row r="18" spans="1:74" x14ac:dyDescent="0.3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BV18" s="47" t="s">
        <v>15</v>
      </c>
    </row>
    <row r="19" spans="1:74" x14ac:dyDescent="0.3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BV19" s="47" t="s">
        <v>16</v>
      </c>
    </row>
    <row r="20" spans="1:74" x14ac:dyDescent="0.3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BV20" s="47" t="s">
        <v>17</v>
      </c>
    </row>
    <row r="21" spans="1:74" x14ac:dyDescent="0.3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BV21" s="47" t="s">
        <v>18</v>
      </c>
    </row>
    <row r="22" spans="1:74" x14ac:dyDescent="0.3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BV22" s="47" t="s">
        <v>19</v>
      </c>
    </row>
    <row r="23" spans="1:74" x14ac:dyDescent="0.3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BV23" s="47" t="s">
        <v>20</v>
      </c>
    </row>
    <row r="24" spans="1:74" x14ac:dyDescent="0.3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BV24" s="47" t="s">
        <v>21</v>
      </c>
    </row>
    <row r="25" spans="1:74" x14ac:dyDescent="0.3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BV25" s="47" t="s">
        <v>22</v>
      </c>
    </row>
    <row r="26" spans="1:74" x14ac:dyDescent="0.3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BV26" s="47" t="s">
        <v>23</v>
      </c>
    </row>
    <row r="27" spans="1:74" x14ac:dyDescent="0.3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BV27" s="47" t="s">
        <v>24</v>
      </c>
    </row>
    <row r="28" spans="1:74" x14ac:dyDescent="0.3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BV28" s="47" t="s">
        <v>25</v>
      </c>
    </row>
    <row r="29" spans="1:74" x14ac:dyDescent="0.3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BV29" s="47" t="s">
        <v>26</v>
      </c>
    </row>
    <row r="30" spans="1:74" x14ac:dyDescent="0.3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BV30" s="47" t="s">
        <v>27</v>
      </c>
    </row>
    <row r="31" spans="1:74" x14ac:dyDescent="0.35">
      <c r="BV31" s="47" t="s">
        <v>28</v>
      </c>
    </row>
    <row r="32" spans="1:74" x14ac:dyDescent="0.35">
      <c r="B32" s="13" t="str">
        <f>AL2</f>
        <v>NPg DFES 2021: EV projections for Barnsley</v>
      </c>
      <c r="C32" s="13">
        <v>2019</v>
      </c>
      <c r="D32" s="13">
        <v>2020</v>
      </c>
      <c r="E32" s="13">
        <v>2021</v>
      </c>
      <c r="F32" s="13">
        <v>2022</v>
      </c>
      <c r="G32" s="13">
        <v>2023</v>
      </c>
      <c r="H32" s="13">
        <v>2024</v>
      </c>
      <c r="I32" s="13">
        <v>2025</v>
      </c>
      <c r="J32" s="13">
        <v>2026</v>
      </c>
      <c r="K32" s="13">
        <v>2027</v>
      </c>
      <c r="L32" s="13">
        <v>2028</v>
      </c>
      <c r="M32" s="13">
        <v>2029</v>
      </c>
      <c r="N32" s="13">
        <v>2030</v>
      </c>
      <c r="O32" s="13">
        <v>2031</v>
      </c>
      <c r="P32" s="13">
        <v>2032</v>
      </c>
      <c r="Q32" s="13">
        <v>2033</v>
      </c>
      <c r="R32" s="13">
        <v>2034</v>
      </c>
      <c r="S32" s="13">
        <v>2035</v>
      </c>
      <c r="T32" s="13">
        <v>2036</v>
      </c>
      <c r="U32" s="13">
        <v>2037</v>
      </c>
      <c r="V32" s="13">
        <v>2038</v>
      </c>
      <c r="W32" s="13">
        <v>2039</v>
      </c>
      <c r="X32" s="13">
        <v>2040</v>
      </c>
      <c r="Y32" s="13">
        <v>2041</v>
      </c>
      <c r="Z32" s="13">
        <v>2042</v>
      </c>
      <c r="AA32" s="13">
        <v>2043</v>
      </c>
      <c r="AB32" s="13">
        <v>2044</v>
      </c>
      <c r="AC32" s="13">
        <v>2045</v>
      </c>
      <c r="AD32" s="13">
        <v>2046</v>
      </c>
      <c r="AE32" s="13">
        <v>2047</v>
      </c>
      <c r="AF32" s="13">
        <v>2048</v>
      </c>
      <c r="AG32" s="13">
        <v>2049</v>
      </c>
      <c r="AH32" s="13">
        <v>2050</v>
      </c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BV32" s="47" t="s">
        <v>29</v>
      </c>
    </row>
    <row r="33" spans="2:74" x14ac:dyDescent="0.35">
      <c r="B33" s="15" t="s">
        <v>86</v>
      </c>
      <c r="C33" s="16">
        <f t="shared" ref="C33:L37" si="0">AO3</f>
        <v>1314</v>
      </c>
      <c r="D33" s="16">
        <f t="shared" si="0"/>
        <v>1813</v>
      </c>
      <c r="E33" s="16">
        <f t="shared" si="0"/>
        <v>2768</v>
      </c>
      <c r="F33" s="16">
        <f t="shared" si="0"/>
        <v>4633</v>
      </c>
      <c r="G33" s="16">
        <f t="shared" si="0"/>
        <v>8236</v>
      </c>
      <c r="H33" s="16">
        <f t="shared" si="0"/>
        <v>12606</v>
      </c>
      <c r="I33" s="16">
        <f t="shared" si="0"/>
        <v>17788</v>
      </c>
      <c r="J33" s="16">
        <f t="shared" si="0"/>
        <v>23574</v>
      </c>
      <c r="K33" s="16">
        <f t="shared" si="0"/>
        <v>30284</v>
      </c>
      <c r="L33" s="16">
        <f t="shared" si="0"/>
        <v>37901</v>
      </c>
      <c r="M33" s="16">
        <f t="shared" ref="M33:V37" si="1">AY3</f>
        <v>46294</v>
      </c>
      <c r="N33" s="16">
        <f t="shared" si="1"/>
        <v>57246</v>
      </c>
      <c r="O33" s="16">
        <f t="shared" si="1"/>
        <v>67838</v>
      </c>
      <c r="P33" s="16">
        <f t="shared" si="1"/>
        <v>78114</v>
      </c>
      <c r="Q33" s="16">
        <f t="shared" si="1"/>
        <v>87960</v>
      </c>
      <c r="R33" s="16">
        <f t="shared" si="1"/>
        <v>97288</v>
      </c>
      <c r="S33" s="16">
        <f t="shared" si="1"/>
        <v>105965</v>
      </c>
      <c r="T33" s="16">
        <f t="shared" si="1"/>
        <v>113954</v>
      </c>
      <c r="U33" s="16">
        <f t="shared" si="1"/>
        <v>121289</v>
      </c>
      <c r="V33" s="16">
        <f t="shared" si="1"/>
        <v>127903</v>
      </c>
      <c r="W33" s="16">
        <f t="shared" ref="W33:AF37" si="2">BI3</f>
        <v>133809</v>
      </c>
      <c r="X33" s="16">
        <f t="shared" si="2"/>
        <v>138995</v>
      </c>
      <c r="Y33" s="16">
        <f t="shared" si="2"/>
        <v>142256</v>
      </c>
      <c r="Z33" s="16">
        <f t="shared" si="2"/>
        <v>144879</v>
      </c>
      <c r="AA33" s="16">
        <f t="shared" si="2"/>
        <v>146918</v>
      </c>
      <c r="AB33" s="16">
        <f t="shared" si="2"/>
        <v>148462</v>
      </c>
      <c r="AC33" s="16">
        <f t="shared" si="2"/>
        <v>149580</v>
      </c>
      <c r="AD33" s="16">
        <f t="shared" si="2"/>
        <v>150357</v>
      </c>
      <c r="AE33" s="16">
        <f t="shared" si="2"/>
        <v>150899</v>
      </c>
      <c r="AF33" s="16">
        <f t="shared" si="2"/>
        <v>151247</v>
      </c>
      <c r="AG33" s="16">
        <f t="shared" ref="AG33:AH37" si="3">BS3</f>
        <v>151472</v>
      </c>
      <c r="AH33" s="16">
        <f t="shared" si="3"/>
        <v>151609</v>
      </c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BV33" s="47" t="s">
        <v>30</v>
      </c>
    </row>
    <row r="34" spans="2:74" x14ac:dyDescent="0.35">
      <c r="B34" s="15" t="s">
        <v>78</v>
      </c>
      <c r="C34" s="16">
        <f t="shared" si="0"/>
        <v>1314</v>
      </c>
      <c r="D34" s="16">
        <f t="shared" si="0"/>
        <v>1813</v>
      </c>
      <c r="E34" s="16">
        <f t="shared" si="0"/>
        <v>3264</v>
      </c>
      <c r="F34" s="16">
        <f t="shared" si="0"/>
        <v>5390</v>
      </c>
      <c r="G34" s="16">
        <f t="shared" si="0"/>
        <v>7813</v>
      </c>
      <c r="H34" s="16">
        <f t="shared" si="0"/>
        <v>10998</v>
      </c>
      <c r="I34" s="16">
        <f t="shared" si="0"/>
        <v>15050</v>
      </c>
      <c r="J34" s="16">
        <f t="shared" si="0"/>
        <v>20151</v>
      </c>
      <c r="K34" s="16">
        <f t="shared" si="0"/>
        <v>26345</v>
      </c>
      <c r="L34" s="16">
        <f t="shared" si="0"/>
        <v>33775</v>
      </c>
      <c r="M34" s="16">
        <f t="shared" si="1"/>
        <v>42562</v>
      </c>
      <c r="N34" s="16">
        <f t="shared" si="1"/>
        <v>52548</v>
      </c>
      <c r="O34" s="16">
        <f t="shared" si="1"/>
        <v>64226</v>
      </c>
      <c r="P34" s="16">
        <f t="shared" si="1"/>
        <v>76576</v>
      </c>
      <c r="Q34" s="16">
        <f t="shared" si="1"/>
        <v>88903</v>
      </c>
      <c r="R34" s="16">
        <f t="shared" si="1"/>
        <v>100548</v>
      </c>
      <c r="S34" s="16">
        <f t="shared" si="1"/>
        <v>110839</v>
      </c>
      <c r="T34" s="16">
        <f t="shared" si="1"/>
        <v>119515</v>
      </c>
      <c r="U34" s="16">
        <f t="shared" si="1"/>
        <v>126407</v>
      </c>
      <c r="V34" s="16">
        <f t="shared" si="1"/>
        <v>131592</v>
      </c>
      <c r="W34" s="16">
        <f t="shared" si="2"/>
        <v>135410</v>
      </c>
      <c r="X34" s="16">
        <f t="shared" si="2"/>
        <v>137973</v>
      </c>
      <c r="Y34" s="16">
        <f t="shared" si="2"/>
        <v>138933</v>
      </c>
      <c r="Z34" s="16">
        <f t="shared" si="2"/>
        <v>138856</v>
      </c>
      <c r="AA34" s="16">
        <f t="shared" si="2"/>
        <v>138452</v>
      </c>
      <c r="AB34" s="16">
        <f t="shared" si="2"/>
        <v>137756</v>
      </c>
      <c r="AC34" s="16">
        <f t="shared" si="2"/>
        <v>136781</v>
      </c>
      <c r="AD34" s="16">
        <f t="shared" si="2"/>
        <v>135534</v>
      </c>
      <c r="AE34" s="16">
        <f t="shared" si="2"/>
        <v>133971</v>
      </c>
      <c r="AF34" s="16">
        <f t="shared" si="2"/>
        <v>132140</v>
      </c>
      <c r="AG34" s="16">
        <f t="shared" si="3"/>
        <v>129858</v>
      </c>
      <c r="AH34" s="16">
        <f t="shared" si="3"/>
        <v>127201</v>
      </c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BV34" s="47" t="s">
        <v>31</v>
      </c>
    </row>
    <row r="35" spans="2:74" x14ac:dyDescent="0.35">
      <c r="B35" s="15" t="s">
        <v>79</v>
      </c>
      <c r="C35" s="16">
        <f t="shared" si="0"/>
        <v>1314</v>
      </c>
      <c r="D35" s="16">
        <f t="shared" si="0"/>
        <v>1813</v>
      </c>
      <c r="E35" s="16">
        <f t="shared" si="0"/>
        <v>3163</v>
      </c>
      <c r="F35" s="16">
        <f t="shared" si="0"/>
        <v>5118</v>
      </c>
      <c r="G35" s="16">
        <f t="shared" si="0"/>
        <v>7754</v>
      </c>
      <c r="H35" s="16">
        <f t="shared" si="0"/>
        <v>10916</v>
      </c>
      <c r="I35" s="16">
        <f t="shared" si="0"/>
        <v>14993</v>
      </c>
      <c r="J35" s="16">
        <f t="shared" si="0"/>
        <v>20249</v>
      </c>
      <c r="K35" s="16">
        <f t="shared" si="0"/>
        <v>26798</v>
      </c>
      <c r="L35" s="16">
        <f t="shared" si="0"/>
        <v>35184</v>
      </c>
      <c r="M35" s="16">
        <f t="shared" si="1"/>
        <v>45406</v>
      </c>
      <c r="N35" s="16">
        <f t="shared" si="1"/>
        <v>57356</v>
      </c>
      <c r="O35" s="16">
        <f t="shared" si="1"/>
        <v>70552</v>
      </c>
      <c r="P35" s="16">
        <f t="shared" si="1"/>
        <v>84068</v>
      </c>
      <c r="Q35" s="16">
        <f t="shared" si="1"/>
        <v>97177</v>
      </c>
      <c r="R35" s="16">
        <f t="shared" si="1"/>
        <v>108964</v>
      </c>
      <c r="S35" s="16">
        <f t="shared" si="1"/>
        <v>118598</v>
      </c>
      <c r="T35" s="16">
        <f t="shared" si="1"/>
        <v>125976</v>
      </c>
      <c r="U35" s="16">
        <f t="shared" si="1"/>
        <v>131126</v>
      </c>
      <c r="V35" s="16">
        <f t="shared" si="1"/>
        <v>134346</v>
      </c>
      <c r="W35" s="16">
        <f t="shared" si="2"/>
        <v>136272</v>
      </c>
      <c r="X35" s="16">
        <f t="shared" si="2"/>
        <v>135870</v>
      </c>
      <c r="Y35" s="16">
        <f t="shared" si="2"/>
        <v>134721</v>
      </c>
      <c r="Z35" s="16">
        <f t="shared" si="2"/>
        <v>133024</v>
      </c>
      <c r="AA35" s="16">
        <f t="shared" si="2"/>
        <v>130844</v>
      </c>
      <c r="AB35" s="16">
        <f t="shared" si="2"/>
        <v>128042</v>
      </c>
      <c r="AC35" s="16">
        <f t="shared" si="2"/>
        <v>124678</v>
      </c>
      <c r="AD35" s="16">
        <f t="shared" si="2"/>
        <v>120757</v>
      </c>
      <c r="AE35" s="16">
        <f t="shared" si="2"/>
        <v>116228</v>
      </c>
      <c r="AF35" s="16">
        <f t="shared" si="2"/>
        <v>111034</v>
      </c>
      <c r="AG35" s="16">
        <f t="shared" si="3"/>
        <v>105115</v>
      </c>
      <c r="AH35" s="16">
        <f t="shared" si="3"/>
        <v>98402</v>
      </c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BV35" s="47" t="s">
        <v>32</v>
      </c>
    </row>
    <row r="36" spans="2:74" x14ac:dyDescent="0.35">
      <c r="B36" s="15" t="s">
        <v>80</v>
      </c>
      <c r="C36" s="16">
        <f t="shared" si="0"/>
        <v>1314</v>
      </c>
      <c r="D36" s="16">
        <f t="shared" si="0"/>
        <v>1813</v>
      </c>
      <c r="E36" s="16">
        <f t="shared" si="0"/>
        <v>2578</v>
      </c>
      <c r="F36" s="16">
        <f t="shared" si="0"/>
        <v>3587</v>
      </c>
      <c r="G36" s="16">
        <f t="shared" si="0"/>
        <v>4850</v>
      </c>
      <c r="H36" s="16">
        <f t="shared" si="0"/>
        <v>6398</v>
      </c>
      <c r="I36" s="16">
        <f t="shared" si="0"/>
        <v>8407</v>
      </c>
      <c r="J36" s="16">
        <f t="shared" si="0"/>
        <v>11007</v>
      </c>
      <c r="K36" s="16">
        <f t="shared" si="0"/>
        <v>14331</v>
      </c>
      <c r="L36" s="16">
        <f t="shared" si="0"/>
        <v>18552</v>
      </c>
      <c r="M36" s="16">
        <f t="shared" si="1"/>
        <v>23846</v>
      </c>
      <c r="N36" s="16">
        <f t="shared" si="1"/>
        <v>30358</v>
      </c>
      <c r="O36" s="16">
        <f t="shared" si="1"/>
        <v>38494</v>
      </c>
      <c r="P36" s="16">
        <f t="shared" si="1"/>
        <v>47827</v>
      </c>
      <c r="Q36" s="16">
        <f t="shared" si="1"/>
        <v>58535</v>
      </c>
      <c r="R36" s="16">
        <f t="shared" si="1"/>
        <v>70372</v>
      </c>
      <c r="S36" s="16">
        <f t="shared" si="1"/>
        <v>82362</v>
      </c>
      <c r="T36" s="16">
        <f t="shared" si="1"/>
        <v>94430</v>
      </c>
      <c r="U36" s="16">
        <f t="shared" si="1"/>
        <v>105871</v>
      </c>
      <c r="V36" s="16">
        <f t="shared" si="1"/>
        <v>115924</v>
      </c>
      <c r="W36" s="16">
        <f t="shared" si="2"/>
        <v>124386</v>
      </c>
      <c r="X36" s="16">
        <f t="shared" si="2"/>
        <v>131059</v>
      </c>
      <c r="Y36" s="16">
        <f t="shared" si="2"/>
        <v>136032</v>
      </c>
      <c r="Z36" s="16">
        <f t="shared" si="2"/>
        <v>139577</v>
      </c>
      <c r="AA36" s="16">
        <f t="shared" si="2"/>
        <v>139612</v>
      </c>
      <c r="AB36" s="16">
        <f t="shared" si="2"/>
        <v>138840</v>
      </c>
      <c r="AC36" s="16">
        <f t="shared" si="2"/>
        <v>137713</v>
      </c>
      <c r="AD36" s="16">
        <f t="shared" si="2"/>
        <v>136150</v>
      </c>
      <c r="AE36" s="16">
        <f t="shared" si="2"/>
        <v>134062</v>
      </c>
      <c r="AF36" s="16">
        <f t="shared" si="2"/>
        <v>132283</v>
      </c>
      <c r="AG36" s="16">
        <f t="shared" si="3"/>
        <v>130283</v>
      </c>
      <c r="AH36" s="16">
        <f t="shared" si="3"/>
        <v>128134</v>
      </c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BV36" s="47" t="s">
        <v>33</v>
      </c>
    </row>
    <row r="37" spans="2:74" x14ac:dyDescent="0.35">
      <c r="B37" s="14" t="s">
        <v>42</v>
      </c>
      <c r="C37" s="16">
        <f t="shared" si="0"/>
        <v>1314</v>
      </c>
      <c r="D37" s="16">
        <f t="shared" si="0"/>
        <v>1813</v>
      </c>
      <c r="E37" s="16">
        <f t="shared" si="0"/>
        <v>2568</v>
      </c>
      <c r="F37" s="16">
        <f t="shared" si="0"/>
        <v>3529</v>
      </c>
      <c r="G37" s="16">
        <f t="shared" si="0"/>
        <v>4614</v>
      </c>
      <c r="H37" s="16">
        <f t="shared" si="0"/>
        <v>5960</v>
      </c>
      <c r="I37" s="16">
        <f t="shared" si="0"/>
        <v>7656</v>
      </c>
      <c r="J37" s="16">
        <f t="shared" si="0"/>
        <v>9761</v>
      </c>
      <c r="K37" s="16">
        <f t="shared" si="0"/>
        <v>12351</v>
      </c>
      <c r="L37" s="16">
        <f t="shared" si="0"/>
        <v>15521</v>
      </c>
      <c r="M37" s="16">
        <f t="shared" si="1"/>
        <v>19373</v>
      </c>
      <c r="N37" s="16">
        <f t="shared" si="1"/>
        <v>23988</v>
      </c>
      <c r="O37" s="16">
        <f t="shared" si="1"/>
        <v>29495</v>
      </c>
      <c r="P37" s="16">
        <f t="shared" si="1"/>
        <v>35634</v>
      </c>
      <c r="Q37" s="16">
        <f t="shared" si="1"/>
        <v>42633</v>
      </c>
      <c r="R37" s="16">
        <f t="shared" si="1"/>
        <v>50459</v>
      </c>
      <c r="S37" s="16">
        <f t="shared" si="1"/>
        <v>59003</v>
      </c>
      <c r="T37" s="16">
        <f t="shared" si="1"/>
        <v>68834</v>
      </c>
      <c r="U37" s="16">
        <f t="shared" si="1"/>
        <v>79172</v>
      </c>
      <c r="V37" s="16">
        <f t="shared" si="1"/>
        <v>89684</v>
      </c>
      <c r="W37" s="16">
        <f t="shared" si="2"/>
        <v>100094</v>
      </c>
      <c r="X37" s="16">
        <f t="shared" si="2"/>
        <v>109196</v>
      </c>
      <c r="Y37" s="16">
        <f t="shared" si="2"/>
        <v>117405</v>
      </c>
      <c r="Z37" s="16">
        <f t="shared" si="2"/>
        <v>124627</v>
      </c>
      <c r="AA37" s="16">
        <f t="shared" si="2"/>
        <v>130751</v>
      </c>
      <c r="AB37" s="16">
        <f t="shared" si="2"/>
        <v>135831</v>
      </c>
      <c r="AC37" s="16">
        <f t="shared" si="2"/>
        <v>139620</v>
      </c>
      <c r="AD37" s="16">
        <f t="shared" si="2"/>
        <v>140625</v>
      </c>
      <c r="AE37" s="16">
        <f t="shared" si="2"/>
        <v>141503</v>
      </c>
      <c r="AF37" s="16">
        <f t="shared" si="2"/>
        <v>142281</v>
      </c>
      <c r="AG37" s="16">
        <f t="shared" si="3"/>
        <v>142981</v>
      </c>
      <c r="AH37" s="16">
        <f t="shared" si="3"/>
        <v>143624</v>
      </c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BV37" s="47" t="s">
        <v>34</v>
      </c>
    </row>
    <row r="38" spans="2:74" ht="26" x14ac:dyDescent="0.6">
      <c r="B38" s="29" t="s">
        <v>70</v>
      </c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BV38" s="47" t="s">
        <v>35</v>
      </c>
    </row>
    <row r="39" spans="2:74" x14ac:dyDescent="0.3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BV39" s="47" t="s">
        <v>36</v>
      </c>
    </row>
    <row r="40" spans="2:74" x14ac:dyDescent="0.35">
      <c r="B40" s="33" t="s">
        <v>90</v>
      </c>
      <c r="C40" s="33">
        <v>2019</v>
      </c>
      <c r="D40" s="33">
        <v>2020</v>
      </c>
      <c r="E40" s="33">
        <v>2021</v>
      </c>
      <c r="F40" s="33">
        <v>2022</v>
      </c>
      <c r="G40" s="33">
        <v>2023</v>
      </c>
      <c r="H40" s="33">
        <v>2024</v>
      </c>
      <c r="I40" s="33">
        <v>2025</v>
      </c>
      <c r="J40" s="33">
        <v>2026</v>
      </c>
      <c r="K40" s="33">
        <v>2027</v>
      </c>
      <c r="L40" s="33">
        <v>2028</v>
      </c>
      <c r="M40" s="33">
        <v>2029</v>
      </c>
      <c r="N40" s="33">
        <v>2030</v>
      </c>
      <c r="O40" s="33">
        <v>2031</v>
      </c>
      <c r="P40" s="33">
        <v>2032</v>
      </c>
      <c r="Q40" s="33">
        <v>2033</v>
      </c>
      <c r="R40" s="33">
        <v>2034</v>
      </c>
      <c r="S40" s="33">
        <v>2035</v>
      </c>
      <c r="T40" s="33">
        <v>2036</v>
      </c>
      <c r="U40" s="33">
        <v>2037</v>
      </c>
      <c r="V40" s="33">
        <v>2038</v>
      </c>
      <c r="W40" s="33">
        <v>2039</v>
      </c>
      <c r="X40" s="33">
        <v>2040</v>
      </c>
      <c r="Y40" s="33">
        <v>2041</v>
      </c>
      <c r="Z40" s="33">
        <v>2042</v>
      </c>
      <c r="AA40" s="33">
        <v>2043</v>
      </c>
      <c r="AB40" s="33">
        <v>2044</v>
      </c>
      <c r="AC40" s="33">
        <v>2045</v>
      </c>
      <c r="AD40" s="33">
        <v>2046</v>
      </c>
      <c r="AE40" s="33">
        <v>2047</v>
      </c>
      <c r="AF40" s="33">
        <v>2048</v>
      </c>
      <c r="AG40" s="33">
        <v>2049</v>
      </c>
      <c r="AH40" s="33">
        <v>2050</v>
      </c>
      <c r="BV40" s="47" t="s">
        <v>37</v>
      </c>
    </row>
    <row r="41" spans="2:74" x14ac:dyDescent="0.35">
      <c r="B41" s="34" t="s">
        <v>86</v>
      </c>
      <c r="C41" s="35">
        <f t="shared" ref="C41:AH41" si="4">C33</f>
        <v>1314</v>
      </c>
      <c r="D41" s="35">
        <f t="shared" si="4"/>
        <v>1813</v>
      </c>
      <c r="E41" s="35">
        <f t="shared" si="4"/>
        <v>2768</v>
      </c>
      <c r="F41" s="35">
        <f t="shared" si="4"/>
        <v>4633</v>
      </c>
      <c r="G41" s="35">
        <f t="shared" si="4"/>
        <v>8236</v>
      </c>
      <c r="H41" s="35">
        <f t="shared" si="4"/>
        <v>12606</v>
      </c>
      <c r="I41" s="35">
        <f t="shared" si="4"/>
        <v>17788</v>
      </c>
      <c r="J41" s="35">
        <f t="shared" si="4"/>
        <v>23574</v>
      </c>
      <c r="K41" s="35">
        <f t="shared" si="4"/>
        <v>30284</v>
      </c>
      <c r="L41" s="35">
        <f t="shared" si="4"/>
        <v>37901</v>
      </c>
      <c r="M41" s="35">
        <f t="shared" si="4"/>
        <v>46294</v>
      </c>
      <c r="N41" s="35">
        <f t="shared" si="4"/>
        <v>57246</v>
      </c>
      <c r="O41" s="35">
        <f t="shared" si="4"/>
        <v>67838</v>
      </c>
      <c r="P41" s="35">
        <f t="shared" si="4"/>
        <v>78114</v>
      </c>
      <c r="Q41" s="35">
        <f t="shared" si="4"/>
        <v>87960</v>
      </c>
      <c r="R41" s="35">
        <f t="shared" si="4"/>
        <v>97288</v>
      </c>
      <c r="S41" s="35">
        <f t="shared" si="4"/>
        <v>105965</v>
      </c>
      <c r="T41" s="35">
        <f t="shared" si="4"/>
        <v>113954</v>
      </c>
      <c r="U41" s="35">
        <f t="shared" si="4"/>
        <v>121289</v>
      </c>
      <c r="V41" s="35">
        <f t="shared" si="4"/>
        <v>127903</v>
      </c>
      <c r="W41" s="35">
        <f t="shared" si="4"/>
        <v>133809</v>
      </c>
      <c r="X41" s="35">
        <f t="shared" si="4"/>
        <v>138995</v>
      </c>
      <c r="Y41" s="35">
        <f t="shared" si="4"/>
        <v>142256</v>
      </c>
      <c r="Z41" s="35">
        <f t="shared" si="4"/>
        <v>144879</v>
      </c>
      <c r="AA41" s="35">
        <f t="shared" si="4"/>
        <v>146918</v>
      </c>
      <c r="AB41" s="35">
        <f t="shared" si="4"/>
        <v>148462</v>
      </c>
      <c r="AC41" s="35">
        <f t="shared" si="4"/>
        <v>149580</v>
      </c>
      <c r="AD41" s="35">
        <f t="shared" si="4"/>
        <v>150357</v>
      </c>
      <c r="AE41" s="35">
        <f t="shared" si="4"/>
        <v>150899</v>
      </c>
      <c r="AF41" s="35">
        <f t="shared" si="4"/>
        <v>151247</v>
      </c>
      <c r="AG41" s="35">
        <f t="shared" si="4"/>
        <v>151472</v>
      </c>
      <c r="AH41" s="35">
        <f t="shared" si="4"/>
        <v>151609</v>
      </c>
      <c r="BV41" s="47" t="s">
        <v>38</v>
      </c>
    </row>
    <row r="42" spans="2:74" x14ac:dyDescent="0.35">
      <c r="B42" s="34" t="s">
        <v>78</v>
      </c>
      <c r="C42" s="35">
        <f t="shared" ref="C42:AH42" si="5">C34</f>
        <v>1314</v>
      </c>
      <c r="D42" s="35">
        <f t="shared" si="5"/>
        <v>1813</v>
      </c>
      <c r="E42" s="35">
        <f t="shared" si="5"/>
        <v>3264</v>
      </c>
      <c r="F42" s="35">
        <f t="shared" si="5"/>
        <v>5390</v>
      </c>
      <c r="G42" s="35">
        <f t="shared" si="5"/>
        <v>7813</v>
      </c>
      <c r="H42" s="35">
        <f t="shared" si="5"/>
        <v>10998</v>
      </c>
      <c r="I42" s="35">
        <f t="shared" si="5"/>
        <v>15050</v>
      </c>
      <c r="J42" s="35">
        <f t="shared" si="5"/>
        <v>20151</v>
      </c>
      <c r="K42" s="35">
        <f t="shared" si="5"/>
        <v>26345</v>
      </c>
      <c r="L42" s="35">
        <f t="shared" si="5"/>
        <v>33775</v>
      </c>
      <c r="M42" s="35">
        <f t="shared" si="5"/>
        <v>42562</v>
      </c>
      <c r="N42" s="35">
        <f t="shared" si="5"/>
        <v>52548</v>
      </c>
      <c r="O42" s="35">
        <f t="shared" si="5"/>
        <v>64226</v>
      </c>
      <c r="P42" s="35">
        <f t="shared" si="5"/>
        <v>76576</v>
      </c>
      <c r="Q42" s="35">
        <f t="shared" si="5"/>
        <v>88903</v>
      </c>
      <c r="R42" s="35">
        <f t="shared" si="5"/>
        <v>100548</v>
      </c>
      <c r="S42" s="35">
        <f t="shared" si="5"/>
        <v>110839</v>
      </c>
      <c r="T42" s="35">
        <f t="shared" si="5"/>
        <v>119515</v>
      </c>
      <c r="U42" s="35">
        <f t="shared" si="5"/>
        <v>126407</v>
      </c>
      <c r="V42" s="35">
        <f t="shared" si="5"/>
        <v>131592</v>
      </c>
      <c r="W42" s="35">
        <f t="shared" si="5"/>
        <v>135410</v>
      </c>
      <c r="X42" s="35">
        <f t="shared" si="5"/>
        <v>137973</v>
      </c>
      <c r="Y42" s="35">
        <f t="shared" si="5"/>
        <v>138933</v>
      </c>
      <c r="Z42" s="35">
        <f t="shared" si="5"/>
        <v>138856</v>
      </c>
      <c r="AA42" s="35">
        <f t="shared" si="5"/>
        <v>138452</v>
      </c>
      <c r="AB42" s="35">
        <f t="shared" si="5"/>
        <v>137756</v>
      </c>
      <c r="AC42" s="35">
        <f t="shared" si="5"/>
        <v>136781</v>
      </c>
      <c r="AD42" s="35">
        <f t="shared" si="5"/>
        <v>135534</v>
      </c>
      <c r="AE42" s="35">
        <f t="shared" si="5"/>
        <v>133971</v>
      </c>
      <c r="AF42" s="35">
        <f t="shared" si="5"/>
        <v>132140</v>
      </c>
      <c r="AG42" s="35">
        <f t="shared" si="5"/>
        <v>129858</v>
      </c>
      <c r="AH42" s="35">
        <f t="shared" si="5"/>
        <v>127201</v>
      </c>
    </row>
    <row r="43" spans="2:74" x14ac:dyDescent="0.35">
      <c r="B43" s="34" t="s">
        <v>79</v>
      </c>
      <c r="C43" s="35">
        <f t="shared" ref="C43:AH43" si="6">C35</f>
        <v>1314</v>
      </c>
      <c r="D43" s="35">
        <f t="shared" si="6"/>
        <v>1813</v>
      </c>
      <c r="E43" s="35">
        <f t="shared" si="6"/>
        <v>3163</v>
      </c>
      <c r="F43" s="35">
        <f t="shared" si="6"/>
        <v>5118</v>
      </c>
      <c r="G43" s="35">
        <f t="shared" si="6"/>
        <v>7754</v>
      </c>
      <c r="H43" s="35">
        <f t="shared" si="6"/>
        <v>10916</v>
      </c>
      <c r="I43" s="35">
        <f t="shared" si="6"/>
        <v>14993</v>
      </c>
      <c r="J43" s="35">
        <f t="shared" si="6"/>
        <v>20249</v>
      </c>
      <c r="K43" s="35">
        <f t="shared" si="6"/>
        <v>26798</v>
      </c>
      <c r="L43" s="35">
        <f t="shared" si="6"/>
        <v>35184</v>
      </c>
      <c r="M43" s="35">
        <f t="shared" si="6"/>
        <v>45406</v>
      </c>
      <c r="N43" s="35">
        <f t="shared" si="6"/>
        <v>57356</v>
      </c>
      <c r="O43" s="35">
        <f t="shared" si="6"/>
        <v>70552</v>
      </c>
      <c r="P43" s="35">
        <f t="shared" si="6"/>
        <v>84068</v>
      </c>
      <c r="Q43" s="35">
        <f t="shared" si="6"/>
        <v>97177</v>
      </c>
      <c r="R43" s="35">
        <f t="shared" si="6"/>
        <v>108964</v>
      </c>
      <c r="S43" s="35">
        <f t="shared" si="6"/>
        <v>118598</v>
      </c>
      <c r="T43" s="35">
        <f t="shared" si="6"/>
        <v>125976</v>
      </c>
      <c r="U43" s="35">
        <f t="shared" si="6"/>
        <v>131126</v>
      </c>
      <c r="V43" s="35">
        <f t="shared" si="6"/>
        <v>134346</v>
      </c>
      <c r="W43" s="35">
        <f t="shared" si="6"/>
        <v>136272</v>
      </c>
      <c r="X43" s="35">
        <f t="shared" si="6"/>
        <v>135870</v>
      </c>
      <c r="Y43" s="35">
        <f t="shared" si="6"/>
        <v>134721</v>
      </c>
      <c r="Z43" s="35">
        <f t="shared" si="6"/>
        <v>133024</v>
      </c>
      <c r="AA43" s="35">
        <f t="shared" si="6"/>
        <v>130844</v>
      </c>
      <c r="AB43" s="35">
        <f t="shared" si="6"/>
        <v>128042</v>
      </c>
      <c r="AC43" s="35">
        <f t="shared" si="6"/>
        <v>124678</v>
      </c>
      <c r="AD43" s="35">
        <f t="shared" si="6"/>
        <v>120757</v>
      </c>
      <c r="AE43" s="35">
        <f t="shared" si="6"/>
        <v>116228</v>
      </c>
      <c r="AF43" s="35">
        <f t="shared" si="6"/>
        <v>111034</v>
      </c>
      <c r="AG43" s="35">
        <f t="shared" si="6"/>
        <v>105115</v>
      </c>
      <c r="AH43" s="35">
        <f t="shared" si="6"/>
        <v>98402</v>
      </c>
    </row>
    <row r="44" spans="2:74" x14ac:dyDescent="0.35">
      <c r="B44" s="34" t="s">
        <v>80</v>
      </c>
      <c r="C44" s="35">
        <f t="shared" ref="C44:AH44" si="7">C36</f>
        <v>1314</v>
      </c>
      <c r="D44" s="35">
        <f t="shared" si="7"/>
        <v>1813</v>
      </c>
      <c r="E44" s="35">
        <f t="shared" si="7"/>
        <v>2578</v>
      </c>
      <c r="F44" s="35">
        <f t="shared" si="7"/>
        <v>3587</v>
      </c>
      <c r="G44" s="35">
        <f t="shared" si="7"/>
        <v>4850</v>
      </c>
      <c r="H44" s="35">
        <f t="shared" si="7"/>
        <v>6398</v>
      </c>
      <c r="I44" s="35">
        <f t="shared" si="7"/>
        <v>8407</v>
      </c>
      <c r="J44" s="35">
        <f t="shared" si="7"/>
        <v>11007</v>
      </c>
      <c r="K44" s="35">
        <f t="shared" si="7"/>
        <v>14331</v>
      </c>
      <c r="L44" s="35">
        <f t="shared" si="7"/>
        <v>18552</v>
      </c>
      <c r="M44" s="35">
        <f t="shared" si="7"/>
        <v>23846</v>
      </c>
      <c r="N44" s="35">
        <f t="shared" si="7"/>
        <v>30358</v>
      </c>
      <c r="O44" s="35">
        <f t="shared" si="7"/>
        <v>38494</v>
      </c>
      <c r="P44" s="35">
        <f t="shared" si="7"/>
        <v>47827</v>
      </c>
      <c r="Q44" s="35">
        <f t="shared" si="7"/>
        <v>58535</v>
      </c>
      <c r="R44" s="35">
        <f t="shared" si="7"/>
        <v>70372</v>
      </c>
      <c r="S44" s="35">
        <f t="shared" si="7"/>
        <v>82362</v>
      </c>
      <c r="T44" s="35">
        <f t="shared" si="7"/>
        <v>94430</v>
      </c>
      <c r="U44" s="35">
        <f t="shared" si="7"/>
        <v>105871</v>
      </c>
      <c r="V44" s="35">
        <f t="shared" si="7"/>
        <v>115924</v>
      </c>
      <c r="W44" s="35">
        <f t="shared" si="7"/>
        <v>124386</v>
      </c>
      <c r="X44" s="35">
        <f t="shared" si="7"/>
        <v>131059</v>
      </c>
      <c r="Y44" s="35">
        <f t="shared" si="7"/>
        <v>136032</v>
      </c>
      <c r="Z44" s="35">
        <f t="shared" si="7"/>
        <v>139577</v>
      </c>
      <c r="AA44" s="35">
        <f t="shared" si="7"/>
        <v>139612</v>
      </c>
      <c r="AB44" s="35">
        <f t="shared" si="7"/>
        <v>138840</v>
      </c>
      <c r="AC44" s="35">
        <f t="shared" si="7"/>
        <v>137713</v>
      </c>
      <c r="AD44" s="35">
        <f t="shared" si="7"/>
        <v>136150</v>
      </c>
      <c r="AE44" s="35">
        <f t="shared" si="7"/>
        <v>134062</v>
      </c>
      <c r="AF44" s="35">
        <f t="shared" si="7"/>
        <v>132283</v>
      </c>
      <c r="AG44" s="35">
        <f t="shared" si="7"/>
        <v>130283</v>
      </c>
      <c r="AH44" s="35">
        <f t="shared" si="7"/>
        <v>128134</v>
      </c>
    </row>
    <row r="45" spans="2:74" x14ac:dyDescent="0.35">
      <c r="B45" s="32" t="s">
        <v>42</v>
      </c>
      <c r="C45" s="35">
        <f t="shared" ref="C45:AH45" si="8">C37</f>
        <v>1314</v>
      </c>
      <c r="D45" s="35">
        <f t="shared" si="8"/>
        <v>1813</v>
      </c>
      <c r="E45" s="35">
        <f t="shared" si="8"/>
        <v>2568</v>
      </c>
      <c r="F45" s="35">
        <f t="shared" si="8"/>
        <v>3529</v>
      </c>
      <c r="G45" s="35">
        <f t="shared" si="8"/>
        <v>4614</v>
      </c>
      <c r="H45" s="35">
        <f t="shared" si="8"/>
        <v>5960</v>
      </c>
      <c r="I45" s="35">
        <f t="shared" si="8"/>
        <v>7656</v>
      </c>
      <c r="J45" s="35">
        <f t="shared" si="8"/>
        <v>9761</v>
      </c>
      <c r="K45" s="35">
        <f t="shared" si="8"/>
        <v>12351</v>
      </c>
      <c r="L45" s="35">
        <f t="shared" si="8"/>
        <v>15521</v>
      </c>
      <c r="M45" s="35">
        <f t="shared" si="8"/>
        <v>19373</v>
      </c>
      <c r="N45" s="35">
        <f t="shared" si="8"/>
        <v>23988</v>
      </c>
      <c r="O45" s="35">
        <f t="shared" si="8"/>
        <v>29495</v>
      </c>
      <c r="P45" s="35">
        <f t="shared" si="8"/>
        <v>35634</v>
      </c>
      <c r="Q45" s="35">
        <f t="shared" si="8"/>
        <v>42633</v>
      </c>
      <c r="R45" s="35">
        <f t="shared" si="8"/>
        <v>50459</v>
      </c>
      <c r="S45" s="35">
        <f t="shared" si="8"/>
        <v>59003</v>
      </c>
      <c r="T45" s="35">
        <f t="shared" si="8"/>
        <v>68834</v>
      </c>
      <c r="U45" s="35">
        <f t="shared" si="8"/>
        <v>79172</v>
      </c>
      <c r="V45" s="35">
        <f t="shared" si="8"/>
        <v>89684</v>
      </c>
      <c r="W45" s="35">
        <f t="shared" si="8"/>
        <v>100094</v>
      </c>
      <c r="X45" s="35">
        <f t="shared" si="8"/>
        <v>109196</v>
      </c>
      <c r="Y45" s="35">
        <f t="shared" si="8"/>
        <v>117405</v>
      </c>
      <c r="Z45" s="35">
        <f t="shared" si="8"/>
        <v>124627</v>
      </c>
      <c r="AA45" s="35">
        <f t="shared" si="8"/>
        <v>130751</v>
      </c>
      <c r="AB45" s="35">
        <f t="shared" si="8"/>
        <v>135831</v>
      </c>
      <c r="AC45" s="35">
        <f t="shared" si="8"/>
        <v>139620</v>
      </c>
      <c r="AD45" s="35">
        <f t="shared" si="8"/>
        <v>140625</v>
      </c>
      <c r="AE45" s="35">
        <f t="shared" si="8"/>
        <v>141503</v>
      </c>
      <c r="AF45" s="35">
        <f t="shared" si="8"/>
        <v>142281</v>
      </c>
      <c r="AG45" s="35">
        <f t="shared" si="8"/>
        <v>142981</v>
      </c>
      <c r="AH45" s="35">
        <f t="shared" si="8"/>
        <v>143624</v>
      </c>
      <c r="AI45" s="32"/>
      <c r="AJ45" s="32"/>
    </row>
    <row r="46" spans="2:74" x14ac:dyDescent="0.3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</row>
    <row r="47" spans="2:74" x14ac:dyDescent="0.3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</row>
    <row r="48" spans="2:74" x14ac:dyDescent="0.3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</row>
    <row r="49" spans="2:36" x14ac:dyDescent="0.3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</row>
    <row r="50" spans="2:36" x14ac:dyDescent="0.3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</row>
    <row r="51" spans="2:36" x14ac:dyDescent="0.3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</row>
    <row r="52" spans="2:36" x14ac:dyDescent="0.3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2:36" x14ac:dyDescent="0.3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</row>
    <row r="54" spans="2:36" x14ac:dyDescent="0.3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</row>
    <row r="55" spans="2:36" x14ac:dyDescent="0.3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</row>
    <row r="56" spans="2:36" x14ac:dyDescent="0.3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</row>
    <row r="57" spans="2:36" x14ac:dyDescent="0.3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2:36" x14ac:dyDescent="0.3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</row>
    <row r="59" spans="2:36" x14ac:dyDescent="0.3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2:36" x14ac:dyDescent="0.3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2:36" x14ac:dyDescent="0.3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  <row r="62" spans="2:36" x14ac:dyDescent="0.3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2:36" x14ac:dyDescent="0.3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2:36" x14ac:dyDescent="0.3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2:36" x14ac:dyDescent="0.3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2:36" x14ac:dyDescent="0.3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2:36" x14ac:dyDescent="0.3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2:36" x14ac:dyDescent="0.3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</row>
    <row r="69" spans="2:36" x14ac:dyDescent="0.3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</row>
    <row r="70" spans="2:36" x14ac:dyDescent="0.3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</row>
    <row r="71" spans="2:36" x14ac:dyDescent="0.3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</row>
    <row r="72" spans="2:36" x14ac:dyDescent="0.3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</row>
    <row r="73" spans="2:36" x14ac:dyDescent="0.3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</row>
    <row r="74" spans="2:36" x14ac:dyDescent="0.3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</row>
    <row r="75" spans="2:36" x14ac:dyDescent="0.3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</row>
    <row r="76" spans="2:36" x14ac:dyDescent="0.3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</row>
    <row r="77" spans="2:36" x14ac:dyDescent="0.3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</row>
    <row r="78" spans="2:36" x14ac:dyDescent="0.3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2:36" x14ac:dyDescent="0.3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2:36" x14ac:dyDescent="0.3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</row>
    <row r="81" spans="2:36" x14ac:dyDescent="0.3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</row>
    <row r="82" spans="2:36" x14ac:dyDescent="0.3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</row>
    <row r="83" spans="2:36" x14ac:dyDescent="0.3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</row>
    <row r="84" spans="2:36" x14ac:dyDescent="0.3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</row>
    <row r="85" spans="2:36" x14ac:dyDescent="0.3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</row>
    <row r="86" spans="2:36" x14ac:dyDescent="0.3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</row>
    <row r="87" spans="2:36" x14ac:dyDescent="0.3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</row>
    <row r="88" spans="2:36" x14ac:dyDescent="0.3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</row>
    <row r="89" spans="2:36" x14ac:dyDescent="0.3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</row>
    <row r="90" spans="2:36" x14ac:dyDescent="0.3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</row>
    <row r="91" spans="2:36" x14ac:dyDescent="0.3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</row>
    <row r="92" spans="2:36" x14ac:dyDescent="0.3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</row>
    <row r="93" spans="2:36" x14ac:dyDescent="0.3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</row>
    <row r="94" spans="2:36" x14ac:dyDescent="0.3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</row>
    <row r="95" spans="2:36" x14ac:dyDescent="0.3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</row>
    <row r="96" spans="2:36" x14ac:dyDescent="0.3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</row>
    <row r="97" spans="2:36" x14ac:dyDescent="0.3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</row>
    <row r="98" spans="2:36" x14ac:dyDescent="0.3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</row>
    <row r="99" spans="2:36" x14ac:dyDescent="0.3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</row>
    <row r="100" spans="2:36" x14ac:dyDescent="0.3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</row>
    <row r="101" spans="2:36" x14ac:dyDescent="0.3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</row>
    <row r="102" spans="2:36" x14ac:dyDescent="0.3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</row>
    <row r="103" spans="2:36" x14ac:dyDescent="0.3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</row>
    <row r="104" spans="2:36" x14ac:dyDescent="0.3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</row>
    <row r="105" spans="2:36" x14ac:dyDescent="0.3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</row>
    <row r="106" spans="2:36" x14ac:dyDescent="0.3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</row>
    <row r="107" spans="2:36" x14ac:dyDescent="0.3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</row>
    <row r="108" spans="2:36" x14ac:dyDescent="0.3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</row>
    <row r="109" spans="2:36" x14ac:dyDescent="0.3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</row>
    <row r="110" spans="2:36" x14ac:dyDescent="0.3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</row>
    <row r="111" spans="2:36" x14ac:dyDescent="0.3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</row>
    <row r="112" spans="2:36" x14ac:dyDescent="0.3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</row>
    <row r="113" spans="2:36" x14ac:dyDescent="0.3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</row>
    <row r="114" spans="2:36" x14ac:dyDescent="0.3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</row>
    <row r="115" spans="2:36" x14ac:dyDescent="0.3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</row>
    <row r="116" spans="2:36" x14ac:dyDescent="0.3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</row>
    <row r="117" spans="2:36" x14ac:dyDescent="0.3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</row>
    <row r="118" spans="2:36" x14ac:dyDescent="0.3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</row>
    <row r="119" spans="2:36" x14ac:dyDescent="0.3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</row>
    <row r="120" spans="2:36" x14ac:dyDescent="0.3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</row>
    <row r="121" spans="2:36" x14ac:dyDescent="0.3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</row>
    <row r="122" spans="2:36" x14ac:dyDescent="0.3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</row>
    <row r="123" spans="2:36" x14ac:dyDescent="0.3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</row>
    <row r="124" spans="2:36" x14ac:dyDescent="0.3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</row>
    <row r="125" spans="2:36" x14ac:dyDescent="0.3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</row>
    <row r="126" spans="2:36" x14ac:dyDescent="0.3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</row>
    <row r="127" spans="2:36" x14ac:dyDescent="0.3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</row>
    <row r="128" spans="2:36" x14ac:dyDescent="0.3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</row>
    <row r="129" spans="2:36" x14ac:dyDescent="0.3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</row>
    <row r="130" spans="2:36" x14ac:dyDescent="0.3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</row>
    <row r="131" spans="2:36" x14ac:dyDescent="0.3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</row>
    <row r="132" spans="2:36" x14ac:dyDescent="0.3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</row>
    <row r="133" spans="2:36" x14ac:dyDescent="0.3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</row>
    <row r="134" spans="2:36" x14ac:dyDescent="0.3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</row>
    <row r="135" spans="2:36" x14ac:dyDescent="0.3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</row>
    <row r="136" spans="2:36" x14ac:dyDescent="0.3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</row>
    <row r="137" spans="2:36" x14ac:dyDescent="0.3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</row>
    <row r="138" spans="2:36" x14ac:dyDescent="0.3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</row>
    <row r="139" spans="2:36" x14ac:dyDescent="0.3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</row>
    <row r="140" spans="2:36" x14ac:dyDescent="0.3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</row>
    <row r="141" spans="2:36" x14ac:dyDescent="0.3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</row>
    <row r="142" spans="2:36" x14ac:dyDescent="0.3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</row>
    <row r="143" spans="2:36" x14ac:dyDescent="0.3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</row>
    <row r="144" spans="2:36" x14ac:dyDescent="0.3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</row>
    <row r="145" spans="2:36" x14ac:dyDescent="0.3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</row>
    <row r="146" spans="2:36" x14ac:dyDescent="0.3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</row>
    <row r="147" spans="2:36" x14ac:dyDescent="0.3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</row>
    <row r="148" spans="2:36" x14ac:dyDescent="0.3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</row>
    <row r="149" spans="2:36" x14ac:dyDescent="0.3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</row>
  </sheetData>
  <dataValidations count="1">
    <dataValidation type="list" allowBlank="1" showInputMessage="1" showErrorMessage="1" sqref="B2" xr:uid="{00000000-0002-0000-0000-000000000000}">
      <formula1>$BV$3:$BV$41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theme="6" tint="-0.249977111117893"/>
  </sheetPr>
  <dimension ref="A1:AM40"/>
  <sheetViews>
    <sheetView workbookViewId="0">
      <selection activeCell="E1" sqref="E1"/>
    </sheetView>
  </sheetViews>
  <sheetFormatPr defaultRowHeight="14.5" x14ac:dyDescent="0.35"/>
  <cols>
    <col min="1" max="1" width="21.90625" customWidth="1"/>
    <col min="2" max="35" width="10.453125" customWidth="1"/>
    <col min="36" max="36" width="31" customWidth="1"/>
    <col min="37" max="37" width="69.36328125" bestFit="1" customWidth="1"/>
    <col min="38" max="38" width="49" bestFit="1" customWidth="1"/>
    <col min="39" max="39" width="23.36328125" bestFit="1" customWidth="1"/>
  </cols>
  <sheetData>
    <row r="1" spans="1:39" s="22" customFormat="1" x14ac:dyDescent="0.35">
      <c r="A1" s="20" t="s">
        <v>39</v>
      </c>
      <c r="B1" s="20">
        <v>2017</v>
      </c>
      <c r="C1" s="20">
        <v>2018</v>
      </c>
      <c r="D1" s="20">
        <v>2019</v>
      </c>
      <c r="E1" s="20">
        <v>2020</v>
      </c>
      <c r="F1" s="20">
        <v>2021</v>
      </c>
      <c r="G1" s="20">
        <v>2022</v>
      </c>
      <c r="H1" s="20">
        <v>2023</v>
      </c>
      <c r="I1" s="20">
        <v>2024</v>
      </c>
      <c r="J1" s="20">
        <v>2025</v>
      </c>
      <c r="K1" s="20">
        <v>2026</v>
      </c>
      <c r="L1" s="20">
        <v>2027</v>
      </c>
      <c r="M1" s="20">
        <v>2028</v>
      </c>
      <c r="N1" s="20">
        <v>2029</v>
      </c>
      <c r="O1" s="20">
        <v>2030</v>
      </c>
      <c r="P1" s="20">
        <v>2031</v>
      </c>
      <c r="Q1" s="20">
        <v>2032</v>
      </c>
      <c r="R1" s="20">
        <v>2033</v>
      </c>
      <c r="S1" s="20">
        <v>2034</v>
      </c>
      <c r="T1" s="20">
        <v>2035</v>
      </c>
      <c r="U1" s="20">
        <v>2036</v>
      </c>
      <c r="V1" s="20">
        <v>2037</v>
      </c>
      <c r="W1" s="20">
        <v>2038</v>
      </c>
      <c r="X1" s="20">
        <v>2039</v>
      </c>
      <c r="Y1" s="20">
        <v>2040</v>
      </c>
      <c r="Z1" s="20">
        <v>2041</v>
      </c>
      <c r="AA1" s="20">
        <v>2042</v>
      </c>
      <c r="AB1" s="20">
        <v>2043</v>
      </c>
      <c r="AC1" s="20">
        <v>2044</v>
      </c>
      <c r="AD1" s="20">
        <v>2045</v>
      </c>
      <c r="AE1" s="20">
        <v>2046</v>
      </c>
      <c r="AF1" s="20">
        <v>2047</v>
      </c>
      <c r="AG1" s="20">
        <v>2048</v>
      </c>
      <c r="AH1" s="20">
        <v>2049</v>
      </c>
      <c r="AI1" s="20">
        <v>2050</v>
      </c>
      <c r="AJ1" s="20" t="s">
        <v>39</v>
      </c>
      <c r="AK1" s="36" t="s">
        <v>71</v>
      </c>
      <c r="AL1" s="21" t="s">
        <v>68</v>
      </c>
      <c r="AM1" s="21" t="s">
        <v>69</v>
      </c>
    </row>
    <row r="2" spans="1:39" x14ac:dyDescent="0.35">
      <c r="A2" s="2" t="s">
        <v>0</v>
      </c>
      <c r="B2" s="3"/>
      <c r="C2" s="3"/>
      <c r="D2" s="50">
        <v>1314</v>
      </c>
      <c r="E2" s="50">
        <v>1813</v>
      </c>
      <c r="F2" s="50">
        <v>2768</v>
      </c>
      <c r="G2" s="50">
        <v>4633</v>
      </c>
      <c r="H2" s="50">
        <v>8236</v>
      </c>
      <c r="I2" s="50">
        <v>12606</v>
      </c>
      <c r="J2" s="50">
        <v>17788</v>
      </c>
      <c r="K2" s="50">
        <v>23574</v>
      </c>
      <c r="L2" s="50">
        <v>30284</v>
      </c>
      <c r="M2" s="50">
        <v>37901</v>
      </c>
      <c r="N2" s="50">
        <v>46294</v>
      </c>
      <c r="O2" s="50">
        <v>57246</v>
      </c>
      <c r="P2" s="50">
        <v>67838</v>
      </c>
      <c r="Q2" s="50">
        <v>78114</v>
      </c>
      <c r="R2" s="50">
        <v>87960</v>
      </c>
      <c r="S2" s="50">
        <v>97288</v>
      </c>
      <c r="T2" s="50">
        <v>105965</v>
      </c>
      <c r="U2" s="50">
        <v>113954</v>
      </c>
      <c r="V2" s="50">
        <v>121289</v>
      </c>
      <c r="W2" s="50">
        <v>127903</v>
      </c>
      <c r="X2" s="50">
        <v>133809</v>
      </c>
      <c r="Y2" s="50">
        <v>138995</v>
      </c>
      <c r="Z2" s="50">
        <v>142256</v>
      </c>
      <c r="AA2" s="50">
        <v>144879</v>
      </c>
      <c r="AB2" s="50">
        <v>146918</v>
      </c>
      <c r="AC2" s="50">
        <v>148462</v>
      </c>
      <c r="AD2" s="50">
        <v>149580</v>
      </c>
      <c r="AE2" s="50">
        <v>150357</v>
      </c>
      <c r="AF2" s="50">
        <v>150899</v>
      </c>
      <c r="AG2" s="50">
        <v>151247</v>
      </c>
      <c r="AH2" s="50">
        <v>151472</v>
      </c>
      <c r="AI2" s="50">
        <v>151609</v>
      </c>
      <c r="AJ2" s="2" t="s">
        <v>0</v>
      </c>
      <c r="AK2" s="37" t="s">
        <v>72</v>
      </c>
      <c r="AL2" s="2" t="s">
        <v>54</v>
      </c>
      <c r="AM2" s="2" t="s">
        <v>57</v>
      </c>
    </row>
    <row r="3" spans="1:39" x14ac:dyDescent="0.35">
      <c r="A3" s="2" t="s">
        <v>1</v>
      </c>
      <c r="B3" s="3"/>
      <c r="C3" s="3"/>
      <c r="D3" s="50">
        <v>481</v>
      </c>
      <c r="E3" s="50">
        <v>619</v>
      </c>
      <c r="F3" s="50">
        <v>873</v>
      </c>
      <c r="G3" s="50">
        <v>1329</v>
      </c>
      <c r="H3" s="50">
        <v>2108</v>
      </c>
      <c r="I3" s="50">
        <v>2803</v>
      </c>
      <c r="J3" s="50">
        <v>3322</v>
      </c>
      <c r="K3" s="50">
        <v>3925</v>
      </c>
      <c r="L3" s="50">
        <v>4623</v>
      </c>
      <c r="M3" s="50">
        <v>5394</v>
      </c>
      <c r="N3" s="50">
        <v>6245</v>
      </c>
      <c r="O3" s="50">
        <v>7348</v>
      </c>
      <c r="P3" s="50">
        <v>8429</v>
      </c>
      <c r="Q3" s="50">
        <v>9485</v>
      </c>
      <c r="R3" s="50">
        <v>10481</v>
      </c>
      <c r="S3" s="50">
        <v>11426</v>
      </c>
      <c r="T3" s="50">
        <v>12250</v>
      </c>
      <c r="U3" s="50">
        <v>13025</v>
      </c>
      <c r="V3" s="50">
        <v>13771</v>
      </c>
      <c r="W3" s="50">
        <v>14444</v>
      </c>
      <c r="X3" s="50">
        <v>15054</v>
      </c>
      <c r="Y3" s="50">
        <v>15589</v>
      </c>
      <c r="Z3" s="50">
        <v>15926</v>
      </c>
      <c r="AA3" s="50">
        <v>16199</v>
      </c>
      <c r="AB3" s="50">
        <v>16413</v>
      </c>
      <c r="AC3" s="50">
        <v>16576</v>
      </c>
      <c r="AD3" s="50">
        <v>16696</v>
      </c>
      <c r="AE3" s="50">
        <v>16784</v>
      </c>
      <c r="AF3" s="50">
        <v>16844</v>
      </c>
      <c r="AG3" s="50">
        <v>16884</v>
      </c>
      <c r="AH3" s="50">
        <v>16908</v>
      </c>
      <c r="AI3" s="50">
        <v>16924</v>
      </c>
      <c r="AJ3" s="2" t="s">
        <v>1</v>
      </c>
      <c r="AK3" s="37" t="s">
        <v>73</v>
      </c>
      <c r="AL3" s="2" t="s">
        <v>66</v>
      </c>
      <c r="AM3" s="2" t="s">
        <v>57</v>
      </c>
    </row>
    <row r="4" spans="1:39" x14ac:dyDescent="0.35">
      <c r="A4" s="2" t="s">
        <v>2</v>
      </c>
      <c r="B4" s="3"/>
      <c r="C4" s="3"/>
      <c r="D4" s="50">
        <v>839</v>
      </c>
      <c r="E4" s="50">
        <v>1344</v>
      </c>
      <c r="F4" s="50">
        <v>2370</v>
      </c>
      <c r="G4" s="50">
        <v>4534</v>
      </c>
      <c r="H4" s="50">
        <v>9159</v>
      </c>
      <c r="I4" s="50">
        <v>15848</v>
      </c>
      <c r="J4" s="50">
        <v>25102</v>
      </c>
      <c r="K4" s="50">
        <v>35326</v>
      </c>
      <c r="L4" s="50">
        <v>47195</v>
      </c>
      <c r="M4" s="50">
        <v>60760</v>
      </c>
      <c r="N4" s="50">
        <v>75703</v>
      </c>
      <c r="O4" s="50">
        <v>95235</v>
      </c>
      <c r="P4" s="50">
        <v>114060</v>
      </c>
      <c r="Q4" s="50">
        <v>132294</v>
      </c>
      <c r="R4" s="50">
        <v>149826</v>
      </c>
      <c r="S4" s="50">
        <v>166440</v>
      </c>
      <c r="T4" s="50">
        <v>182127</v>
      </c>
      <c r="U4" s="50">
        <v>196505</v>
      </c>
      <c r="V4" s="50">
        <v>209560</v>
      </c>
      <c r="W4" s="50">
        <v>221314</v>
      </c>
      <c r="X4" s="50">
        <v>231784</v>
      </c>
      <c r="Y4" s="50">
        <v>240976</v>
      </c>
      <c r="Z4" s="50">
        <v>246750</v>
      </c>
      <c r="AA4" s="50">
        <v>251390</v>
      </c>
      <c r="AB4" s="50">
        <v>254990</v>
      </c>
      <c r="AC4" s="50">
        <v>257716</v>
      </c>
      <c r="AD4" s="50">
        <v>259663</v>
      </c>
      <c r="AE4" s="50">
        <v>261016</v>
      </c>
      <c r="AF4" s="50">
        <v>261958</v>
      </c>
      <c r="AG4" s="50">
        <v>262561</v>
      </c>
      <c r="AH4" s="50">
        <v>262953</v>
      </c>
      <c r="AI4" s="50">
        <v>263191</v>
      </c>
      <c r="AJ4" s="2" t="s">
        <v>2</v>
      </c>
      <c r="AK4" s="37" t="s">
        <v>54</v>
      </c>
      <c r="AL4" s="2" t="s">
        <v>54</v>
      </c>
      <c r="AM4" s="2"/>
    </row>
    <row r="5" spans="1:39" x14ac:dyDescent="0.35">
      <c r="A5" s="2" t="s">
        <v>3</v>
      </c>
      <c r="B5" s="3"/>
      <c r="C5" s="3"/>
      <c r="D5" s="50">
        <v>455</v>
      </c>
      <c r="E5" s="50">
        <v>706</v>
      </c>
      <c r="F5" s="50">
        <v>1211</v>
      </c>
      <c r="G5" s="50">
        <v>2271</v>
      </c>
      <c r="H5" s="50">
        <v>4494</v>
      </c>
      <c r="I5" s="50">
        <v>7654</v>
      </c>
      <c r="J5" s="50">
        <v>11958</v>
      </c>
      <c r="K5" s="50">
        <v>16719</v>
      </c>
      <c r="L5" s="50">
        <v>22247</v>
      </c>
      <c r="M5" s="50">
        <v>28558</v>
      </c>
      <c r="N5" s="50">
        <v>35512</v>
      </c>
      <c r="O5" s="50">
        <v>44598</v>
      </c>
      <c r="P5" s="50">
        <v>53357</v>
      </c>
      <c r="Q5" s="50">
        <v>61845</v>
      </c>
      <c r="R5" s="50">
        <v>70004</v>
      </c>
      <c r="S5" s="50">
        <v>77733</v>
      </c>
      <c r="T5" s="50">
        <v>85021</v>
      </c>
      <c r="U5" s="50">
        <v>91707</v>
      </c>
      <c r="V5" s="50">
        <v>97781</v>
      </c>
      <c r="W5" s="50">
        <v>103250</v>
      </c>
      <c r="X5" s="50">
        <v>108124</v>
      </c>
      <c r="Y5" s="50">
        <v>112403</v>
      </c>
      <c r="Z5" s="50">
        <v>115093</v>
      </c>
      <c r="AA5" s="50">
        <v>117251</v>
      </c>
      <c r="AB5" s="50">
        <v>118929</v>
      </c>
      <c r="AC5" s="50">
        <v>120197</v>
      </c>
      <c r="AD5" s="50">
        <v>121104</v>
      </c>
      <c r="AE5" s="50">
        <v>121735</v>
      </c>
      <c r="AF5" s="50">
        <v>122175</v>
      </c>
      <c r="AG5" s="50">
        <v>122456</v>
      </c>
      <c r="AH5" s="50">
        <v>122638</v>
      </c>
      <c r="AI5" s="50">
        <v>122750</v>
      </c>
      <c r="AJ5" s="2" t="s">
        <v>3</v>
      </c>
      <c r="AK5" s="37" t="s">
        <v>54</v>
      </c>
      <c r="AL5" s="2" t="s">
        <v>54</v>
      </c>
      <c r="AM5" s="2"/>
    </row>
    <row r="6" spans="1:39" x14ac:dyDescent="0.35">
      <c r="A6" s="2" t="s">
        <v>4</v>
      </c>
      <c r="B6" s="3"/>
      <c r="C6" s="3"/>
      <c r="D6" s="50">
        <v>1217</v>
      </c>
      <c r="E6" s="50">
        <v>1674</v>
      </c>
      <c r="F6" s="50">
        <v>3364</v>
      </c>
      <c r="G6" s="50">
        <v>6726</v>
      </c>
      <c r="H6" s="50">
        <v>13407</v>
      </c>
      <c r="I6" s="50">
        <v>22047</v>
      </c>
      <c r="J6" s="50">
        <v>32974</v>
      </c>
      <c r="K6" s="50">
        <v>45084</v>
      </c>
      <c r="L6" s="50">
        <v>59194</v>
      </c>
      <c r="M6" s="50">
        <v>75330</v>
      </c>
      <c r="N6" s="50">
        <v>93175</v>
      </c>
      <c r="O6" s="50">
        <v>116535</v>
      </c>
      <c r="P6" s="50">
        <v>139109</v>
      </c>
      <c r="Q6" s="50">
        <v>160998</v>
      </c>
      <c r="R6" s="50">
        <v>182001</v>
      </c>
      <c r="S6" s="50">
        <v>201909</v>
      </c>
      <c r="T6" s="50">
        <v>220542</v>
      </c>
      <c r="U6" s="50">
        <v>237689</v>
      </c>
      <c r="V6" s="50">
        <v>253357</v>
      </c>
      <c r="W6" s="50">
        <v>267476</v>
      </c>
      <c r="X6" s="50">
        <v>280070</v>
      </c>
      <c r="Y6" s="50">
        <v>291127</v>
      </c>
      <c r="Z6" s="50">
        <v>298068</v>
      </c>
      <c r="AA6" s="50">
        <v>303653</v>
      </c>
      <c r="AB6" s="50">
        <v>307974</v>
      </c>
      <c r="AC6" s="50">
        <v>311259</v>
      </c>
      <c r="AD6" s="50">
        <v>313800</v>
      </c>
      <c r="AE6" s="50">
        <v>315566</v>
      </c>
      <c r="AF6" s="50">
        <v>316793</v>
      </c>
      <c r="AG6" s="50">
        <v>317581</v>
      </c>
      <c r="AH6" s="50">
        <v>318095</v>
      </c>
      <c r="AI6" s="50">
        <v>318410</v>
      </c>
      <c r="AJ6" s="2" t="s">
        <v>4</v>
      </c>
      <c r="AK6" s="37" t="s">
        <v>55</v>
      </c>
      <c r="AL6" s="2" t="s">
        <v>55</v>
      </c>
      <c r="AM6" s="2"/>
    </row>
    <row r="7" spans="1:39" x14ac:dyDescent="0.35">
      <c r="A7" s="2" t="s">
        <v>5</v>
      </c>
      <c r="B7" s="3"/>
      <c r="C7" s="3"/>
      <c r="D7" s="50">
        <v>119</v>
      </c>
      <c r="E7" s="50">
        <v>189</v>
      </c>
      <c r="F7" s="50">
        <v>330</v>
      </c>
      <c r="G7" s="50">
        <v>631</v>
      </c>
      <c r="H7" s="50">
        <v>1271</v>
      </c>
      <c r="I7" s="50">
        <v>2192</v>
      </c>
      <c r="J7" s="50">
        <v>3465</v>
      </c>
      <c r="K7" s="50">
        <v>4873</v>
      </c>
      <c r="L7" s="50">
        <v>6505</v>
      </c>
      <c r="M7" s="50">
        <v>8372</v>
      </c>
      <c r="N7" s="50">
        <v>10428</v>
      </c>
      <c r="O7" s="50">
        <v>13114</v>
      </c>
      <c r="P7" s="50">
        <v>15703</v>
      </c>
      <c r="Q7" s="50">
        <v>18212</v>
      </c>
      <c r="R7" s="50">
        <v>20623</v>
      </c>
      <c r="S7" s="50">
        <v>22909</v>
      </c>
      <c r="T7" s="50">
        <v>25065</v>
      </c>
      <c r="U7" s="50">
        <v>27043</v>
      </c>
      <c r="V7" s="50">
        <v>28839</v>
      </c>
      <c r="W7" s="50">
        <v>30457</v>
      </c>
      <c r="X7" s="50">
        <v>31897</v>
      </c>
      <c r="Y7" s="50">
        <v>33161</v>
      </c>
      <c r="Z7" s="50">
        <v>33956</v>
      </c>
      <c r="AA7" s="50">
        <v>34594</v>
      </c>
      <c r="AB7" s="50">
        <v>35090</v>
      </c>
      <c r="AC7" s="50">
        <v>35463</v>
      </c>
      <c r="AD7" s="50">
        <v>35732</v>
      </c>
      <c r="AE7" s="50">
        <v>35919</v>
      </c>
      <c r="AF7" s="50">
        <v>36047</v>
      </c>
      <c r="AG7" s="50">
        <v>36130</v>
      </c>
      <c r="AH7" s="50">
        <v>36184</v>
      </c>
      <c r="AI7" s="50">
        <v>36217</v>
      </c>
      <c r="AJ7" s="2" t="s">
        <v>5</v>
      </c>
      <c r="AK7" s="37" t="s">
        <v>74</v>
      </c>
      <c r="AL7" s="2" t="s">
        <v>54</v>
      </c>
      <c r="AM7" s="2" t="s">
        <v>60</v>
      </c>
    </row>
    <row r="8" spans="1:39" x14ac:dyDescent="0.35">
      <c r="A8" s="2" t="s">
        <v>6</v>
      </c>
      <c r="B8" s="3"/>
      <c r="C8" s="3"/>
      <c r="D8" s="50">
        <v>319</v>
      </c>
      <c r="E8" s="50">
        <v>472</v>
      </c>
      <c r="F8" s="50">
        <v>1008</v>
      </c>
      <c r="G8" s="50">
        <v>2138</v>
      </c>
      <c r="H8" s="50">
        <v>4507</v>
      </c>
      <c r="I8" s="50">
        <v>7818</v>
      </c>
      <c r="J8" s="50">
        <v>12303</v>
      </c>
      <c r="K8" s="50">
        <v>17258</v>
      </c>
      <c r="L8" s="50">
        <v>23030</v>
      </c>
      <c r="M8" s="50">
        <v>29651</v>
      </c>
      <c r="N8" s="50">
        <v>36972</v>
      </c>
      <c r="O8" s="50">
        <v>46563</v>
      </c>
      <c r="P8" s="50">
        <v>55818</v>
      </c>
      <c r="Q8" s="50">
        <v>64791</v>
      </c>
      <c r="R8" s="50">
        <v>73409</v>
      </c>
      <c r="S8" s="50">
        <v>81578</v>
      </c>
      <c r="T8" s="50">
        <v>89269</v>
      </c>
      <c r="U8" s="50">
        <v>96332</v>
      </c>
      <c r="V8" s="50">
        <v>102760</v>
      </c>
      <c r="W8" s="50">
        <v>108551</v>
      </c>
      <c r="X8" s="50">
        <v>113711</v>
      </c>
      <c r="Y8" s="50">
        <v>118241</v>
      </c>
      <c r="Z8" s="50">
        <v>121084</v>
      </c>
      <c r="AA8" s="50">
        <v>123366</v>
      </c>
      <c r="AB8" s="50">
        <v>125137</v>
      </c>
      <c r="AC8" s="50">
        <v>126478</v>
      </c>
      <c r="AD8" s="50">
        <v>127514</v>
      </c>
      <c r="AE8" s="50">
        <v>128232</v>
      </c>
      <c r="AF8" s="50">
        <v>128730</v>
      </c>
      <c r="AG8" s="50">
        <v>129051</v>
      </c>
      <c r="AH8" s="50">
        <v>129260</v>
      </c>
      <c r="AI8" s="50">
        <v>129389</v>
      </c>
      <c r="AJ8" s="2" t="s">
        <v>6</v>
      </c>
      <c r="AK8" s="37" t="s">
        <v>56</v>
      </c>
      <c r="AL8" s="2" t="s">
        <v>56</v>
      </c>
      <c r="AM8" s="2"/>
    </row>
    <row r="9" spans="1:39" x14ac:dyDescent="0.35">
      <c r="A9" s="2" t="s">
        <v>7</v>
      </c>
      <c r="B9" s="3"/>
      <c r="C9" s="3"/>
      <c r="D9" s="50">
        <v>1928</v>
      </c>
      <c r="E9" s="50">
        <v>2635</v>
      </c>
      <c r="F9" s="50">
        <v>3987</v>
      </c>
      <c r="G9" s="50">
        <v>6606</v>
      </c>
      <c r="H9" s="50">
        <v>11613</v>
      </c>
      <c r="I9" s="50">
        <v>17566</v>
      </c>
      <c r="J9" s="50">
        <v>24468</v>
      </c>
      <c r="K9" s="50">
        <v>32187</v>
      </c>
      <c r="L9" s="50">
        <v>41138</v>
      </c>
      <c r="M9" s="50">
        <v>51289</v>
      </c>
      <c r="N9" s="50">
        <v>62477</v>
      </c>
      <c r="O9" s="50">
        <v>77070</v>
      </c>
      <c r="P9" s="50">
        <v>91192</v>
      </c>
      <c r="Q9" s="50">
        <v>104891</v>
      </c>
      <c r="R9" s="50">
        <v>118010</v>
      </c>
      <c r="S9" s="50">
        <v>130443</v>
      </c>
      <c r="T9" s="50">
        <v>141982</v>
      </c>
      <c r="U9" s="50">
        <v>152615</v>
      </c>
      <c r="V9" s="50">
        <v>162393</v>
      </c>
      <c r="W9" s="50">
        <v>171206</v>
      </c>
      <c r="X9" s="50">
        <v>179083</v>
      </c>
      <c r="Y9" s="50">
        <v>185999</v>
      </c>
      <c r="Z9" s="50">
        <v>190347</v>
      </c>
      <c r="AA9" s="50">
        <v>193848</v>
      </c>
      <c r="AB9" s="50">
        <v>196567</v>
      </c>
      <c r="AC9" s="50">
        <v>198631</v>
      </c>
      <c r="AD9" s="50">
        <v>200121</v>
      </c>
      <c r="AE9" s="50">
        <v>201163</v>
      </c>
      <c r="AF9" s="50">
        <v>201887</v>
      </c>
      <c r="AG9" s="50">
        <v>202352</v>
      </c>
      <c r="AH9" s="50">
        <v>202655</v>
      </c>
      <c r="AI9" s="50">
        <v>202839</v>
      </c>
      <c r="AJ9" s="2" t="s">
        <v>7</v>
      </c>
      <c r="AK9" s="37" t="s">
        <v>57</v>
      </c>
      <c r="AL9" s="2" t="s">
        <v>57</v>
      </c>
      <c r="AM9" s="2"/>
    </row>
    <row r="10" spans="1:39" x14ac:dyDescent="0.35">
      <c r="A10" s="2" t="s">
        <v>8</v>
      </c>
      <c r="B10" s="3"/>
      <c r="C10" s="3"/>
      <c r="D10" s="50">
        <v>684</v>
      </c>
      <c r="E10" s="50">
        <v>889</v>
      </c>
      <c r="F10" s="50">
        <v>1266</v>
      </c>
      <c r="G10" s="50">
        <v>1958</v>
      </c>
      <c r="H10" s="50">
        <v>3162</v>
      </c>
      <c r="I10" s="50">
        <v>4316</v>
      </c>
      <c r="J10" s="50">
        <v>5305</v>
      </c>
      <c r="K10" s="50">
        <v>6438</v>
      </c>
      <c r="L10" s="50">
        <v>7751</v>
      </c>
      <c r="M10" s="50">
        <v>9214</v>
      </c>
      <c r="N10" s="50">
        <v>10828</v>
      </c>
      <c r="O10" s="50">
        <v>12927</v>
      </c>
      <c r="P10" s="50">
        <v>14971</v>
      </c>
      <c r="Q10" s="50">
        <v>16966</v>
      </c>
      <c r="R10" s="50">
        <v>18858</v>
      </c>
      <c r="S10" s="50">
        <v>20651</v>
      </c>
      <c r="T10" s="50">
        <v>22250</v>
      </c>
      <c r="U10" s="50">
        <v>23746</v>
      </c>
      <c r="V10" s="50">
        <v>25157</v>
      </c>
      <c r="W10" s="50">
        <v>26433</v>
      </c>
      <c r="X10" s="50">
        <v>27583</v>
      </c>
      <c r="Y10" s="50">
        <v>28591</v>
      </c>
      <c r="Z10" s="50">
        <v>29229</v>
      </c>
      <c r="AA10" s="50">
        <v>29740</v>
      </c>
      <c r="AB10" s="50">
        <v>30142</v>
      </c>
      <c r="AC10" s="50">
        <v>30447</v>
      </c>
      <c r="AD10" s="50">
        <v>30672</v>
      </c>
      <c r="AE10" s="50">
        <v>30831</v>
      </c>
      <c r="AF10" s="50">
        <v>30943</v>
      </c>
      <c r="AG10" s="50">
        <v>31013</v>
      </c>
      <c r="AH10" s="50">
        <v>31060</v>
      </c>
      <c r="AI10" s="50">
        <v>31088</v>
      </c>
      <c r="AJ10" s="2" t="s">
        <v>8</v>
      </c>
      <c r="AK10" s="37" t="s">
        <v>58</v>
      </c>
      <c r="AL10" s="2" t="s">
        <v>58</v>
      </c>
      <c r="AM10" s="2"/>
    </row>
    <row r="11" spans="1:39" x14ac:dyDescent="0.35">
      <c r="A11" s="2" t="s">
        <v>9</v>
      </c>
      <c r="B11" s="3"/>
      <c r="C11" s="3"/>
      <c r="D11" s="50">
        <v>1442</v>
      </c>
      <c r="E11" s="50">
        <v>2070</v>
      </c>
      <c r="F11" s="50">
        <v>3302</v>
      </c>
      <c r="G11" s="50">
        <v>5782</v>
      </c>
      <c r="H11" s="50">
        <v>10757</v>
      </c>
      <c r="I11" s="50">
        <v>17272</v>
      </c>
      <c r="J11" s="50">
        <v>25573</v>
      </c>
      <c r="K11" s="50">
        <v>34792</v>
      </c>
      <c r="L11" s="50">
        <v>45488</v>
      </c>
      <c r="M11" s="50">
        <v>57675</v>
      </c>
      <c r="N11" s="50">
        <v>71099</v>
      </c>
      <c r="O11" s="50">
        <v>88631</v>
      </c>
      <c r="P11" s="50">
        <v>105553</v>
      </c>
      <c r="Q11" s="50">
        <v>121965</v>
      </c>
      <c r="R11" s="50">
        <v>137715</v>
      </c>
      <c r="S11" s="50">
        <v>152637</v>
      </c>
      <c r="T11" s="50">
        <v>166622</v>
      </c>
      <c r="U11" s="50">
        <v>179470</v>
      </c>
      <c r="V11" s="50">
        <v>191198</v>
      </c>
      <c r="W11" s="50">
        <v>201768</v>
      </c>
      <c r="X11" s="50">
        <v>211191</v>
      </c>
      <c r="Y11" s="50">
        <v>219471</v>
      </c>
      <c r="Z11" s="50">
        <v>224676</v>
      </c>
      <c r="AA11" s="50">
        <v>228859</v>
      </c>
      <c r="AB11" s="50">
        <v>232106</v>
      </c>
      <c r="AC11" s="50">
        <v>234564</v>
      </c>
      <c r="AD11" s="50">
        <v>236332</v>
      </c>
      <c r="AE11" s="50">
        <v>237566</v>
      </c>
      <c r="AF11" s="50">
        <v>238424</v>
      </c>
      <c r="AG11" s="50">
        <v>238974</v>
      </c>
      <c r="AH11" s="50">
        <v>239329</v>
      </c>
      <c r="AI11" s="50">
        <v>239548</v>
      </c>
      <c r="AJ11" s="2" t="s">
        <v>9</v>
      </c>
      <c r="AK11" s="37" t="s">
        <v>75</v>
      </c>
      <c r="AL11" s="2" t="s">
        <v>59</v>
      </c>
      <c r="AM11" s="2" t="s">
        <v>60</v>
      </c>
    </row>
    <row r="12" spans="1:39" x14ac:dyDescent="0.35">
      <c r="A12" s="2" t="s">
        <v>10</v>
      </c>
      <c r="B12" s="3"/>
      <c r="C12" s="3"/>
      <c r="D12" s="50">
        <v>390</v>
      </c>
      <c r="E12" s="50">
        <v>536</v>
      </c>
      <c r="F12" s="50">
        <v>1076</v>
      </c>
      <c r="G12" s="50">
        <v>2154</v>
      </c>
      <c r="H12" s="50">
        <v>4298</v>
      </c>
      <c r="I12" s="50">
        <v>7069</v>
      </c>
      <c r="J12" s="50">
        <v>10584</v>
      </c>
      <c r="K12" s="50">
        <v>14477</v>
      </c>
      <c r="L12" s="50">
        <v>19011</v>
      </c>
      <c r="M12" s="50">
        <v>24198</v>
      </c>
      <c r="N12" s="50">
        <v>29935</v>
      </c>
      <c r="O12" s="50">
        <v>37443</v>
      </c>
      <c r="P12" s="50">
        <v>44699</v>
      </c>
      <c r="Q12" s="50">
        <v>51735</v>
      </c>
      <c r="R12" s="50">
        <v>58489</v>
      </c>
      <c r="S12" s="50">
        <v>64884</v>
      </c>
      <c r="T12" s="50">
        <v>70875</v>
      </c>
      <c r="U12" s="50">
        <v>76388</v>
      </c>
      <c r="V12" s="50">
        <v>81422</v>
      </c>
      <c r="W12" s="50">
        <v>85962</v>
      </c>
      <c r="X12" s="50">
        <v>90011</v>
      </c>
      <c r="Y12" s="50">
        <v>93565</v>
      </c>
      <c r="Z12" s="50">
        <v>95795</v>
      </c>
      <c r="AA12" s="50">
        <v>97587</v>
      </c>
      <c r="AB12" s="50">
        <v>98980</v>
      </c>
      <c r="AC12" s="50">
        <v>100035</v>
      </c>
      <c r="AD12" s="50">
        <v>100850</v>
      </c>
      <c r="AE12" s="50">
        <v>101418</v>
      </c>
      <c r="AF12" s="50">
        <v>101813</v>
      </c>
      <c r="AG12" s="50">
        <v>102068</v>
      </c>
      <c r="AH12" s="50">
        <v>102229</v>
      </c>
      <c r="AI12" s="50">
        <v>102334</v>
      </c>
      <c r="AJ12" s="2" t="s">
        <v>10</v>
      </c>
      <c r="AK12" s="37" t="s">
        <v>55</v>
      </c>
      <c r="AL12" s="2" t="s">
        <v>55</v>
      </c>
      <c r="AM12" s="2"/>
    </row>
    <row r="13" spans="1:39" x14ac:dyDescent="0.35">
      <c r="A13" s="2" t="s">
        <v>11</v>
      </c>
      <c r="B13" s="3"/>
      <c r="C13" s="3"/>
      <c r="D13" s="50">
        <v>281</v>
      </c>
      <c r="E13" s="50">
        <v>388</v>
      </c>
      <c r="F13" s="50">
        <v>780</v>
      </c>
      <c r="G13" s="50">
        <v>1563</v>
      </c>
      <c r="H13" s="50">
        <v>3128</v>
      </c>
      <c r="I13" s="50">
        <v>5159</v>
      </c>
      <c r="J13" s="50">
        <v>7741</v>
      </c>
      <c r="K13" s="50">
        <v>10602</v>
      </c>
      <c r="L13" s="50">
        <v>13938</v>
      </c>
      <c r="M13" s="50">
        <v>17751</v>
      </c>
      <c r="N13" s="50">
        <v>21969</v>
      </c>
      <c r="O13" s="50">
        <v>27488</v>
      </c>
      <c r="P13" s="50">
        <v>32825</v>
      </c>
      <c r="Q13" s="50">
        <v>37997</v>
      </c>
      <c r="R13" s="50">
        <v>42963</v>
      </c>
      <c r="S13" s="50">
        <v>47666</v>
      </c>
      <c r="T13" s="50">
        <v>52075</v>
      </c>
      <c r="U13" s="50">
        <v>56127</v>
      </c>
      <c r="V13" s="50">
        <v>59830</v>
      </c>
      <c r="W13" s="50">
        <v>63165</v>
      </c>
      <c r="X13" s="50">
        <v>66142</v>
      </c>
      <c r="Y13" s="50">
        <v>68756</v>
      </c>
      <c r="Z13" s="50">
        <v>70396</v>
      </c>
      <c r="AA13" s="50">
        <v>71716</v>
      </c>
      <c r="AB13" s="50">
        <v>72736</v>
      </c>
      <c r="AC13" s="50">
        <v>73512</v>
      </c>
      <c r="AD13" s="50">
        <v>74112</v>
      </c>
      <c r="AE13" s="50">
        <v>74530</v>
      </c>
      <c r="AF13" s="50">
        <v>74819</v>
      </c>
      <c r="AG13" s="50">
        <v>75006</v>
      </c>
      <c r="AH13" s="50">
        <v>75126</v>
      </c>
      <c r="AI13" s="50">
        <v>75204</v>
      </c>
      <c r="AJ13" s="2" t="s">
        <v>11</v>
      </c>
      <c r="AK13" s="37" t="s">
        <v>60</v>
      </c>
      <c r="AL13" s="2" t="s">
        <v>60</v>
      </c>
      <c r="AM13" s="2"/>
    </row>
    <row r="14" spans="1:39" x14ac:dyDescent="0.35">
      <c r="A14" s="2" t="s">
        <v>12</v>
      </c>
      <c r="B14" s="3"/>
      <c r="C14" s="3"/>
      <c r="D14" s="50">
        <v>567</v>
      </c>
      <c r="E14" s="50">
        <v>771</v>
      </c>
      <c r="F14" s="50">
        <v>1501</v>
      </c>
      <c r="G14" s="50">
        <v>2919</v>
      </c>
      <c r="H14" s="50">
        <v>5688</v>
      </c>
      <c r="I14" s="50">
        <v>9167</v>
      </c>
      <c r="J14" s="50">
        <v>13443</v>
      </c>
      <c r="K14" s="50">
        <v>18188</v>
      </c>
      <c r="L14" s="50">
        <v>23712</v>
      </c>
      <c r="M14" s="50">
        <v>30022</v>
      </c>
      <c r="N14" s="50">
        <v>37001</v>
      </c>
      <c r="O14" s="50">
        <v>46127</v>
      </c>
      <c r="P14" s="50">
        <v>54954</v>
      </c>
      <c r="Q14" s="50">
        <v>63514</v>
      </c>
      <c r="R14" s="50">
        <v>71723</v>
      </c>
      <c r="S14" s="50">
        <v>79500</v>
      </c>
      <c r="T14" s="50">
        <v>86765</v>
      </c>
      <c r="U14" s="50">
        <v>93452</v>
      </c>
      <c r="V14" s="50">
        <v>99578</v>
      </c>
      <c r="W14" s="50">
        <v>105096</v>
      </c>
      <c r="X14" s="50">
        <v>110020</v>
      </c>
      <c r="Y14" s="50">
        <v>114345</v>
      </c>
      <c r="Z14" s="50">
        <v>117061</v>
      </c>
      <c r="AA14" s="50">
        <v>119244</v>
      </c>
      <c r="AB14" s="50">
        <v>120936</v>
      </c>
      <c r="AC14" s="50">
        <v>122222</v>
      </c>
      <c r="AD14" s="50">
        <v>123213</v>
      </c>
      <c r="AE14" s="50">
        <v>123900</v>
      </c>
      <c r="AF14" s="50">
        <v>124382</v>
      </c>
      <c r="AG14" s="50">
        <v>124687</v>
      </c>
      <c r="AH14" s="50">
        <v>124889</v>
      </c>
      <c r="AI14" s="50">
        <v>125014</v>
      </c>
      <c r="AJ14" s="2" t="s">
        <v>12</v>
      </c>
      <c r="AK14" s="37" t="s">
        <v>74</v>
      </c>
      <c r="AL14" s="2" t="s">
        <v>54</v>
      </c>
      <c r="AM14" s="2" t="s">
        <v>60</v>
      </c>
    </row>
    <row r="15" spans="1:39" x14ac:dyDescent="0.35">
      <c r="A15" s="2" t="s">
        <v>13</v>
      </c>
      <c r="B15" s="3"/>
      <c r="C15" s="3"/>
      <c r="D15" s="50">
        <v>152</v>
      </c>
      <c r="E15" s="50">
        <v>218</v>
      </c>
      <c r="F15" s="50">
        <v>451</v>
      </c>
      <c r="G15" s="50">
        <v>928</v>
      </c>
      <c r="H15" s="50">
        <v>1906</v>
      </c>
      <c r="I15" s="50">
        <v>3228</v>
      </c>
      <c r="J15" s="50">
        <v>4966</v>
      </c>
      <c r="K15" s="50">
        <v>6891</v>
      </c>
      <c r="L15" s="50">
        <v>9133</v>
      </c>
      <c r="M15" s="50">
        <v>11701</v>
      </c>
      <c r="N15" s="50">
        <v>14543</v>
      </c>
      <c r="O15" s="50">
        <v>18261</v>
      </c>
      <c r="P15" s="50">
        <v>21852</v>
      </c>
      <c r="Q15" s="50">
        <v>25334</v>
      </c>
      <c r="R15" s="50">
        <v>28676</v>
      </c>
      <c r="S15" s="50">
        <v>31845</v>
      </c>
      <c r="T15" s="50">
        <v>34821</v>
      </c>
      <c r="U15" s="50">
        <v>37556</v>
      </c>
      <c r="V15" s="50">
        <v>40050</v>
      </c>
      <c r="W15" s="50">
        <v>42296</v>
      </c>
      <c r="X15" s="50">
        <v>44298</v>
      </c>
      <c r="Y15" s="50">
        <v>46058</v>
      </c>
      <c r="Z15" s="50">
        <v>47161</v>
      </c>
      <c r="AA15" s="50">
        <v>48048</v>
      </c>
      <c r="AB15" s="50">
        <v>48735</v>
      </c>
      <c r="AC15" s="50">
        <v>49256</v>
      </c>
      <c r="AD15" s="50">
        <v>49660</v>
      </c>
      <c r="AE15" s="50">
        <v>49939</v>
      </c>
      <c r="AF15" s="50">
        <v>50134</v>
      </c>
      <c r="AG15" s="50">
        <v>50257</v>
      </c>
      <c r="AH15" s="50">
        <v>50339</v>
      </c>
      <c r="AI15" s="50">
        <v>50388</v>
      </c>
      <c r="AJ15" s="2" t="s">
        <v>13</v>
      </c>
      <c r="AK15" s="37" t="s">
        <v>56</v>
      </c>
      <c r="AL15" s="2" t="s">
        <v>56</v>
      </c>
      <c r="AM15" s="2"/>
    </row>
    <row r="16" spans="1:39" x14ac:dyDescent="0.35">
      <c r="A16" s="2" t="s">
        <v>14</v>
      </c>
      <c r="B16" s="3"/>
      <c r="C16" s="3"/>
      <c r="D16" s="50">
        <v>33</v>
      </c>
      <c r="E16" s="50">
        <v>46</v>
      </c>
      <c r="F16" s="50">
        <v>69</v>
      </c>
      <c r="G16" s="50">
        <v>115</v>
      </c>
      <c r="H16" s="50">
        <v>201</v>
      </c>
      <c r="I16" s="50">
        <v>305</v>
      </c>
      <c r="J16" s="50">
        <v>424</v>
      </c>
      <c r="K16" s="50">
        <v>558</v>
      </c>
      <c r="L16" s="50">
        <v>713</v>
      </c>
      <c r="M16" s="50">
        <v>889</v>
      </c>
      <c r="N16" s="50">
        <v>1082</v>
      </c>
      <c r="O16" s="50">
        <v>1335</v>
      </c>
      <c r="P16" s="50">
        <v>1580</v>
      </c>
      <c r="Q16" s="50">
        <v>1817</v>
      </c>
      <c r="R16" s="50">
        <v>2044</v>
      </c>
      <c r="S16" s="50">
        <v>2259</v>
      </c>
      <c r="T16" s="50">
        <v>2459</v>
      </c>
      <c r="U16" s="50">
        <v>2643</v>
      </c>
      <c r="V16" s="50">
        <v>2813</v>
      </c>
      <c r="W16" s="50">
        <v>2965</v>
      </c>
      <c r="X16" s="50">
        <v>3102</v>
      </c>
      <c r="Y16" s="50">
        <v>3221</v>
      </c>
      <c r="Z16" s="50">
        <v>3297</v>
      </c>
      <c r="AA16" s="50">
        <v>3357</v>
      </c>
      <c r="AB16" s="50">
        <v>3404</v>
      </c>
      <c r="AC16" s="50">
        <v>3440</v>
      </c>
      <c r="AD16" s="50">
        <v>3466</v>
      </c>
      <c r="AE16" s="50">
        <v>3484</v>
      </c>
      <c r="AF16" s="50">
        <v>3497</v>
      </c>
      <c r="AG16" s="50">
        <v>3505</v>
      </c>
      <c r="AH16" s="50">
        <v>3510</v>
      </c>
      <c r="AI16" s="50">
        <v>3513</v>
      </c>
      <c r="AJ16" s="2" t="s">
        <v>14</v>
      </c>
      <c r="AK16" s="37" t="s">
        <v>66</v>
      </c>
      <c r="AL16" s="2" t="s">
        <v>66</v>
      </c>
      <c r="AM16" s="2"/>
    </row>
    <row r="17" spans="1:39" x14ac:dyDescent="0.35">
      <c r="A17" s="2" t="s">
        <v>15</v>
      </c>
      <c r="B17" s="3"/>
      <c r="C17" s="3"/>
      <c r="D17" s="50">
        <v>997</v>
      </c>
      <c r="E17" s="50">
        <v>1395</v>
      </c>
      <c r="F17" s="50">
        <v>2163</v>
      </c>
      <c r="G17" s="50">
        <v>3680</v>
      </c>
      <c r="H17" s="50">
        <v>6655</v>
      </c>
      <c r="I17" s="50">
        <v>10381</v>
      </c>
      <c r="J17" s="50">
        <v>14933</v>
      </c>
      <c r="K17" s="50">
        <v>20008</v>
      </c>
      <c r="L17" s="50">
        <v>25894</v>
      </c>
      <c r="M17" s="50">
        <v>32587</v>
      </c>
      <c r="N17" s="50">
        <v>39958</v>
      </c>
      <c r="O17" s="50">
        <v>49581</v>
      </c>
      <c r="P17" s="50">
        <v>58884</v>
      </c>
      <c r="Q17" s="50">
        <v>67903</v>
      </c>
      <c r="R17" s="50">
        <v>76551</v>
      </c>
      <c r="S17" s="50">
        <v>84745</v>
      </c>
      <c r="T17" s="50">
        <v>92393</v>
      </c>
      <c r="U17" s="50">
        <v>99427</v>
      </c>
      <c r="V17" s="50">
        <v>105873</v>
      </c>
      <c r="W17" s="50">
        <v>111677</v>
      </c>
      <c r="X17" s="50">
        <v>116860</v>
      </c>
      <c r="Y17" s="50">
        <v>121411</v>
      </c>
      <c r="Z17" s="50">
        <v>124272</v>
      </c>
      <c r="AA17" s="50">
        <v>126575</v>
      </c>
      <c r="AB17" s="50">
        <v>128360</v>
      </c>
      <c r="AC17" s="50">
        <v>129716</v>
      </c>
      <c r="AD17" s="50">
        <v>130691</v>
      </c>
      <c r="AE17" s="50">
        <v>131373</v>
      </c>
      <c r="AF17" s="50">
        <v>131846</v>
      </c>
      <c r="AG17" s="50">
        <v>132151</v>
      </c>
      <c r="AH17" s="50">
        <v>132345</v>
      </c>
      <c r="AI17" s="50">
        <v>132466</v>
      </c>
      <c r="AJ17" s="2" t="s">
        <v>15</v>
      </c>
      <c r="AK17" s="37" t="s">
        <v>59</v>
      </c>
      <c r="AL17" s="2" t="s">
        <v>59</v>
      </c>
      <c r="AM17" s="2"/>
    </row>
    <row r="18" spans="1:39" x14ac:dyDescent="0.35">
      <c r="A18" s="2" t="s">
        <v>16</v>
      </c>
      <c r="B18" s="3"/>
      <c r="C18" s="3"/>
      <c r="D18" s="50">
        <v>963</v>
      </c>
      <c r="E18" s="50">
        <v>1496</v>
      </c>
      <c r="F18" s="50">
        <v>2551</v>
      </c>
      <c r="G18" s="50">
        <v>4760</v>
      </c>
      <c r="H18" s="50">
        <v>9409</v>
      </c>
      <c r="I18" s="50">
        <v>15987</v>
      </c>
      <c r="J18" s="50">
        <v>24921</v>
      </c>
      <c r="K18" s="50">
        <v>34810</v>
      </c>
      <c r="L18" s="50">
        <v>46285</v>
      </c>
      <c r="M18" s="50">
        <v>59392</v>
      </c>
      <c r="N18" s="50">
        <v>73832</v>
      </c>
      <c r="O18" s="50">
        <v>92699</v>
      </c>
      <c r="P18" s="50">
        <v>110888</v>
      </c>
      <c r="Q18" s="50">
        <v>128516</v>
      </c>
      <c r="R18" s="50">
        <v>145456</v>
      </c>
      <c r="S18" s="50">
        <v>161504</v>
      </c>
      <c r="T18" s="50">
        <v>176640</v>
      </c>
      <c r="U18" s="50">
        <v>190515</v>
      </c>
      <c r="V18" s="50">
        <v>203126</v>
      </c>
      <c r="W18" s="50">
        <v>214485</v>
      </c>
      <c r="X18" s="50">
        <v>224607</v>
      </c>
      <c r="Y18" s="50">
        <v>233493</v>
      </c>
      <c r="Z18" s="50">
        <v>239075</v>
      </c>
      <c r="AA18" s="50">
        <v>243562</v>
      </c>
      <c r="AB18" s="50">
        <v>247046</v>
      </c>
      <c r="AC18" s="50">
        <v>249683</v>
      </c>
      <c r="AD18" s="50">
        <v>251567</v>
      </c>
      <c r="AE18" s="50">
        <v>252877</v>
      </c>
      <c r="AF18" s="50">
        <v>253787</v>
      </c>
      <c r="AG18" s="50">
        <v>254373</v>
      </c>
      <c r="AH18" s="50">
        <v>254753</v>
      </c>
      <c r="AI18" s="50">
        <v>254984</v>
      </c>
      <c r="AJ18" s="2" t="s">
        <v>16</v>
      </c>
      <c r="AK18" s="37" t="s">
        <v>54</v>
      </c>
      <c r="AL18" s="2" t="s">
        <v>54</v>
      </c>
      <c r="AM18" s="2"/>
    </row>
    <row r="19" spans="1:39" x14ac:dyDescent="0.35">
      <c r="A19" s="2" t="s">
        <v>17</v>
      </c>
      <c r="B19" s="3"/>
      <c r="C19" s="3"/>
      <c r="D19" s="50">
        <v>2390</v>
      </c>
      <c r="E19" s="50">
        <v>3573</v>
      </c>
      <c r="F19" s="50">
        <v>5920</v>
      </c>
      <c r="G19" s="50">
        <v>10746</v>
      </c>
      <c r="H19" s="50">
        <v>20716</v>
      </c>
      <c r="I19" s="50">
        <v>34405</v>
      </c>
      <c r="J19" s="50">
        <v>52576</v>
      </c>
      <c r="K19" s="50">
        <v>72717</v>
      </c>
      <c r="L19" s="50">
        <v>96086</v>
      </c>
      <c r="M19" s="50">
        <v>122751</v>
      </c>
      <c r="N19" s="50">
        <v>152125</v>
      </c>
      <c r="O19" s="50">
        <v>190505</v>
      </c>
      <c r="P19" s="50">
        <v>227518</v>
      </c>
      <c r="Q19" s="50">
        <v>263398</v>
      </c>
      <c r="R19" s="50">
        <v>297859</v>
      </c>
      <c r="S19" s="50">
        <v>330515</v>
      </c>
      <c r="T19" s="50">
        <v>361238</v>
      </c>
      <c r="U19" s="50">
        <v>389427</v>
      </c>
      <c r="V19" s="50">
        <v>415086</v>
      </c>
      <c r="W19" s="50">
        <v>438205</v>
      </c>
      <c r="X19" s="50">
        <v>458811</v>
      </c>
      <c r="Y19" s="50">
        <v>476897</v>
      </c>
      <c r="Z19" s="50">
        <v>488270</v>
      </c>
      <c r="AA19" s="50">
        <v>497401</v>
      </c>
      <c r="AB19" s="50">
        <v>504494</v>
      </c>
      <c r="AC19" s="50">
        <v>509857</v>
      </c>
      <c r="AD19" s="50">
        <v>513711</v>
      </c>
      <c r="AE19" s="50">
        <v>516386</v>
      </c>
      <c r="AF19" s="50">
        <v>518248</v>
      </c>
      <c r="AG19" s="50">
        <v>519440</v>
      </c>
      <c r="AH19" s="50">
        <v>520219</v>
      </c>
      <c r="AI19" s="50">
        <v>520689</v>
      </c>
      <c r="AJ19" s="2" t="s">
        <v>17</v>
      </c>
      <c r="AK19" s="37" t="s">
        <v>54</v>
      </c>
      <c r="AL19" s="2" t="s">
        <v>54</v>
      </c>
      <c r="AM19" s="2"/>
    </row>
    <row r="20" spans="1:39" x14ac:dyDescent="0.35">
      <c r="A20" s="2" t="s">
        <v>18</v>
      </c>
      <c r="B20" s="3"/>
      <c r="C20" s="3"/>
      <c r="D20" s="50">
        <v>176</v>
      </c>
      <c r="E20" s="50">
        <v>258</v>
      </c>
      <c r="F20" s="50">
        <v>550</v>
      </c>
      <c r="G20" s="50">
        <v>1163</v>
      </c>
      <c r="H20" s="50">
        <v>2449</v>
      </c>
      <c r="I20" s="50">
        <v>4241</v>
      </c>
      <c r="J20" s="50">
        <v>6664</v>
      </c>
      <c r="K20" s="50">
        <v>9340</v>
      </c>
      <c r="L20" s="50">
        <v>12460</v>
      </c>
      <c r="M20" s="50">
        <v>16036</v>
      </c>
      <c r="N20" s="50">
        <v>19992</v>
      </c>
      <c r="O20" s="50">
        <v>25173</v>
      </c>
      <c r="P20" s="50">
        <v>30173</v>
      </c>
      <c r="Q20" s="50">
        <v>35020</v>
      </c>
      <c r="R20" s="50">
        <v>39677</v>
      </c>
      <c r="S20" s="50">
        <v>44088</v>
      </c>
      <c r="T20" s="50">
        <v>48243</v>
      </c>
      <c r="U20" s="50">
        <v>52059</v>
      </c>
      <c r="V20" s="50">
        <v>55531</v>
      </c>
      <c r="W20" s="50">
        <v>58660</v>
      </c>
      <c r="X20" s="50">
        <v>61447</v>
      </c>
      <c r="Y20" s="50">
        <v>63896</v>
      </c>
      <c r="Z20" s="50">
        <v>65430</v>
      </c>
      <c r="AA20" s="50">
        <v>66664</v>
      </c>
      <c r="AB20" s="50">
        <v>67619</v>
      </c>
      <c r="AC20" s="50">
        <v>68346</v>
      </c>
      <c r="AD20" s="50">
        <v>68905</v>
      </c>
      <c r="AE20" s="50">
        <v>69293</v>
      </c>
      <c r="AF20" s="50">
        <v>69562</v>
      </c>
      <c r="AG20" s="50">
        <v>69735</v>
      </c>
      <c r="AH20" s="50">
        <v>69848</v>
      </c>
      <c r="AI20" s="50">
        <v>69919</v>
      </c>
      <c r="AJ20" s="2" t="s">
        <v>18</v>
      </c>
      <c r="AK20" s="37" t="s">
        <v>56</v>
      </c>
      <c r="AL20" s="2" t="s">
        <v>56</v>
      </c>
      <c r="AM20" s="2"/>
    </row>
    <row r="21" spans="1:39" x14ac:dyDescent="0.35">
      <c r="A21" s="2" t="s">
        <v>19</v>
      </c>
      <c r="B21" s="3"/>
      <c r="C21" s="3"/>
      <c r="D21" s="50">
        <v>448</v>
      </c>
      <c r="E21" s="50">
        <v>619</v>
      </c>
      <c r="F21" s="50">
        <v>1255</v>
      </c>
      <c r="G21" s="50">
        <v>2521</v>
      </c>
      <c r="H21" s="50">
        <v>5053</v>
      </c>
      <c r="I21" s="50">
        <v>8357</v>
      </c>
      <c r="J21" s="50">
        <v>12574</v>
      </c>
      <c r="K21" s="50">
        <v>17244</v>
      </c>
      <c r="L21" s="50">
        <v>22684</v>
      </c>
      <c r="M21" s="50">
        <v>28907</v>
      </c>
      <c r="N21" s="50">
        <v>35791</v>
      </c>
      <c r="O21" s="50">
        <v>44804</v>
      </c>
      <c r="P21" s="50">
        <v>53511</v>
      </c>
      <c r="Q21" s="50">
        <v>61953</v>
      </c>
      <c r="R21" s="50">
        <v>70056</v>
      </c>
      <c r="S21" s="50">
        <v>77731</v>
      </c>
      <c r="T21" s="50">
        <v>84925</v>
      </c>
      <c r="U21" s="50">
        <v>91543</v>
      </c>
      <c r="V21" s="50">
        <v>97586</v>
      </c>
      <c r="W21" s="50">
        <v>103034</v>
      </c>
      <c r="X21" s="50">
        <v>107890</v>
      </c>
      <c r="Y21" s="50">
        <v>112156</v>
      </c>
      <c r="Z21" s="50">
        <v>114834</v>
      </c>
      <c r="AA21" s="50">
        <v>116985</v>
      </c>
      <c r="AB21" s="50">
        <v>118650</v>
      </c>
      <c r="AC21" s="50">
        <v>119918</v>
      </c>
      <c r="AD21" s="50">
        <v>120896</v>
      </c>
      <c r="AE21" s="50">
        <v>121576</v>
      </c>
      <c r="AF21" s="50">
        <v>122052</v>
      </c>
      <c r="AG21" s="50">
        <v>122352</v>
      </c>
      <c r="AH21" s="50">
        <v>122551</v>
      </c>
      <c r="AI21" s="50">
        <v>122674</v>
      </c>
      <c r="AJ21" s="2" t="s">
        <v>19</v>
      </c>
      <c r="AK21" s="37" t="s">
        <v>55</v>
      </c>
      <c r="AL21" s="2" t="s">
        <v>55</v>
      </c>
      <c r="AM21" s="2"/>
    </row>
    <row r="22" spans="1:39" x14ac:dyDescent="0.35">
      <c r="A22" s="2" t="s">
        <v>20</v>
      </c>
      <c r="B22" s="3"/>
      <c r="C22" s="3"/>
      <c r="D22" s="50">
        <v>85</v>
      </c>
      <c r="E22" s="50">
        <v>123</v>
      </c>
      <c r="F22" s="50">
        <v>198</v>
      </c>
      <c r="G22" s="50">
        <v>348</v>
      </c>
      <c r="H22" s="50">
        <v>651</v>
      </c>
      <c r="I22" s="50">
        <v>1051</v>
      </c>
      <c r="J22" s="50">
        <v>1566</v>
      </c>
      <c r="K22" s="50">
        <v>2137</v>
      </c>
      <c r="L22" s="50">
        <v>2800</v>
      </c>
      <c r="M22" s="50">
        <v>3555</v>
      </c>
      <c r="N22" s="50">
        <v>4388</v>
      </c>
      <c r="O22" s="50">
        <v>5475</v>
      </c>
      <c r="P22" s="50">
        <v>6524</v>
      </c>
      <c r="Q22" s="50">
        <v>7542</v>
      </c>
      <c r="R22" s="50">
        <v>8517</v>
      </c>
      <c r="S22" s="50">
        <v>9442</v>
      </c>
      <c r="T22" s="50">
        <v>10310</v>
      </c>
      <c r="U22" s="50">
        <v>11107</v>
      </c>
      <c r="V22" s="50">
        <v>11835</v>
      </c>
      <c r="W22" s="50">
        <v>12489</v>
      </c>
      <c r="X22" s="50">
        <v>13074</v>
      </c>
      <c r="Y22" s="50">
        <v>13587</v>
      </c>
      <c r="Z22" s="50">
        <v>13909</v>
      </c>
      <c r="AA22" s="50">
        <v>14168</v>
      </c>
      <c r="AB22" s="50">
        <v>14370</v>
      </c>
      <c r="AC22" s="50">
        <v>14522</v>
      </c>
      <c r="AD22" s="50">
        <v>14631</v>
      </c>
      <c r="AE22" s="50">
        <v>14708</v>
      </c>
      <c r="AF22" s="50">
        <v>14761</v>
      </c>
      <c r="AG22" s="50">
        <v>14795</v>
      </c>
      <c r="AH22" s="50">
        <v>14816</v>
      </c>
      <c r="AI22" s="50">
        <v>14830</v>
      </c>
      <c r="AJ22" s="2" t="s">
        <v>20</v>
      </c>
      <c r="AK22" s="37" t="s">
        <v>76</v>
      </c>
      <c r="AL22" s="2" t="s">
        <v>66</v>
      </c>
      <c r="AM22" s="2" t="s">
        <v>57</v>
      </c>
    </row>
    <row r="23" spans="1:39" x14ac:dyDescent="0.35">
      <c r="A23" s="2" t="s">
        <v>21</v>
      </c>
      <c r="B23" s="3"/>
      <c r="C23" s="3"/>
      <c r="D23" s="50">
        <v>568</v>
      </c>
      <c r="E23" s="50">
        <v>820</v>
      </c>
      <c r="F23" s="50">
        <v>1308</v>
      </c>
      <c r="G23" s="50">
        <v>2292</v>
      </c>
      <c r="H23" s="50">
        <v>4273</v>
      </c>
      <c r="I23" s="50">
        <v>6872</v>
      </c>
      <c r="J23" s="50">
        <v>10190</v>
      </c>
      <c r="K23" s="50">
        <v>13878</v>
      </c>
      <c r="L23" s="50">
        <v>18155</v>
      </c>
      <c r="M23" s="50">
        <v>23028</v>
      </c>
      <c r="N23" s="50">
        <v>28397</v>
      </c>
      <c r="O23" s="50">
        <v>35408</v>
      </c>
      <c r="P23" s="50">
        <v>42176</v>
      </c>
      <c r="Q23" s="50">
        <v>48738</v>
      </c>
      <c r="R23" s="50">
        <v>55035</v>
      </c>
      <c r="S23" s="50">
        <v>61004</v>
      </c>
      <c r="T23" s="50">
        <v>66596</v>
      </c>
      <c r="U23" s="50">
        <v>71738</v>
      </c>
      <c r="V23" s="50">
        <v>76426</v>
      </c>
      <c r="W23" s="50">
        <v>80653</v>
      </c>
      <c r="X23" s="50">
        <v>84421</v>
      </c>
      <c r="Y23" s="50">
        <v>87731</v>
      </c>
      <c r="Z23" s="50">
        <v>89814</v>
      </c>
      <c r="AA23" s="50">
        <v>91485</v>
      </c>
      <c r="AB23" s="50">
        <v>92783</v>
      </c>
      <c r="AC23" s="50">
        <v>93767</v>
      </c>
      <c r="AD23" s="50">
        <v>94473</v>
      </c>
      <c r="AE23" s="50">
        <v>94967</v>
      </c>
      <c r="AF23" s="50">
        <v>95305</v>
      </c>
      <c r="AG23" s="50">
        <v>95528</v>
      </c>
      <c r="AH23" s="50">
        <v>95670</v>
      </c>
      <c r="AI23" s="50">
        <v>95758</v>
      </c>
      <c r="AJ23" s="2" t="s">
        <v>21</v>
      </c>
      <c r="AK23" s="37" t="s">
        <v>77</v>
      </c>
      <c r="AL23" s="2" t="s">
        <v>58</v>
      </c>
      <c r="AM23" s="2" t="s">
        <v>59</v>
      </c>
    </row>
    <row r="24" spans="1:39" x14ac:dyDescent="0.35">
      <c r="A24" s="2" t="s">
        <v>22</v>
      </c>
      <c r="B24" s="3"/>
      <c r="C24" s="3"/>
      <c r="D24" s="50">
        <v>598</v>
      </c>
      <c r="E24" s="50">
        <v>884</v>
      </c>
      <c r="F24" s="50">
        <v>1438</v>
      </c>
      <c r="G24" s="50">
        <v>2570</v>
      </c>
      <c r="H24" s="50">
        <v>4886</v>
      </c>
      <c r="I24" s="50">
        <v>8012</v>
      </c>
      <c r="J24" s="50">
        <v>12095</v>
      </c>
      <c r="K24" s="50">
        <v>16626</v>
      </c>
      <c r="L24" s="50">
        <v>21884</v>
      </c>
      <c r="M24" s="50">
        <v>27879</v>
      </c>
      <c r="N24" s="50">
        <v>34482</v>
      </c>
      <c r="O24" s="50">
        <v>43110</v>
      </c>
      <c r="P24" s="50">
        <v>51433</v>
      </c>
      <c r="Q24" s="50">
        <v>59501</v>
      </c>
      <c r="R24" s="50">
        <v>67249</v>
      </c>
      <c r="S24" s="50">
        <v>74592</v>
      </c>
      <c r="T24" s="50">
        <v>81486</v>
      </c>
      <c r="U24" s="50">
        <v>87820</v>
      </c>
      <c r="V24" s="50">
        <v>93586</v>
      </c>
      <c r="W24" s="50">
        <v>98788</v>
      </c>
      <c r="X24" s="50">
        <v>103420</v>
      </c>
      <c r="Y24" s="50">
        <v>107488</v>
      </c>
      <c r="Z24" s="50">
        <v>110046</v>
      </c>
      <c r="AA24" s="50">
        <v>112100</v>
      </c>
      <c r="AB24" s="50">
        <v>113696</v>
      </c>
      <c r="AC24" s="50">
        <v>114903</v>
      </c>
      <c r="AD24" s="50">
        <v>115770</v>
      </c>
      <c r="AE24" s="50">
        <v>116375</v>
      </c>
      <c r="AF24" s="50">
        <v>116795</v>
      </c>
      <c r="AG24" s="50">
        <v>117061</v>
      </c>
      <c r="AH24" s="50">
        <v>117240</v>
      </c>
      <c r="AI24" s="50">
        <v>117341</v>
      </c>
      <c r="AJ24" s="2" t="s">
        <v>22</v>
      </c>
      <c r="AK24" s="37" t="s">
        <v>77</v>
      </c>
      <c r="AL24" s="2" t="s">
        <v>58</v>
      </c>
      <c r="AM24" s="2" t="s">
        <v>59</v>
      </c>
    </row>
    <row r="25" spans="1:39" x14ac:dyDescent="0.35">
      <c r="A25" s="2" t="s">
        <v>23</v>
      </c>
      <c r="B25" s="3"/>
      <c r="C25" s="3"/>
      <c r="D25" s="50">
        <v>353</v>
      </c>
      <c r="E25" s="50">
        <v>503</v>
      </c>
      <c r="F25" s="50">
        <v>1040</v>
      </c>
      <c r="G25" s="50">
        <v>2138</v>
      </c>
      <c r="H25" s="50">
        <v>4382</v>
      </c>
      <c r="I25" s="50">
        <v>7401</v>
      </c>
      <c r="J25" s="50">
        <v>11367</v>
      </c>
      <c r="K25" s="50">
        <v>15754</v>
      </c>
      <c r="L25" s="50">
        <v>20866</v>
      </c>
      <c r="M25" s="50">
        <v>26721</v>
      </c>
      <c r="N25" s="50">
        <v>33196</v>
      </c>
      <c r="O25" s="50">
        <v>41674</v>
      </c>
      <c r="P25" s="50">
        <v>49863</v>
      </c>
      <c r="Q25" s="50">
        <v>57799</v>
      </c>
      <c r="R25" s="50">
        <v>65420</v>
      </c>
      <c r="S25" s="50">
        <v>72643</v>
      </c>
      <c r="T25" s="50">
        <v>79427</v>
      </c>
      <c r="U25" s="50">
        <v>85663</v>
      </c>
      <c r="V25" s="50">
        <v>91346</v>
      </c>
      <c r="W25" s="50">
        <v>96468</v>
      </c>
      <c r="X25" s="50">
        <v>101034</v>
      </c>
      <c r="Y25" s="50">
        <v>105042</v>
      </c>
      <c r="Z25" s="50">
        <v>107559</v>
      </c>
      <c r="AA25" s="50">
        <v>109582</v>
      </c>
      <c r="AB25" s="50">
        <v>111149</v>
      </c>
      <c r="AC25" s="50">
        <v>112336</v>
      </c>
      <c r="AD25" s="50">
        <v>113256</v>
      </c>
      <c r="AE25" s="50">
        <v>113892</v>
      </c>
      <c r="AF25" s="50">
        <v>114335</v>
      </c>
      <c r="AG25" s="50">
        <v>114620</v>
      </c>
      <c r="AH25" s="50">
        <v>114805</v>
      </c>
      <c r="AI25" s="50">
        <v>114920</v>
      </c>
      <c r="AJ25" s="2" t="s">
        <v>23</v>
      </c>
      <c r="AK25" s="37" t="s">
        <v>55</v>
      </c>
      <c r="AL25" s="2" t="s">
        <v>55</v>
      </c>
      <c r="AM25" s="2"/>
    </row>
    <row r="26" spans="1:39" x14ac:dyDescent="0.35">
      <c r="A26" s="2" t="s">
        <v>24</v>
      </c>
      <c r="B26" s="3"/>
      <c r="C26" s="3"/>
      <c r="D26" s="50">
        <v>914</v>
      </c>
      <c r="E26" s="50">
        <v>1234</v>
      </c>
      <c r="F26" s="50">
        <v>2431</v>
      </c>
      <c r="G26" s="50">
        <v>4761</v>
      </c>
      <c r="H26" s="50">
        <v>9276</v>
      </c>
      <c r="I26" s="50">
        <v>14924</v>
      </c>
      <c r="J26" s="50">
        <v>21824</v>
      </c>
      <c r="K26" s="50">
        <v>29487</v>
      </c>
      <c r="L26" s="50">
        <v>38404</v>
      </c>
      <c r="M26" s="50">
        <v>48594</v>
      </c>
      <c r="N26" s="50">
        <v>59863</v>
      </c>
      <c r="O26" s="50">
        <v>74608</v>
      </c>
      <c r="P26" s="50">
        <v>88869</v>
      </c>
      <c r="Q26" s="50">
        <v>102699</v>
      </c>
      <c r="R26" s="50">
        <v>115961</v>
      </c>
      <c r="S26" s="50">
        <v>128527</v>
      </c>
      <c r="T26" s="50">
        <v>140255</v>
      </c>
      <c r="U26" s="50">
        <v>151060</v>
      </c>
      <c r="V26" s="50">
        <v>160955</v>
      </c>
      <c r="W26" s="50">
        <v>169871</v>
      </c>
      <c r="X26" s="50">
        <v>177830</v>
      </c>
      <c r="Y26" s="50">
        <v>184818</v>
      </c>
      <c r="Z26" s="50">
        <v>189206</v>
      </c>
      <c r="AA26" s="50">
        <v>192730</v>
      </c>
      <c r="AB26" s="50">
        <v>195467</v>
      </c>
      <c r="AC26" s="50">
        <v>197546</v>
      </c>
      <c r="AD26" s="50">
        <v>199156</v>
      </c>
      <c r="AE26" s="50">
        <v>200278</v>
      </c>
      <c r="AF26" s="50">
        <v>201057</v>
      </c>
      <c r="AG26" s="50">
        <v>201556</v>
      </c>
      <c r="AH26" s="50">
        <v>201879</v>
      </c>
      <c r="AI26" s="50">
        <v>202083</v>
      </c>
      <c r="AJ26" s="2" t="s">
        <v>24</v>
      </c>
      <c r="AK26" s="37" t="s">
        <v>55</v>
      </c>
      <c r="AL26" s="2" t="s">
        <v>55</v>
      </c>
      <c r="AM26" s="2"/>
    </row>
    <row r="27" spans="1:39" x14ac:dyDescent="0.35">
      <c r="A27" s="2" t="s">
        <v>25</v>
      </c>
      <c r="B27" s="3"/>
      <c r="C27" s="3"/>
      <c r="D27" s="50">
        <v>57</v>
      </c>
      <c r="E27" s="50">
        <v>84</v>
      </c>
      <c r="F27" s="50">
        <v>136</v>
      </c>
      <c r="G27" s="50">
        <v>245</v>
      </c>
      <c r="H27" s="50">
        <v>466</v>
      </c>
      <c r="I27" s="50">
        <v>766</v>
      </c>
      <c r="J27" s="50">
        <v>1156</v>
      </c>
      <c r="K27" s="50">
        <v>1591</v>
      </c>
      <c r="L27" s="50">
        <v>2095</v>
      </c>
      <c r="M27" s="50">
        <v>2670</v>
      </c>
      <c r="N27" s="50">
        <v>3302</v>
      </c>
      <c r="O27" s="50">
        <v>4130</v>
      </c>
      <c r="P27" s="50">
        <v>4928</v>
      </c>
      <c r="Q27" s="50">
        <v>5701</v>
      </c>
      <c r="R27" s="50">
        <v>6443</v>
      </c>
      <c r="S27" s="50">
        <v>7147</v>
      </c>
      <c r="T27" s="50">
        <v>7809</v>
      </c>
      <c r="U27" s="50">
        <v>8416</v>
      </c>
      <c r="V27" s="50">
        <v>8969</v>
      </c>
      <c r="W27" s="50">
        <v>9467</v>
      </c>
      <c r="X27" s="50">
        <v>9912</v>
      </c>
      <c r="Y27" s="50">
        <v>10301</v>
      </c>
      <c r="Z27" s="50">
        <v>10546</v>
      </c>
      <c r="AA27" s="50">
        <v>10744</v>
      </c>
      <c r="AB27" s="50">
        <v>10896</v>
      </c>
      <c r="AC27" s="50">
        <v>11012</v>
      </c>
      <c r="AD27" s="50">
        <v>11095</v>
      </c>
      <c r="AE27" s="50">
        <v>11153</v>
      </c>
      <c r="AF27" s="50">
        <v>11193</v>
      </c>
      <c r="AG27" s="50">
        <v>11219</v>
      </c>
      <c r="AH27" s="50">
        <v>11236</v>
      </c>
      <c r="AI27" s="50">
        <v>11246</v>
      </c>
      <c r="AJ27" s="2" t="s">
        <v>25</v>
      </c>
      <c r="AK27" s="37" t="s">
        <v>62</v>
      </c>
      <c r="AL27" s="2" t="s">
        <v>62</v>
      </c>
      <c r="AM27" s="2"/>
    </row>
    <row r="28" spans="1:39" x14ac:dyDescent="0.35">
      <c r="A28" s="2" t="s">
        <v>26</v>
      </c>
      <c r="B28" s="3"/>
      <c r="C28" s="3"/>
      <c r="D28" s="50">
        <v>204</v>
      </c>
      <c r="E28" s="50">
        <v>301</v>
      </c>
      <c r="F28" s="50">
        <v>648</v>
      </c>
      <c r="G28" s="50">
        <v>1378</v>
      </c>
      <c r="H28" s="50">
        <v>2912</v>
      </c>
      <c r="I28" s="50">
        <v>5062</v>
      </c>
      <c r="J28" s="50">
        <v>7981</v>
      </c>
      <c r="K28" s="50">
        <v>11207</v>
      </c>
      <c r="L28" s="50">
        <v>14965</v>
      </c>
      <c r="M28" s="50">
        <v>19275</v>
      </c>
      <c r="N28" s="50">
        <v>24041</v>
      </c>
      <c r="O28" s="50">
        <v>30285</v>
      </c>
      <c r="P28" s="50">
        <v>36312</v>
      </c>
      <c r="Q28" s="50">
        <v>42152</v>
      </c>
      <c r="R28" s="50">
        <v>47764</v>
      </c>
      <c r="S28" s="50">
        <v>53080</v>
      </c>
      <c r="T28" s="50">
        <v>58089</v>
      </c>
      <c r="U28" s="50">
        <v>62688</v>
      </c>
      <c r="V28" s="50">
        <v>66874</v>
      </c>
      <c r="W28" s="50">
        <v>70642</v>
      </c>
      <c r="X28" s="50">
        <v>74002</v>
      </c>
      <c r="Y28" s="50">
        <v>76951</v>
      </c>
      <c r="Z28" s="50">
        <v>78800</v>
      </c>
      <c r="AA28" s="50">
        <v>80289</v>
      </c>
      <c r="AB28" s="50">
        <v>81440</v>
      </c>
      <c r="AC28" s="50">
        <v>82315</v>
      </c>
      <c r="AD28" s="50">
        <v>82988</v>
      </c>
      <c r="AE28" s="50">
        <v>83456</v>
      </c>
      <c r="AF28" s="50">
        <v>83779</v>
      </c>
      <c r="AG28" s="50">
        <v>83988</v>
      </c>
      <c r="AH28" s="50">
        <v>84123</v>
      </c>
      <c r="AI28" s="50">
        <v>84208</v>
      </c>
      <c r="AJ28" s="2" t="s">
        <v>26</v>
      </c>
      <c r="AK28" s="37" t="s">
        <v>56</v>
      </c>
      <c r="AL28" s="2" t="s">
        <v>56</v>
      </c>
      <c r="AM28" s="2"/>
    </row>
    <row r="29" spans="1:39" x14ac:dyDescent="0.35">
      <c r="A29" s="2" t="s">
        <v>27</v>
      </c>
      <c r="B29" s="3"/>
      <c r="C29" s="3"/>
      <c r="D29" s="50">
        <v>127</v>
      </c>
      <c r="E29" s="50">
        <v>172</v>
      </c>
      <c r="F29" s="50">
        <v>349</v>
      </c>
      <c r="G29" s="50">
        <v>702</v>
      </c>
      <c r="H29" s="50">
        <v>1408</v>
      </c>
      <c r="I29" s="50">
        <v>2329</v>
      </c>
      <c r="J29" s="50">
        <v>3503</v>
      </c>
      <c r="K29" s="50">
        <v>4801</v>
      </c>
      <c r="L29" s="50">
        <v>6316</v>
      </c>
      <c r="M29" s="50">
        <v>8050</v>
      </c>
      <c r="N29" s="50">
        <v>9967</v>
      </c>
      <c r="O29" s="50">
        <v>12474</v>
      </c>
      <c r="P29" s="50">
        <v>14898</v>
      </c>
      <c r="Q29" s="50">
        <v>17248</v>
      </c>
      <c r="R29" s="50">
        <v>19504</v>
      </c>
      <c r="S29" s="50">
        <v>21641</v>
      </c>
      <c r="T29" s="50">
        <v>23644</v>
      </c>
      <c r="U29" s="50">
        <v>25486</v>
      </c>
      <c r="V29" s="50">
        <v>27169</v>
      </c>
      <c r="W29" s="50">
        <v>28685</v>
      </c>
      <c r="X29" s="50">
        <v>30036</v>
      </c>
      <c r="Y29" s="50">
        <v>31224</v>
      </c>
      <c r="Z29" s="50">
        <v>31969</v>
      </c>
      <c r="AA29" s="50">
        <v>32567</v>
      </c>
      <c r="AB29" s="50">
        <v>33032</v>
      </c>
      <c r="AC29" s="50">
        <v>33385</v>
      </c>
      <c r="AD29" s="50">
        <v>33658</v>
      </c>
      <c r="AE29" s="50">
        <v>33847</v>
      </c>
      <c r="AF29" s="50">
        <v>33980</v>
      </c>
      <c r="AG29" s="50">
        <v>34064</v>
      </c>
      <c r="AH29" s="50">
        <v>34118</v>
      </c>
      <c r="AI29" s="50">
        <v>34151</v>
      </c>
      <c r="AJ29" s="2" t="s">
        <v>27</v>
      </c>
      <c r="AK29" s="37" t="s">
        <v>60</v>
      </c>
      <c r="AL29" s="2" t="s">
        <v>60</v>
      </c>
      <c r="AM29" s="2"/>
    </row>
    <row r="30" spans="1:39" x14ac:dyDescent="0.35">
      <c r="A30" s="2" t="s">
        <v>28</v>
      </c>
      <c r="B30" s="3"/>
      <c r="C30" s="3"/>
      <c r="D30" s="50">
        <v>1401</v>
      </c>
      <c r="E30" s="50">
        <v>1940</v>
      </c>
      <c r="F30" s="50">
        <v>2972</v>
      </c>
      <c r="G30" s="50">
        <v>4995</v>
      </c>
      <c r="H30" s="50">
        <v>8911</v>
      </c>
      <c r="I30" s="50">
        <v>13707</v>
      </c>
      <c r="J30" s="50">
        <v>19433</v>
      </c>
      <c r="K30" s="50">
        <v>25826</v>
      </c>
      <c r="L30" s="50">
        <v>33237</v>
      </c>
      <c r="M30" s="50">
        <v>41654</v>
      </c>
      <c r="N30" s="50">
        <v>50931</v>
      </c>
      <c r="O30" s="50">
        <v>63036</v>
      </c>
      <c r="P30" s="50">
        <v>74743</v>
      </c>
      <c r="Q30" s="50">
        <v>86098</v>
      </c>
      <c r="R30" s="50">
        <v>96977</v>
      </c>
      <c r="S30" s="50">
        <v>107289</v>
      </c>
      <c r="T30" s="50">
        <v>116885</v>
      </c>
      <c r="U30" s="50">
        <v>125722</v>
      </c>
      <c r="V30" s="50">
        <v>133829</v>
      </c>
      <c r="W30" s="50">
        <v>141136</v>
      </c>
      <c r="X30" s="50">
        <v>147662</v>
      </c>
      <c r="Y30" s="50">
        <v>153392</v>
      </c>
      <c r="Z30" s="50">
        <v>156995</v>
      </c>
      <c r="AA30" s="50">
        <v>159891</v>
      </c>
      <c r="AB30" s="50">
        <v>162146</v>
      </c>
      <c r="AC30" s="50">
        <v>163852</v>
      </c>
      <c r="AD30" s="50">
        <v>165083</v>
      </c>
      <c r="AE30" s="50">
        <v>165940</v>
      </c>
      <c r="AF30" s="50">
        <v>166541</v>
      </c>
      <c r="AG30" s="50">
        <v>166923</v>
      </c>
      <c r="AH30" s="50">
        <v>167171</v>
      </c>
      <c r="AI30" s="50">
        <v>167324</v>
      </c>
      <c r="AJ30" s="2" t="s">
        <v>28</v>
      </c>
      <c r="AK30" s="37" t="s">
        <v>57</v>
      </c>
      <c r="AL30" s="2" t="s">
        <v>57</v>
      </c>
      <c r="AM30" s="2"/>
    </row>
    <row r="31" spans="1:39" x14ac:dyDescent="0.35">
      <c r="A31" s="2" t="s">
        <v>29</v>
      </c>
      <c r="B31" s="3"/>
      <c r="C31" s="3"/>
      <c r="D31" s="50">
        <v>212</v>
      </c>
      <c r="E31" s="50">
        <v>289</v>
      </c>
      <c r="F31" s="50">
        <v>560</v>
      </c>
      <c r="G31" s="50">
        <v>1088</v>
      </c>
      <c r="H31" s="50">
        <v>2123</v>
      </c>
      <c r="I31" s="50">
        <v>3420</v>
      </c>
      <c r="J31" s="50">
        <v>5018</v>
      </c>
      <c r="K31" s="50">
        <v>6790</v>
      </c>
      <c r="L31" s="50">
        <v>8854</v>
      </c>
      <c r="M31" s="50">
        <v>11212</v>
      </c>
      <c r="N31" s="50">
        <v>13819</v>
      </c>
      <c r="O31" s="50">
        <v>17229</v>
      </c>
      <c r="P31" s="50">
        <v>20528</v>
      </c>
      <c r="Q31" s="50">
        <v>23726</v>
      </c>
      <c r="R31" s="50">
        <v>26793</v>
      </c>
      <c r="S31" s="50">
        <v>29700</v>
      </c>
      <c r="T31" s="50">
        <v>32414</v>
      </c>
      <c r="U31" s="50">
        <v>34915</v>
      </c>
      <c r="V31" s="50">
        <v>37202</v>
      </c>
      <c r="W31" s="50">
        <v>39264</v>
      </c>
      <c r="X31" s="50">
        <v>41105</v>
      </c>
      <c r="Y31" s="50">
        <v>42721</v>
      </c>
      <c r="Z31" s="50">
        <v>43735</v>
      </c>
      <c r="AA31" s="50">
        <v>44551</v>
      </c>
      <c r="AB31" s="50">
        <v>45183</v>
      </c>
      <c r="AC31" s="50">
        <v>45664</v>
      </c>
      <c r="AD31" s="50">
        <v>46036</v>
      </c>
      <c r="AE31" s="50">
        <v>46293</v>
      </c>
      <c r="AF31" s="50">
        <v>46473</v>
      </c>
      <c r="AG31" s="50">
        <v>46587</v>
      </c>
      <c r="AH31" s="50">
        <v>46661</v>
      </c>
      <c r="AI31" s="50">
        <v>46710</v>
      </c>
      <c r="AJ31" s="2" t="s">
        <v>29</v>
      </c>
      <c r="AK31" s="37" t="s">
        <v>60</v>
      </c>
      <c r="AL31" s="2" t="s">
        <v>60</v>
      </c>
      <c r="AM31" s="2"/>
    </row>
    <row r="32" spans="1:39" x14ac:dyDescent="0.35">
      <c r="A32" s="2" t="s">
        <v>30</v>
      </c>
      <c r="B32" s="3"/>
      <c r="C32" s="3"/>
      <c r="D32" s="50">
        <v>479</v>
      </c>
      <c r="E32" s="50">
        <v>629</v>
      </c>
      <c r="F32" s="50">
        <v>1170</v>
      </c>
      <c r="G32" s="50">
        <v>2184</v>
      </c>
      <c r="H32" s="50">
        <v>4070</v>
      </c>
      <c r="I32" s="50">
        <v>6254</v>
      </c>
      <c r="J32" s="50">
        <v>8714</v>
      </c>
      <c r="K32" s="50">
        <v>11458</v>
      </c>
      <c r="L32" s="50">
        <v>14647</v>
      </c>
      <c r="M32" s="50">
        <v>18278</v>
      </c>
      <c r="N32" s="50">
        <v>22291</v>
      </c>
      <c r="O32" s="50">
        <v>27539</v>
      </c>
      <c r="P32" s="50">
        <v>32621</v>
      </c>
      <c r="Q32" s="50">
        <v>37555</v>
      </c>
      <c r="R32" s="50">
        <v>42275</v>
      </c>
      <c r="S32" s="50">
        <v>46750</v>
      </c>
      <c r="T32" s="50">
        <v>50893</v>
      </c>
      <c r="U32" s="50">
        <v>54718</v>
      </c>
      <c r="V32" s="50">
        <v>58241</v>
      </c>
      <c r="W32" s="50">
        <v>61418</v>
      </c>
      <c r="X32" s="50">
        <v>64259</v>
      </c>
      <c r="Y32" s="50">
        <v>66753</v>
      </c>
      <c r="Z32" s="50">
        <v>68321</v>
      </c>
      <c r="AA32" s="50">
        <v>69579</v>
      </c>
      <c r="AB32" s="50">
        <v>70558</v>
      </c>
      <c r="AC32" s="50">
        <v>71301</v>
      </c>
      <c r="AD32" s="50">
        <v>71878</v>
      </c>
      <c r="AE32" s="50">
        <v>72280</v>
      </c>
      <c r="AF32" s="50">
        <v>72559</v>
      </c>
      <c r="AG32" s="50">
        <v>72739</v>
      </c>
      <c r="AH32" s="50">
        <v>72857</v>
      </c>
      <c r="AI32" s="50">
        <v>72929</v>
      </c>
      <c r="AJ32" s="2" t="s">
        <v>30</v>
      </c>
      <c r="AK32" s="37" t="s">
        <v>60</v>
      </c>
      <c r="AL32" s="2" t="s">
        <v>60</v>
      </c>
      <c r="AM32" s="2"/>
    </row>
    <row r="33" spans="1:39" x14ac:dyDescent="0.35">
      <c r="A33" s="2" t="s">
        <v>31</v>
      </c>
      <c r="B33" s="3"/>
      <c r="C33" s="3"/>
      <c r="D33" s="50">
        <v>310</v>
      </c>
      <c r="E33" s="50">
        <v>456</v>
      </c>
      <c r="F33" s="50">
        <v>753</v>
      </c>
      <c r="G33" s="50">
        <v>1358</v>
      </c>
      <c r="H33" s="50">
        <v>2599</v>
      </c>
      <c r="I33" s="50">
        <v>4282</v>
      </c>
      <c r="J33" s="50">
        <v>6497</v>
      </c>
      <c r="K33" s="50">
        <v>8955</v>
      </c>
      <c r="L33" s="50">
        <v>11802</v>
      </c>
      <c r="M33" s="50">
        <v>15052</v>
      </c>
      <c r="N33" s="50">
        <v>18634</v>
      </c>
      <c r="O33" s="50">
        <v>23311</v>
      </c>
      <c r="P33" s="50">
        <v>27823</v>
      </c>
      <c r="Q33" s="50">
        <v>32197</v>
      </c>
      <c r="R33" s="50">
        <v>36398</v>
      </c>
      <c r="S33" s="50">
        <v>40377</v>
      </c>
      <c r="T33" s="50">
        <v>44118</v>
      </c>
      <c r="U33" s="50">
        <v>47553</v>
      </c>
      <c r="V33" s="50">
        <v>50680</v>
      </c>
      <c r="W33" s="50">
        <v>53499</v>
      </c>
      <c r="X33" s="50">
        <v>56011</v>
      </c>
      <c r="Y33" s="50">
        <v>58217</v>
      </c>
      <c r="Z33" s="50">
        <v>59603</v>
      </c>
      <c r="AA33" s="50">
        <v>60717</v>
      </c>
      <c r="AB33" s="50">
        <v>61580</v>
      </c>
      <c r="AC33" s="50">
        <v>62235</v>
      </c>
      <c r="AD33" s="50">
        <v>62707</v>
      </c>
      <c r="AE33" s="50">
        <v>63033</v>
      </c>
      <c r="AF33" s="50">
        <v>63260</v>
      </c>
      <c r="AG33" s="50">
        <v>63406</v>
      </c>
      <c r="AH33" s="50">
        <v>63501</v>
      </c>
      <c r="AI33" s="50">
        <v>63559</v>
      </c>
      <c r="AJ33" s="2" t="s">
        <v>31</v>
      </c>
      <c r="AK33" s="37" t="s">
        <v>74</v>
      </c>
      <c r="AL33" s="2" t="s">
        <v>54</v>
      </c>
      <c r="AM33" s="2" t="s">
        <v>60</v>
      </c>
    </row>
    <row r="34" spans="1:39" x14ac:dyDescent="0.35">
      <c r="A34" s="2" t="s">
        <v>32</v>
      </c>
      <c r="B34" s="3"/>
      <c r="C34" s="3"/>
      <c r="D34" s="50">
        <v>2016</v>
      </c>
      <c r="E34" s="50">
        <v>2845</v>
      </c>
      <c r="F34" s="50">
        <v>4450</v>
      </c>
      <c r="G34" s="50">
        <v>7649</v>
      </c>
      <c r="H34" s="50">
        <v>13961</v>
      </c>
      <c r="I34" s="50">
        <v>21995</v>
      </c>
      <c r="J34" s="50">
        <v>31963</v>
      </c>
      <c r="K34" s="50">
        <v>43061</v>
      </c>
      <c r="L34" s="50">
        <v>55931</v>
      </c>
      <c r="M34" s="50">
        <v>70581</v>
      </c>
      <c r="N34" s="50">
        <v>86713</v>
      </c>
      <c r="O34" s="50">
        <v>107780</v>
      </c>
      <c r="P34" s="50">
        <v>128130</v>
      </c>
      <c r="Q34" s="50">
        <v>147871</v>
      </c>
      <c r="R34" s="50">
        <v>166794</v>
      </c>
      <c r="S34" s="50">
        <v>184726</v>
      </c>
      <c r="T34" s="50">
        <v>201494</v>
      </c>
      <c r="U34" s="50">
        <v>216907</v>
      </c>
      <c r="V34" s="50">
        <v>231007</v>
      </c>
      <c r="W34" s="50">
        <v>243713</v>
      </c>
      <c r="X34" s="50">
        <v>255050</v>
      </c>
      <c r="Y34" s="50">
        <v>265004</v>
      </c>
      <c r="Z34" s="50">
        <v>271267</v>
      </c>
      <c r="AA34" s="50">
        <v>276298</v>
      </c>
      <c r="AB34" s="50">
        <v>280207</v>
      </c>
      <c r="AC34" s="50">
        <v>283170</v>
      </c>
      <c r="AD34" s="50">
        <v>285298</v>
      </c>
      <c r="AE34" s="50">
        <v>286785</v>
      </c>
      <c r="AF34" s="50">
        <v>287818</v>
      </c>
      <c r="AG34" s="50">
        <v>288481</v>
      </c>
      <c r="AH34" s="50">
        <v>288912</v>
      </c>
      <c r="AI34" s="50">
        <v>289175</v>
      </c>
      <c r="AJ34" s="2" t="s">
        <v>32</v>
      </c>
      <c r="AK34" s="37" t="s">
        <v>57</v>
      </c>
      <c r="AL34" s="2" t="s">
        <v>57</v>
      </c>
      <c r="AM34" s="2"/>
    </row>
    <row r="35" spans="1:39" x14ac:dyDescent="0.35">
      <c r="A35" s="2" t="s">
        <v>33</v>
      </c>
      <c r="B35" s="3"/>
      <c r="C35" s="3"/>
      <c r="D35" s="50">
        <v>281</v>
      </c>
      <c r="E35" s="50">
        <v>386</v>
      </c>
      <c r="F35" s="50">
        <v>782</v>
      </c>
      <c r="G35" s="50">
        <v>1570</v>
      </c>
      <c r="H35" s="50">
        <v>3143</v>
      </c>
      <c r="I35" s="50">
        <v>5190</v>
      </c>
      <c r="J35" s="50">
        <v>7800</v>
      </c>
      <c r="K35" s="50">
        <v>10685</v>
      </c>
      <c r="L35" s="50">
        <v>14052</v>
      </c>
      <c r="M35" s="50">
        <v>17900</v>
      </c>
      <c r="N35" s="50">
        <v>22156</v>
      </c>
      <c r="O35" s="50">
        <v>27728</v>
      </c>
      <c r="P35" s="50">
        <v>33113</v>
      </c>
      <c r="Q35" s="50">
        <v>38334</v>
      </c>
      <c r="R35" s="50">
        <v>43344</v>
      </c>
      <c r="S35" s="50">
        <v>48093</v>
      </c>
      <c r="T35" s="50">
        <v>52538</v>
      </c>
      <c r="U35" s="50">
        <v>56631</v>
      </c>
      <c r="V35" s="50">
        <v>60366</v>
      </c>
      <c r="W35" s="50">
        <v>63734</v>
      </c>
      <c r="X35" s="50">
        <v>66737</v>
      </c>
      <c r="Y35" s="50">
        <v>69374</v>
      </c>
      <c r="Z35" s="50">
        <v>71030</v>
      </c>
      <c r="AA35" s="50">
        <v>72361</v>
      </c>
      <c r="AB35" s="50">
        <v>73391</v>
      </c>
      <c r="AC35" s="50">
        <v>74176</v>
      </c>
      <c r="AD35" s="50">
        <v>74780</v>
      </c>
      <c r="AE35" s="50">
        <v>75200</v>
      </c>
      <c r="AF35" s="50">
        <v>75494</v>
      </c>
      <c r="AG35" s="50">
        <v>75681</v>
      </c>
      <c r="AH35" s="50">
        <v>75804</v>
      </c>
      <c r="AI35" s="50">
        <v>75881</v>
      </c>
      <c r="AJ35" s="2" t="s">
        <v>33</v>
      </c>
      <c r="AK35" s="37" t="s">
        <v>55</v>
      </c>
      <c r="AL35" s="2" t="s">
        <v>55</v>
      </c>
      <c r="AM35" s="2"/>
    </row>
    <row r="36" spans="1:39" x14ac:dyDescent="0.35">
      <c r="A36" s="2" t="s">
        <v>34</v>
      </c>
      <c r="B36" s="3"/>
      <c r="C36" s="3"/>
      <c r="D36" s="50">
        <v>325</v>
      </c>
      <c r="E36" s="50">
        <v>472</v>
      </c>
      <c r="F36" s="50">
        <v>995</v>
      </c>
      <c r="G36" s="50">
        <v>2079</v>
      </c>
      <c r="H36" s="50">
        <v>4329</v>
      </c>
      <c r="I36" s="50">
        <v>7420</v>
      </c>
      <c r="J36" s="50">
        <v>11556</v>
      </c>
      <c r="K36" s="50">
        <v>16127</v>
      </c>
      <c r="L36" s="50">
        <v>21452</v>
      </c>
      <c r="M36" s="50">
        <v>27556</v>
      </c>
      <c r="N36" s="50">
        <v>34308</v>
      </c>
      <c r="O36" s="50">
        <v>43148</v>
      </c>
      <c r="P36" s="50">
        <v>51683</v>
      </c>
      <c r="Q36" s="50">
        <v>59957</v>
      </c>
      <c r="R36" s="50">
        <v>67904</v>
      </c>
      <c r="S36" s="50">
        <v>75435</v>
      </c>
      <c r="T36" s="50">
        <v>82520</v>
      </c>
      <c r="U36" s="50">
        <v>89028</v>
      </c>
      <c r="V36" s="50">
        <v>94952</v>
      </c>
      <c r="W36" s="50">
        <v>100293</v>
      </c>
      <c r="X36" s="50">
        <v>105050</v>
      </c>
      <c r="Y36" s="50">
        <v>109227</v>
      </c>
      <c r="Z36" s="50">
        <v>111853</v>
      </c>
      <c r="AA36" s="50">
        <v>113957</v>
      </c>
      <c r="AB36" s="50">
        <v>115591</v>
      </c>
      <c r="AC36" s="50">
        <v>116828</v>
      </c>
      <c r="AD36" s="50">
        <v>117785</v>
      </c>
      <c r="AE36" s="50">
        <v>118448</v>
      </c>
      <c r="AF36" s="50">
        <v>118908</v>
      </c>
      <c r="AG36" s="50">
        <v>119204</v>
      </c>
      <c r="AH36" s="50">
        <v>119396</v>
      </c>
      <c r="AI36" s="50">
        <v>119516</v>
      </c>
      <c r="AJ36" s="2" t="s">
        <v>34</v>
      </c>
      <c r="AK36" s="37" t="s">
        <v>56</v>
      </c>
      <c r="AL36" s="2" t="s">
        <v>56</v>
      </c>
      <c r="AM36" s="2"/>
    </row>
    <row r="37" spans="1:39" x14ac:dyDescent="0.35">
      <c r="A37" s="2" t="s">
        <v>35</v>
      </c>
      <c r="B37" s="3"/>
      <c r="C37" s="3"/>
      <c r="D37" s="50">
        <v>523</v>
      </c>
      <c r="E37" s="50">
        <v>724</v>
      </c>
      <c r="F37" s="50">
        <v>1472</v>
      </c>
      <c r="G37" s="50">
        <v>2976</v>
      </c>
      <c r="H37" s="50">
        <v>5990</v>
      </c>
      <c r="I37" s="50">
        <v>9954</v>
      </c>
      <c r="J37" s="50">
        <v>15043</v>
      </c>
      <c r="K37" s="50">
        <v>20678</v>
      </c>
      <c r="L37" s="50">
        <v>27241</v>
      </c>
      <c r="M37" s="50">
        <v>34754</v>
      </c>
      <c r="N37" s="50">
        <v>43063</v>
      </c>
      <c r="O37" s="50">
        <v>53940</v>
      </c>
      <c r="P37" s="50">
        <v>64448</v>
      </c>
      <c r="Q37" s="50">
        <v>74638</v>
      </c>
      <c r="R37" s="50">
        <v>84415</v>
      </c>
      <c r="S37" s="50">
        <v>93682</v>
      </c>
      <c r="T37" s="50">
        <v>102370</v>
      </c>
      <c r="U37" s="50">
        <v>110363</v>
      </c>
      <c r="V37" s="50">
        <v>117656</v>
      </c>
      <c r="W37" s="50">
        <v>124228</v>
      </c>
      <c r="X37" s="50">
        <v>130088</v>
      </c>
      <c r="Y37" s="50">
        <v>135235</v>
      </c>
      <c r="Z37" s="50">
        <v>138467</v>
      </c>
      <c r="AA37" s="50">
        <v>141061</v>
      </c>
      <c r="AB37" s="50">
        <v>143074</v>
      </c>
      <c r="AC37" s="50">
        <v>144600</v>
      </c>
      <c r="AD37" s="50">
        <v>145783</v>
      </c>
      <c r="AE37" s="50">
        <v>146605</v>
      </c>
      <c r="AF37" s="50">
        <v>147173</v>
      </c>
      <c r="AG37" s="50">
        <v>147538</v>
      </c>
      <c r="AH37" s="50">
        <v>147778</v>
      </c>
      <c r="AI37" s="50">
        <v>147925</v>
      </c>
      <c r="AJ37" s="2" t="s">
        <v>35</v>
      </c>
      <c r="AK37" s="37" t="s">
        <v>55</v>
      </c>
      <c r="AL37" s="2" t="s">
        <v>55</v>
      </c>
      <c r="AM37" s="2"/>
    </row>
    <row r="38" spans="1:39" x14ac:dyDescent="0.35">
      <c r="A38" s="2" t="s">
        <v>36</v>
      </c>
      <c r="B38" s="3"/>
      <c r="C38" s="3"/>
      <c r="D38" s="50">
        <v>1395</v>
      </c>
      <c r="E38" s="50">
        <v>1998</v>
      </c>
      <c r="F38" s="50">
        <v>3167</v>
      </c>
      <c r="G38" s="50">
        <v>5515</v>
      </c>
      <c r="H38" s="50">
        <v>10206</v>
      </c>
      <c r="I38" s="50">
        <v>16309</v>
      </c>
      <c r="J38" s="50">
        <v>24033</v>
      </c>
      <c r="K38" s="50">
        <v>32618</v>
      </c>
      <c r="L38" s="50">
        <v>42575</v>
      </c>
      <c r="M38" s="50">
        <v>53918</v>
      </c>
      <c r="N38" s="50">
        <v>66414</v>
      </c>
      <c r="O38" s="50">
        <v>82730</v>
      </c>
      <c r="P38" s="50">
        <v>98489</v>
      </c>
      <c r="Q38" s="50">
        <v>113760</v>
      </c>
      <c r="R38" s="50">
        <v>128418</v>
      </c>
      <c r="S38" s="50">
        <v>142309</v>
      </c>
      <c r="T38" s="50">
        <v>155317</v>
      </c>
      <c r="U38" s="50">
        <v>167266</v>
      </c>
      <c r="V38" s="50">
        <v>178185</v>
      </c>
      <c r="W38" s="50">
        <v>188023</v>
      </c>
      <c r="X38" s="50">
        <v>196798</v>
      </c>
      <c r="Y38" s="50">
        <v>204506</v>
      </c>
      <c r="Z38" s="50">
        <v>209348</v>
      </c>
      <c r="AA38" s="50">
        <v>213241</v>
      </c>
      <c r="AB38" s="50">
        <v>216264</v>
      </c>
      <c r="AC38" s="50">
        <v>218555</v>
      </c>
      <c r="AD38" s="50">
        <v>220199</v>
      </c>
      <c r="AE38" s="50">
        <v>221348</v>
      </c>
      <c r="AF38" s="50">
        <v>222147</v>
      </c>
      <c r="AG38" s="50">
        <v>222658</v>
      </c>
      <c r="AH38" s="50">
        <v>222990</v>
      </c>
      <c r="AI38" s="50">
        <v>223191</v>
      </c>
      <c r="AJ38" s="2" t="s">
        <v>36</v>
      </c>
      <c r="AK38" s="37" t="s">
        <v>54</v>
      </c>
      <c r="AL38" s="2" t="s">
        <v>54</v>
      </c>
      <c r="AM38" s="2"/>
    </row>
    <row r="39" spans="1:39" x14ac:dyDescent="0.35">
      <c r="A39" s="2" t="s">
        <v>37</v>
      </c>
      <c r="B39" s="3"/>
      <c r="C39" s="3"/>
      <c r="D39" s="50">
        <v>671</v>
      </c>
      <c r="E39" s="50">
        <v>898</v>
      </c>
      <c r="F39" s="50">
        <v>1319</v>
      </c>
      <c r="G39" s="50">
        <v>2124</v>
      </c>
      <c r="H39" s="50">
        <v>3605</v>
      </c>
      <c r="I39" s="50">
        <v>5236</v>
      </c>
      <c r="J39" s="50">
        <v>6968</v>
      </c>
      <c r="K39" s="50">
        <v>8916</v>
      </c>
      <c r="L39" s="50">
        <v>11176</v>
      </c>
      <c r="M39" s="50">
        <v>13726</v>
      </c>
      <c r="N39" s="50">
        <v>16536</v>
      </c>
      <c r="O39" s="50">
        <v>20201</v>
      </c>
      <c r="P39" s="50">
        <v>23753</v>
      </c>
      <c r="Q39" s="50">
        <v>27201</v>
      </c>
      <c r="R39" s="50">
        <v>30501</v>
      </c>
      <c r="S39" s="50">
        <v>33623</v>
      </c>
      <c r="T39" s="50">
        <v>36493</v>
      </c>
      <c r="U39" s="50">
        <v>39145</v>
      </c>
      <c r="V39" s="50">
        <v>41605</v>
      </c>
      <c r="W39" s="50">
        <v>43821</v>
      </c>
      <c r="X39" s="50">
        <v>45806</v>
      </c>
      <c r="Y39" s="50">
        <v>47549</v>
      </c>
      <c r="Z39" s="50">
        <v>48646</v>
      </c>
      <c r="AA39" s="50">
        <v>49530</v>
      </c>
      <c r="AB39" s="50">
        <v>50217</v>
      </c>
      <c r="AC39" s="50">
        <v>50739</v>
      </c>
      <c r="AD39" s="50">
        <v>51116</v>
      </c>
      <c r="AE39" s="50">
        <v>51383</v>
      </c>
      <c r="AF39" s="50">
        <v>51568</v>
      </c>
      <c r="AG39" s="50">
        <v>51689</v>
      </c>
      <c r="AH39" s="50">
        <v>51764</v>
      </c>
      <c r="AI39" s="50">
        <v>51812</v>
      </c>
      <c r="AJ39" s="2" t="s">
        <v>37</v>
      </c>
      <c r="AK39" s="37" t="s">
        <v>58</v>
      </c>
      <c r="AL39" s="2" t="s">
        <v>58</v>
      </c>
      <c r="AM39" s="2"/>
    </row>
    <row r="40" spans="1:39" x14ac:dyDescent="0.35">
      <c r="A40" s="2" t="s">
        <v>38</v>
      </c>
      <c r="B40" s="3"/>
      <c r="C40" s="3"/>
      <c r="D40" s="50">
        <v>651</v>
      </c>
      <c r="E40" s="50">
        <v>864</v>
      </c>
      <c r="F40" s="50">
        <v>1667</v>
      </c>
      <c r="G40" s="50">
        <v>3195</v>
      </c>
      <c r="H40" s="50">
        <v>6087</v>
      </c>
      <c r="I40" s="50">
        <v>9551</v>
      </c>
      <c r="J40" s="50">
        <v>13604</v>
      </c>
      <c r="K40" s="50">
        <v>18109</v>
      </c>
      <c r="L40" s="50">
        <v>23355</v>
      </c>
      <c r="M40" s="50">
        <v>29339</v>
      </c>
      <c r="N40" s="50">
        <v>35952</v>
      </c>
      <c r="O40" s="50">
        <v>44604</v>
      </c>
      <c r="P40" s="50">
        <v>52978</v>
      </c>
      <c r="Q40" s="50">
        <v>61103</v>
      </c>
      <c r="R40" s="50">
        <v>68889</v>
      </c>
      <c r="S40" s="50">
        <v>76264</v>
      </c>
      <c r="T40" s="50">
        <v>83119</v>
      </c>
      <c r="U40" s="50">
        <v>89442</v>
      </c>
      <c r="V40" s="50">
        <v>95252</v>
      </c>
      <c r="W40" s="50">
        <v>100487</v>
      </c>
      <c r="X40" s="50">
        <v>105164</v>
      </c>
      <c r="Y40" s="50">
        <v>109271</v>
      </c>
      <c r="Z40" s="50">
        <v>111849</v>
      </c>
      <c r="AA40" s="50">
        <v>113923</v>
      </c>
      <c r="AB40" s="50">
        <v>115531</v>
      </c>
      <c r="AC40" s="50">
        <v>116754</v>
      </c>
      <c r="AD40" s="50">
        <v>117704</v>
      </c>
      <c r="AE40" s="50">
        <v>118367</v>
      </c>
      <c r="AF40" s="50">
        <v>118826</v>
      </c>
      <c r="AG40" s="50">
        <v>119121</v>
      </c>
      <c r="AH40" s="50">
        <v>119314</v>
      </c>
      <c r="AI40" s="50">
        <v>119434</v>
      </c>
      <c r="AJ40" s="2" t="s">
        <v>38</v>
      </c>
      <c r="AK40" s="37" t="s">
        <v>74</v>
      </c>
      <c r="AL40" s="2" t="s">
        <v>54</v>
      </c>
      <c r="AM40" s="2" t="s">
        <v>60</v>
      </c>
    </row>
  </sheetData>
  <autoFilter ref="A1:AM40" xr:uid="{00000000-0009-0000-0000-000009000000}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P70"/>
  <sheetViews>
    <sheetView workbookViewId="0">
      <selection sqref="A1:A2"/>
    </sheetView>
  </sheetViews>
  <sheetFormatPr defaultRowHeight="14.5" x14ac:dyDescent="0.35"/>
  <cols>
    <col min="1" max="1" width="22.54296875" customWidth="1"/>
    <col min="2" max="13" width="10.90625" customWidth="1"/>
    <col min="14" max="16" width="26.36328125" customWidth="1"/>
  </cols>
  <sheetData>
    <row r="1" spans="1:16" x14ac:dyDescent="0.35">
      <c r="A1" s="61" t="s">
        <v>39</v>
      </c>
      <c r="B1" s="60">
        <v>2023</v>
      </c>
      <c r="C1" s="60"/>
      <c r="D1" s="60"/>
      <c r="E1" s="60">
        <v>2030</v>
      </c>
      <c r="F1" s="60"/>
      <c r="G1" s="60"/>
      <c r="H1" s="60">
        <v>2040</v>
      </c>
      <c r="I1" s="60"/>
      <c r="J1" s="60"/>
      <c r="K1" s="60">
        <v>2050</v>
      </c>
      <c r="L1" s="60"/>
      <c r="M1" s="60"/>
    </row>
    <row r="2" spans="1:16" x14ac:dyDescent="0.35">
      <c r="A2" s="62"/>
      <c r="B2" s="4" t="s">
        <v>44</v>
      </c>
      <c r="C2" s="4" t="s">
        <v>46</v>
      </c>
      <c r="D2" s="4" t="s">
        <v>53</v>
      </c>
      <c r="E2" s="4" t="s">
        <v>44</v>
      </c>
      <c r="F2" s="4" t="s">
        <v>46</v>
      </c>
      <c r="G2" s="4" t="s">
        <v>53</v>
      </c>
      <c r="H2" s="4" t="s">
        <v>44</v>
      </c>
      <c r="I2" s="4" t="s">
        <v>46</v>
      </c>
      <c r="J2" s="4" t="s">
        <v>53</v>
      </c>
      <c r="K2" s="4" t="s">
        <v>47</v>
      </c>
      <c r="L2" s="4" t="s">
        <v>46</v>
      </c>
      <c r="M2" s="4" t="s">
        <v>53</v>
      </c>
      <c r="N2" s="1" t="s">
        <v>67</v>
      </c>
      <c r="O2" s="1" t="s">
        <v>68</v>
      </c>
      <c r="P2" s="1" t="s">
        <v>69</v>
      </c>
    </row>
    <row r="3" spans="1:16" x14ac:dyDescent="0.35">
      <c r="A3" s="2" t="s">
        <v>0</v>
      </c>
      <c r="B3" s="3">
        <f>MIN('DECADE VIEW BY YEAR'!B3:F3)</f>
        <v>4614</v>
      </c>
      <c r="C3" s="3">
        <f>MAX('DECADE VIEW BY YEAR'!B3:F3)</f>
        <v>8236</v>
      </c>
      <c r="D3" s="3">
        <f>C3-B3</f>
        <v>3622</v>
      </c>
      <c r="E3" s="3">
        <f>MIN('DECADE VIEW BY YEAR'!G3:K3)</f>
        <v>23988</v>
      </c>
      <c r="F3" s="3">
        <f>MAX('DECADE VIEW BY YEAR'!G3:K3)</f>
        <v>57356</v>
      </c>
      <c r="G3" s="3">
        <f>F3-E3</f>
        <v>33368</v>
      </c>
      <c r="H3" s="3">
        <f>MIN('DECADE VIEW BY YEAR'!L3:P3)</f>
        <v>109196</v>
      </c>
      <c r="I3" s="3">
        <f>MAX('DECADE VIEW BY YEAR'!L3:P3)</f>
        <v>138995</v>
      </c>
      <c r="J3" s="3">
        <f>I3-H3</f>
        <v>29799</v>
      </c>
      <c r="K3" s="3">
        <f>MIN('DECADE VIEW BY YEAR'!Q3:U3)</f>
        <v>98402</v>
      </c>
      <c r="L3" s="3">
        <f>MAX('DECADE VIEW BY YEAR'!Q3:U3)</f>
        <v>151609</v>
      </c>
      <c r="M3" s="3">
        <f>L3-K3</f>
        <v>53207</v>
      </c>
      <c r="N3" s="2" t="str">
        <f>O3&amp;"; "&amp;P3</f>
        <v>Leeds City Region; Sheffield City Region</v>
      </c>
      <c r="O3" s="2" t="s">
        <v>54</v>
      </c>
      <c r="P3" s="2" t="s">
        <v>57</v>
      </c>
    </row>
    <row r="4" spans="1:16" x14ac:dyDescent="0.35">
      <c r="A4" s="2" t="s">
        <v>1</v>
      </c>
      <c r="B4" s="3">
        <f>MIN('DECADE VIEW BY YEAR'!B4:F4)</f>
        <v>1181</v>
      </c>
      <c r="C4" s="3">
        <f>MAX('DECADE VIEW BY YEAR'!B4:F4)</f>
        <v>2108</v>
      </c>
      <c r="D4" s="3">
        <f t="shared" ref="D4:D41" si="0">C4-B4</f>
        <v>927</v>
      </c>
      <c r="E4" s="3">
        <f>MIN('DECADE VIEW BY YEAR'!G4:K4)</f>
        <v>3181</v>
      </c>
      <c r="F4" s="3">
        <f>MAX('DECADE VIEW BY YEAR'!G4:K4)</f>
        <v>7348</v>
      </c>
      <c r="G4" s="3">
        <f t="shared" ref="G4:G41" si="1">F4-E4</f>
        <v>4167</v>
      </c>
      <c r="H4" s="3">
        <f>MIN('DECADE VIEW BY YEAR'!L4:P4)</f>
        <v>11775</v>
      </c>
      <c r="I4" s="3">
        <f>MAX('DECADE VIEW BY YEAR'!L4:P4)</f>
        <v>15589</v>
      </c>
      <c r="J4" s="3">
        <f t="shared" ref="J4:J41" si="2">I4-H4</f>
        <v>3814</v>
      </c>
      <c r="K4" s="3">
        <f>MIN('DECADE VIEW BY YEAR'!Q4:U4)</f>
        <v>10879</v>
      </c>
      <c r="L4" s="3">
        <f>MAX('DECADE VIEW BY YEAR'!Q4:U4)</f>
        <v>16924</v>
      </c>
      <c r="M4" s="3">
        <f t="shared" ref="M4:M41" si="3">L4-K4</f>
        <v>6045</v>
      </c>
      <c r="N4" s="2" t="str">
        <f t="shared" ref="N4:N41" si="4">O4&amp;"; "&amp;P4</f>
        <v>Derby, Derbyshire, Nottingham and Nottinghamshire; Sheffield City Region</v>
      </c>
      <c r="O4" s="2" t="s">
        <v>66</v>
      </c>
      <c r="P4" s="2" t="s">
        <v>57</v>
      </c>
    </row>
    <row r="5" spans="1:16" x14ac:dyDescent="0.35">
      <c r="A5" s="2" t="s">
        <v>2</v>
      </c>
      <c r="B5" s="3">
        <f>MIN('DECADE VIEW BY YEAR'!B5:F5)</f>
        <v>5136</v>
      </c>
      <c r="C5" s="3">
        <f>MAX('DECADE VIEW BY YEAR'!B5:F5)</f>
        <v>9159</v>
      </c>
      <c r="D5" s="3">
        <f t="shared" si="0"/>
        <v>4023</v>
      </c>
      <c r="E5" s="3">
        <f>MIN('DECADE VIEW BY YEAR'!G5:K5)</f>
        <v>39456</v>
      </c>
      <c r="F5" s="3">
        <f>MAX('DECADE VIEW BY YEAR'!G5:K5)</f>
        <v>96211</v>
      </c>
      <c r="G5" s="3">
        <f t="shared" si="1"/>
        <v>56755</v>
      </c>
      <c r="H5" s="3">
        <f>MIN('DECADE VIEW BY YEAR'!L5:P5)</f>
        <v>191352</v>
      </c>
      <c r="I5" s="3">
        <f>MAX('DECADE VIEW BY YEAR'!L5:P5)</f>
        <v>240976</v>
      </c>
      <c r="J5" s="3">
        <f t="shared" si="2"/>
        <v>49624</v>
      </c>
      <c r="K5" s="3">
        <f>MIN('DECADE VIEW BY YEAR'!Q5:U5)</f>
        <v>171277</v>
      </c>
      <c r="L5" s="3">
        <f>MAX('DECADE VIEW BY YEAR'!Q5:U5)</f>
        <v>263191</v>
      </c>
      <c r="M5" s="3">
        <f t="shared" si="3"/>
        <v>91914</v>
      </c>
      <c r="N5" s="2" t="str">
        <f t="shared" si="4"/>
        <v xml:space="preserve">Leeds City Region; </v>
      </c>
      <c r="O5" s="2" t="s">
        <v>54</v>
      </c>
      <c r="P5" s="2"/>
    </row>
    <row r="6" spans="1:16" x14ac:dyDescent="0.35">
      <c r="A6" s="2" t="s">
        <v>3</v>
      </c>
      <c r="B6" s="3">
        <f>MIN('DECADE VIEW BY YEAR'!B6:F6)</f>
        <v>2517</v>
      </c>
      <c r="C6" s="3">
        <f>MAX('DECADE VIEW BY YEAR'!B6:F6)</f>
        <v>4494</v>
      </c>
      <c r="D6" s="3">
        <f t="shared" si="0"/>
        <v>1977</v>
      </c>
      <c r="E6" s="3">
        <f>MIN('DECADE VIEW BY YEAR'!G6:K6)</f>
        <v>18496</v>
      </c>
      <c r="F6" s="3">
        <f>MAX('DECADE VIEW BY YEAR'!G6:K6)</f>
        <v>45020</v>
      </c>
      <c r="G6" s="3">
        <f t="shared" si="1"/>
        <v>26524</v>
      </c>
      <c r="H6" s="3">
        <f>MIN('DECADE VIEW BY YEAR'!L6:P6)</f>
        <v>89167</v>
      </c>
      <c r="I6" s="3">
        <f>MAX('DECADE VIEW BY YEAR'!L6:P6)</f>
        <v>112403</v>
      </c>
      <c r="J6" s="3">
        <f t="shared" si="2"/>
        <v>23236</v>
      </c>
      <c r="K6" s="3">
        <f>MIN('DECADE VIEW BY YEAR'!Q6:U6)</f>
        <v>79862</v>
      </c>
      <c r="L6" s="3">
        <f>MAX('DECADE VIEW BY YEAR'!Q6:U6)</f>
        <v>122750</v>
      </c>
      <c r="M6" s="3">
        <f t="shared" si="3"/>
        <v>42888</v>
      </c>
      <c r="N6" s="2" t="str">
        <f t="shared" si="4"/>
        <v xml:space="preserve">Leeds City Region; </v>
      </c>
      <c r="O6" s="2" t="s">
        <v>54</v>
      </c>
      <c r="P6" s="2"/>
    </row>
    <row r="7" spans="1:16" x14ac:dyDescent="0.35">
      <c r="A7" s="2" t="s">
        <v>4</v>
      </c>
      <c r="B7" s="3">
        <f>MIN('DECADE VIEW BY YEAR'!B7:F7)</f>
        <v>6245</v>
      </c>
      <c r="C7" s="3">
        <f>MAX('DECADE VIEW BY YEAR'!B7:F7)</f>
        <v>13407</v>
      </c>
      <c r="D7" s="3">
        <f t="shared" si="0"/>
        <v>7162</v>
      </c>
      <c r="E7" s="3">
        <f>MIN('DECADE VIEW BY YEAR'!G7:K7)</f>
        <v>44715</v>
      </c>
      <c r="F7" s="3">
        <f>MAX('DECADE VIEW BY YEAR'!G7:K7)</f>
        <v>116535</v>
      </c>
      <c r="G7" s="3">
        <f t="shared" si="1"/>
        <v>71820</v>
      </c>
      <c r="H7" s="3">
        <f>MIN('DECADE VIEW BY YEAR'!L7:P7)</f>
        <v>212116</v>
      </c>
      <c r="I7" s="3">
        <f>MAX('DECADE VIEW BY YEAR'!L7:P7)</f>
        <v>291127</v>
      </c>
      <c r="J7" s="3">
        <f t="shared" si="2"/>
        <v>79011</v>
      </c>
      <c r="K7" s="3">
        <f>MIN('DECADE VIEW BY YEAR'!Q7:U7)</f>
        <v>190600</v>
      </c>
      <c r="L7" s="3">
        <f>MAX('DECADE VIEW BY YEAR'!Q7:U7)</f>
        <v>318410</v>
      </c>
      <c r="M7" s="3">
        <f t="shared" si="3"/>
        <v>127810</v>
      </c>
      <c r="N7" s="2" t="str">
        <f t="shared" si="4"/>
        <v xml:space="preserve">North Eastern; </v>
      </c>
      <c r="O7" s="2" t="s">
        <v>55</v>
      </c>
      <c r="P7" s="2"/>
    </row>
    <row r="8" spans="1:16" x14ac:dyDescent="0.35">
      <c r="A8" s="2" t="s">
        <v>5</v>
      </c>
      <c r="B8" s="3">
        <f>MIN('DECADE VIEW BY YEAR'!B8:F8)</f>
        <v>712</v>
      </c>
      <c r="C8" s="3">
        <f>MAX('DECADE VIEW BY YEAR'!B8:F8)</f>
        <v>1271</v>
      </c>
      <c r="D8" s="3">
        <f t="shared" si="0"/>
        <v>559</v>
      </c>
      <c r="E8" s="3">
        <f>MIN('DECADE VIEW BY YEAR'!G8:K8)</f>
        <v>5435</v>
      </c>
      <c r="F8" s="3">
        <f>MAX('DECADE VIEW BY YEAR'!G8:K8)</f>
        <v>13247</v>
      </c>
      <c r="G8" s="3">
        <f t="shared" si="1"/>
        <v>7812</v>
      </c>
      <c r="H8" s="3">
        <f>MIN('DECADE VIEW BY YEAR'!L8:P8)</f>
        <v>26327</v>
      </c>
      <c r="I8" s="3">
        <f>MAX('DECADE VIEW BY YEAR'!L8:P8)</f>
        <v>33161</v>
      </c>
      <c r="J8" s="3">
        <f t="shared" si="2"/>
        <v>6834</v>
      </c>
      <c r="K8" s="3">
        <f>MIN('DECADE VIEW BY YEAR'!Q8:U8)</f>
        <v>23568</v>
      </c>
      <c r="L8" s="3">
        <f>MAX('DECADE VIEW BY YEAR'!Q8:U8)</f>
        <v>36217</v>
      </c>
      <c r="M8" s="3">
        <f t="shared" si="3"/>
        <v>12649</v>
      </c>
      <c r="N8" s="2" t="str">
        <f t="shared" si="4"/>
        <v>Leeds City Region; York and North Yorkshire</v>
      </c>
      <c r="O8" s="2" t="s">
        <v>54</v>
      </c>
      <c r="P8" s="2" t="s">
        <v>60</v>
      </c>
    </row>
    <row r="9" spans="1:16" x14ac:dyDescent="0.35">
      <c r="A9" s="2" t="s">
        <v>6</v>
      </c>
      <c r="B9" s="3">
        <f>MIN('DECADE VIEW BY YEAR'!B9:F9)</f>
        <v>2100</v>
      </c>
      <c r="C9" s="3">
        <f>MAX('DECADE VIEW BY YEAR'!B9:F9)</f>
        <v>4507</v>
      </c>
      <c r="D9" s="3">
        <f t="shared" si="0"/>
        <v>2407</v>
      </c>
      <c r="E9" s="3">
        <f>MIN('DECADE VIEW BY YEAR'!G9:K9)</f>
        <v>17844</v>
      </c>
      <c r="F9" s="3">
        <f>MAX('DECADE VIEW BY YEAR'!G9:K9)</f>
        <v>46563</v>
      </c>
      <c r="G9" s="3">
        <f t="shared" si="1"/>
        <v>28719</v>
      </c>
      <c r="H9" s="3">
        <f>MIN('DECADE VIEW BY YEAR'!L9:P9)</f>
        <v>86565</v>
      </c>
      <c r="I9" s="3">
        <f>MAX('DECADE VIEW BY YEAR'!L9:P9)</f>
        <v>118241</v>
      </c>
      <c r="J9" s="3">
        <f t="shared" si="2"/>
        <v>31676</v>
      </c>
      <c r="K9" s="3">
        <f>MIN('DECADE VIEW BY YEAR'!Q9:U9)</f>
        <v>77533</v>
      </c>
      <c r="L9" s="3">
        <f>MAX('DECADE VIEW BY YEAR'!Q9:U9)</f>
        <v>129389</v>
      </c>
      <c r="M9" s="3">
        <f t="shared" si="3"/>
        <v>51856</v>
      </c>
      <c r="N9" s="2" t="str">
        <f t="shared" si="4"/>
        <v xml:space="preserve">Tees Valley; </v>
      </c>
      <c r="O9" s="2" t="s">
        <v>56</v>
      </c>
      <c r="P9" s="2"/>
    </row>
    <row r="10" spans="1:16" x14ac:dyDescent="0.35">
      <c r="A10" s="2" t="s">
        <v>7</v>
      </c>
      <c r="B10" s="3">
        <f>MIN('DECADE VIEW BY YEAR'!B10:F10)</f>
        <v>6509</v>
      </c>
      <c r="C10" s="3">
        <f>MAX('DECADE VIEW BY YEAR'!B10:F10)</f>
        <v>11613</v>
      </c>
      <c r="D10" s="3">
        <f t="shared" si="0"/>
        <v>5104</v>
      </c>
      <c r="E10" s="3">
        <f>MIN('DECADE VIEW BY YEAR'!G10:K10)</f>
        <v>32341</v>
      </c>
      <c r="F10" s="3">
        <f>MAX('DECADE VIEW BY YEAR'!G10:K10)</f>
        <v>77124</v>
      </c>
      <c r="G10" s="3">
        <f t="shared" si="1"/>
        <v>44783</v>
      </c>
      <c r="H10" s="3">
        <f>MIN('DECADE VIEW BY YEAR'!L10:P10)</f>
        <v>145884</v>
      </c>
      <c r="I10" s="3">
        <f>MAX('DECADE VIEW BY YEAR'!L10:P10)</f>
        <v>185999</v>
      </c>
      <c r="J10" s="3">
        <f t="shared" si="2"/>
        <v>40115</v>
      </c>
      <c r="K10" s="3">
        <f>MIN('DECADE VIEW BY YEAR'!Q10:U10)</f>
        <v>131600</v>
      </c>
      <c r="L10" s="3">
        <f>MAX('DECADE VIEW BY YEAR'!Q10:U10)</f>
        <v>202839</v>
      </c>
      <c r="M10" s="3">
        <f t="shared" si="3"/>
        <v>71239</v>
      </c>
      <c r="N10" s="2" t="str">
        <f t="shared" si="4"/>
        <v xml:space="preserve">Sheffield City Region; </v>
      </c>
      <c r="O10" s="2" t="s">
        <v>57</v>
      </c>
      <c r="P10" s="2"/>
    </row>
    <row r="11" spans="1:16" x14ac:dyDescent="0.35">
      <c r="A11" s="2" t="s">
        <v>8</v>
      </c>
      <c r="B11" s="3">
        <f>MIN('DECADE VIEW BY YEAR'!B11:F11)</f>
        <v>1771</v>
      </c>
      <c r="C11" s="3">
        <f>MAX('DECADE VIEW BY YEAR'!B11:F11)</f>
        <v>3162</v>
      </c>
      <c r="D11" s="3">
        <f t="shared" si="0"/>
        <v>1391</v>
      </c>
      <c r="E11" s="3">
        <f>MIN('DECADE VIEW BY YEAR'!G11:K11)</f>
        <v>5543</v>
      </c>
      <c r="F11" s="3">
        <f>MAX('DECADE VIEW BY YEAR'!G11:K11)</f>
        <v>12927</v>
      </c>
      <c r="G11" s="3">
        <f t="shared" si="1"/>
        <v>7384</v>
      </c>
      <c r="H11" s="3">
        <f>MIN('DECADE VIEW BY YEAR'!L11:P11)</f>
        <v>21878</v>
      </c>
      <c r="I11" s="3">
        <f>MAX('DECADE VIEW BY YEAR'!L11:P11)</f>
        <v>28591</v>
      </c>
      <c r="J11" s="3">
        <f t="shared" si="2"/>
        <v>6713</v>
      </c>
      <c r="K11" s="3">
        <f>MIN('DECADE VIEW BY YEAR'!Q11:U11)</f>
        <v>20047</v>
      </c>
      <c r="L11" s="3">
        <f>MAX('DECADE VIEW BY YEAR'!Q11:U11)</f>
        <v>31088</v>
      </c>
      <c r="M11" s="3">
        <f t="shared" si="3"/>
        <v>11041</v>
      </c>
      <c r="N11" s="2" t="str">
        <f t="shared" si="4"/>
        <v xml:space="preserve">Greater Lincolnshire; </v>
      </c>
      <c r="O11" s="2" t="s">
        <v>58</v>
      </c>
      <c r="P11" s="2"/>
    </row>
    <row r="12" spans="1:16" x14ac:dyDescent="0.35">
      <c r="A12" s="2" t="s">
        <v>9</v>
      </c>
      <c r="B12" s="3">
        <f>MIN('DECADE VIEW BY YEAR'!B12:F12)</f>
        <v>6017</v>
      </c>
      <c r="C12" s="3">
        <f>MAX('DECADE VIEW BY YEAR'!B12:F12)</f>
        <v>10757</v>
      </c>
      <c r="D12" s="3">
        <f t="shared" si="0"/>
        <v>4740</v>
      </c>
      <c r="E12" s="3">
        <f>MIN('DECADE VIEW BY YEAR'!G12:K12)</f>
        <v>36911</v>
      </c>
      <c r="F12" s="3">
        <f>MAX('DECADE VIEW BY YEAR'!G12:K12)</f>
        <v>89085</v>
      </c>
      <c r="G12" s="3">
        <f t="shared" si="1"/>
        <v>52174</v>
      </c>
      <c r="H12" s="3">
        <f>MIN('DECADE VIEW BY YEAR'!L12:P12)</f>
        <v>173178</v>
      </c>
      <c r="I12" s="3">
        <f>MAX('DECADE VIEW BY YEAR'!L12:P12)</f>
        <v>219471</v>
      </c>
      <c r="J12" s="3">
        <f t="shared" si="2"/>
        <v>46293</v>
      </c>
      <c r="K12" s="3">
        <f>MIN('DECADE VIEW BY YEAR'!Q12:U12)</f>
        <v>155555</v>
      </c>
      <c r="L12" s="3">
        <f>MAX('DECADE VIEW BY YEAR'!Q12:U12)</f>
        <v>239548</v>
      </c>
      <c r="M12" s="3">
        <f t="shared" si="3"/>
        <v>83993</v>
      </c>
      <c r="N12" s="2" t="str">
        <f t="shared" si="4"/>
        <v>Humber; York and North Yorkshire</v>
      </c>
      <c r="O12" s="2" t="s">
        <v>59</v>
      </c>
      <c r="P12" s="2" t="s">
        <v>60</v>
      </c>
    </row>
    <row r="13" spans="1:16" x14ac:dyDescent="0.35">
      <c r="A13" s="2" t="s">
        <v>10</v>
      </c>
      <c r="B13" s="3">
        <f>MIN('DECADE VIEW BY YEAR'!B13:F13)</f>
        <v>2002</v>
      </c>
      <c r="C13" s="3">
        <f>MAX('DECADE VIEW BY YEAR'!B13:F13)</f>
        <v>4298</v>
      </c>
      <c r="D13" s="3">
        <f t="shared" si="0"/>
        <v>2296</v>
      </c>
      <c r="E13" s="3">
        <f>MIN('DECADE VIEW BY YEAR'!G13:K13)</f>
        <v>14366</v>
      </c>
      <c r="F13" s="3">
        <f>MAX('DECADE VIEW BY YEAR'!G13:K13)</f>
        <v>37443</v>
      </c>
      <c r="G13" s="3">
        <f t="shared" si="1"/>
        <v>23077</v>
      </c>
      <c r="H13" s="3">
        <f>MIN('DECADE VIEW BY YEAR'!L13:P13)</f>
        <v>68175</v>
      </c>
      <c r="I13" s="3">
        <f>MAX('DECADE VIEW BY YEAR'!L13:P13)</f>
        <v>93565</v>
      </c>
      <c r="J13" s="3">
        <f t="shared" si="2"/>
        <v>25390</v>
      </c>
      <c r="K13" s="3">
        <f>MIN('DECADE VIEW BY YEAR'!Q13:U13)</f>
        <v>61257</v>
      </c>
      <c r="L13" s="3">
        <f>MAX('DECADE VIEW BY YEAR'!Q13:U13)</f>
        <v>102334</v>
      </c>
      <c r="M13" s="3">
        <f t="shared" si="3"/>
        <v>41077</v>
      </c>
      <c r="N13" s="2" t="str">
        <f t="shared" si="4"/>
        <v xml:space="preserve">North Eastern; </v>
      </c>
      <c r="O13" s="2" t="s">
        <v>55</v>
      </c>
      <c r="P13" s="2"/>
    </row>
    <row r="14" spans="1:16" x14ac:dyDescent="0.35">
      <c r="A14" s="2" t="s">
        <v>11</v>
      </c>
      <c r="B14" s="3">
        <f>MIN('DECADE VIEW BY YEAR'!B14:F14)</f>
        <v>1457</v>
      </c>
      <c r="C14" s="3">
        <f>MAX('DECADE VIEW BY YEAR'!B14:F14)</f>
        <v>3128</v>
      </c>
      <c r="D14" s="3">
        <f t="shared" si="0"/>
        <v>1671</v>
      </c>
      <c r="E14" s="3">
        <f>MIN('DECADE VIEW BY YEAR'!G14:K14)</f>
        <v>10547</v>
      </c>
      <c r="F14" s="3">
        <f>MAX('DECADE VIEW BY YEAR'!G14:K14)</f>
        <v>27488</v>
      </c>
      <c r="G14" s="3">
        <f t="shared" si="1"/>
        <v>16941</v>
      </c>
      <c r="H14" s="3">
        <f>MIN('DECADE VIEW BY YEAR'!L14:P14)</f>
        <v>50113</v>
      </c>
      <c r="I14" s="3">
        <f>MAX('DECADE VIEW BY YEAR'!L14:P14)</f>
        <v>68756</v>
      </c>
      <c r="J14" s="3">
        <f t="shared" si="2"/>
        <v>18643</v>
      </c>
      <c r="K14" s="3">
        <f>MIN('DECADE VIEW BY YEAR'!Q14:U14)</f>
        <v>45018</v>
      </c>
      <c r="L14" s="3">
        <f>MAX('DECADE VIEW BY YEAR'!Q14:U14)</f>
        <v>75204</v>
      </c>
      <c r="M14" s="3">
        <f t="shared" si="3"/>
        <v>30186</v>
      </c>
      <c r="N14" s="2" t="str">
        <f t="shared" si="4"/>
        <v xml:space="preserve">York and North Yorkshire; </v>
      </c>
      <c r="O14" s="2" t="s">
        <v>60</v>
      </c>
      <c r="P14" s="2"/>
    </row>
    <row r="15" spans="1:16" x14ac:dyDescent="0.35">
      <c r="A15" s="2" t="s">
        <v>12</v>
      </c>
      <c r="B15" s="3">
        <f>MIN('DECADE VIEW BY YEAR'!B15:F15)</f>
        <v>2683</v>
      </c>
      <c r="C15" s="3">
        <f>MAX('DECADE VIEW BY YEAR'!B15:F15)</f>
        <v>5688</v>
      </c>
      <c r="D15" s="3">
        <f t="shared" si="0"/>
        <v>3005</v>
      </c>
      <c r="E15" s="3">
        <f>MIN('DECADE VIEW BY YEAR'!G15:K15)</f>
        <v>17819</v>
      </c>
      <c r="F15" s="3">
        <f>MAX('DECADE VIEW BY YEAR'!G15:K15)</f>
        <v>46127</v>
      </c>
      <c r="G15" s="3">
        <f t="shared" si="1"/>
        <v>28308</v>
      </c>
      <c r="H15" s="3">
        <f>MIN('DECADE VIEW BY YEAR'!L15:P15)</f>
        <v>83656</v>
      </c>
      <c r="I15" s="3">
        <f>MAX('DECADE VIEW BY YEAR'!L15:P15)</f>
        <v>114345</v>
      </c>
      <c r="J15" s="3">
        <f t="shared" si="2"/>
        <v>30689</v>
      </c>
      <c r="K15" s="3">
        <f>MIN('DECADE VIEW BY YEAR'!Q15:U15)</f>
        <v>75274</v>
      </c>
      <c r="L15" s="3">
        <f>MAX('DECADE VIEW BY YEAR'!Q15:U15)</f>
        <v>125014</v>
      </c>
      <c r="M15" s="3">
        <f t="shared" si="3"/>
        <v>49740</v>
      </c>
      <c r="N15" s="2" t="str">
        <f t="shared" si="4"/>
        <v>Leeds City Region; York and North Yorkshire</v>
      </c>
      <c r="O15" s="2" t="s">
        <v>54</v>
      </c>
      <c r="P15" s="2" t="s">
        <v>60</v>
      </c>
    </row>
    <row r="16" spans="1:16" x14ac:dyDescent="0.35">
      <c r="A16" s="2" t="s">
        <v>13</v>
      </c>
      <c r="B16" s="3">
        <f>MIN('DECADE VIEW BY YEAR'!B16:F16)</f>
        <v>888</v>
      </c>
      <c r="C16" s="3">
        <f>MAX('DECADE VIEW BY YEAR'!B16:F16)</f>
        <v>1906</v>
      </c>
      <c r="D16" s="3">
        <f t="shared" si="0"/>
        <v>1018</v>
      </c>
      <c r="E16" s="3">
        <f>MIN('DECADE VIEW BY YEAR'!G16:K16)</f>
        <v>7001</v>
      </c>
      <c r="F16" s="3">
        <f>MAX('DECADE VIEW BY YEAR'!G16:K16)</f>
        <v>18261</v>
      </c>
      <c r="G16" s="3">
        <f t="shared" si="1"/>
        <v>11260</v>
      </c>
      <c r="H16" s="3">
        <f>MIN('DECADE VIEW BY YEAR'!L16:P16)</f>
        <v>33652</v>
      </c>
      <c r="I16" s="3">
        <f>MAX('DECADE VIEW BY YEAR'!L16:P16)</f>
        <v>46058</v>
      </c>
      <c r="J16" s="3">
        <f t="shared" si="2"/>
        <v>12406</v>
      </c>
      <c r="K16" s="3">
        <f>MIN('DECADE VIEW BY YEAR'!Q16:U16)</f>
        <v>30182</v>
      </c>
      <c r="L16" s="3">
        <f>MAX('DECADE VIEW BY YEAR'!Q16:U16)</f>
        <v>50388</v>
      </c>
      <c r="M16" s="3">
        <f t="shared" si="3"/>
        <v>20206</v>
      </c>
      <c r="N16" s="2" t="str">
        <f t="shared" si="4"/>
        <v xml:space="preserve">Tees Valley; </v>
      </c>
      <c r="O16" s="2" t="s">
        <v>56</v>
      </c>
      <c r="P16" s="2"/>
    </row>
    <row r="17" spans="1:16" x14ac:dyDescent="0.35">
      <c r="A17" s="2" t="s">
        <v>14</v>
      </c>
      <c r="B17" s="3">
        <f>MIN('DECADE VIEW BY YEAR'!B17:F17)</f>
        <v>113</v>
      </c>
      <c r="C17" s="3">
        <f>MAX('DECADE VIEW BY YEAR'!B17:F17)</f>
        <v>201</v>
      </c>
      <c r="D17" s="3">
        <f t="shared" si="0"/>
        <v>88</v>
      </c>
      <c r="E17" s="3">
        <f>MIN('DECADE VIEW BY YEAR'!G17:K17)</f>
        <v>560</v>
      </c>
      <c r="F17" s="3">
        <f>MAX('DECADE VIEW BY YEAR'!G17:K17)</f>
        <v>1336</v>
      </c>
      <c r="G17" s="3">
        <f t="shared" si="1"/>
        <v>776</v>
      </c>
      <c r="H17" s="3">
        <f>MIN('DECADE VIEW BY YEAR'!L17:P17)</f>
        <v>2526</v>
      </c>
      <c r="I17" s="3">
        <f>MAX('DECADE VIEW BY YEAR'!L17:P17)</f>
        <v>3221</v>
      </c>
      <c r="J17" s="3">
        <f t="shared" si="2"/>
        <v>695</v>
      </c>
      <c r="K17" s="3">
        <f>MIN('DECADE VIEW BY YEAR'!Q17:U17)</f>
        <v>2279</v>
      </c>
      <c r="L17" s="3">
        <f>MAX('DECADE VIEW BY YEAR'!Q17:U17)</f>
        <v>3513</v>
      </c>
      <c r="M17" s="3">
        <f t="shared" si="3"/>
        <v>1234</v>
      </c>
      <c r="N17" s="2" t="str">
        <f t="shared" si="4"/>
        <v xml:space="preserve">Derby, Derbyshire, Nottingham and Nottinghamshire,; </v>
      </c>
      <c r="O17" s="2" t="s">
        <v>61</v>
      </c>
      <c r="P17" s="2"/>
    </row>
    <row r="18" spans="1:16" x14ac:dyDescent="0.35">
      <c r="A18" s="2" t="s">
        <v>48</v>
      </c>
      <c r="B18" s="3">
        <f>MIN('DECADE VIEW BY YEAR'!B18:F18)</f>
        <v>3731</v>
      </c>
      <c r="C18" s="3">
        <f>MAX('DECADE VIEW BY YEAR'!B18:F18)</f>
        <v>6655</v>
      </c>
      <c r="D18" s="3">
        <f t="shared" si="0"/>
        <v>2924</v>
      </c>
      <c r="E18" s="3">
        <f>MIN('DECADE VIEW BY YEAR'!G18:K18)</f>
        <v>20728</v>
      </c>
      <c r="F18" s="3">
        <f>MAX('DECADE VIEW BY YEAR'!G18:K18)</f>
        <v>49762</v>
      </c>
      <c r="G18" s="3">
        <f t="shared" si="1"/>
        <v>29034</v>
      </c>
      <c r="H18" s="3">
        <f>MIN('DECADE VIEW BY YEAR'!L18:P18)</f>
        <v>95598</v>
      </c>
      <c r="I18" s="3">
        <f>MAX('DECADE VIEW BY YEAR'!L18:P18)</f>
        <v>121411</v>
      </c>
      <c r="J18" s="3">
        <f t="shared" si="2"/>
        <v>25813</v>
      </c>
      <c r="K18" s="3">
        <f>MIN('DECADE VIEW BY YEAR'!Q18:U18)</f>
        <v>86024</v>
      </c>
      <c r="L18" s="3">
        <f>MAX('DECADE VIEW BY YEAR'!Q18:U18)</f>
        <v>132466</v>
      </c>
      <c r="M18" s="3">
        <f t="shared" si="3"/>
        <v>46442</v>
      </c>
      <c r="N18" s="2" t="str">
        <f t="shared" si="4"/>
        <v xml:space="preserve">Humber; </v>
      </c>
      <c r="O18" s="2" t="s">
        <v>59</v>
      </c>
      <c r="P18" s="2"/>
    </row>
    <row r="19" spans="1:16" x14ac:dyDescent="0.35">
      <c r="A19" s="2" t="s">
        <v>16</v>
      </c>
      <c r="B19" s="3">
        <f>MIN('DECADE VIEW BY YEAR'!B19:F19)</f>
        <v>5274</v>
      </c>
      <c r="C19" s="3">
        <f>MAX('DECADE VIEW BY YEAR'!B19:F19)</f>
        <v>9409</v>
      </c>
      <c r="D19" s="3">
        <f t="shared" si="0"/>
        <v>4135</v>
      </c>
      <c r="E19" s="3">
        <f>MIN('DECADE VIEW BY YEAR'!G19:K19)</f>
        <v>38454</v>
      </c>
      <c r="F19" s="3">
        <f>MAX('DECADE VIEW BY YEAR'!G19:K19)</f>
        <v>93558</v>
      </c>
      <c r="G19" s="3">
        <f t="shared" si="1"/>
        <v>55104</v>
      </c>
      <c r="H19" s="3">
        <f>MIN('DECADE VIEW BY YEAR'!L19:P19)</f>
        <v>185200</v>
      </c>
      <c r="I19" s="3">
        <f>MAX('DECADE VIEW BY YEAR'!L19:P19)</f>
        <v>233493</v>
      </c>
      <c r="J19" s="3">
        <f t="shared" si="2"/>
        <v>48293</v>
      </c>
      <c r="K19" s="3">
        <f>MIN('DECADE VIEW BY YEAR'!Q19:U19)</f>
        <v>165888</v>
      </c>
      <c r="L19" s="3">
        <f>MAX('DECADE VIEW BY YEAR'!Q19:U19)</f>
        <v>254984</v>
      </c>
      <c r="M19" s="3">
        <f t="shared" si="3"/>
        <v>89096</v>
      </c>
      <c r="N19" s="2" t="str">
        <f t="shared" si="4"/>
        <v xml:space="preserve">Leeds City Region; </v>
      </c>
      <c r="O19" s="2" t="s">
        <v>54</v>
      </c>
      <c r="P19" s="2"/>
    </row>
    <row r="20" spans="1:16" x14ac:dyDescent="0.35">
      <c r="A20" s="2" t="s">
        <v>17</v>
      </c>
      <c r="B20" s="3">
        <f>MIN('DECADE VIEW BY YEAR'!B20:F20)</f>
        <v>11610</v>
      </c>
      <c r="C20" s="3">
        <f>MAX('DECADE VIEW BY YEAR'!B20:F20)</f>
        <v>20716</v>
      </c>
      <c r="D20" s="3">
        <f t="shared" si="0"/>
        <v>9106</v>
      </c>
      <c r="E20" s="3">
        <f>MIN('DECADE VIEW BY YEAR'!G20:K20)</f>
        <v>79156</v>
      </c>
      <c r="F20" s="3">
        <f>MAX('DECADE VIEW BY YEAR'!G20:K20)</f>
        <v>192039</v>
      </c>
      <c r="G20" s="3">
        <f t="shared" si="1"/>
        <v>112883</v>
      </c>
      <c r="H20" s="3">
        <f>MIN('DECADE VIEW BY YEAR'!L20:P20)</f>
        <v>377659</v>
      </c>
      <c r="I20" s="3">
        <f>MAX('DECADE VIEW BY YEAR'!L20:P20)</f>
        <v>476897</v>
      </c>
      <c r="J20" s="3">
        <f t="shared" si="2"/>
        <v>99238</v>
      </c>
      <c r="K20" s="3">
        <f>MIN('DECADE VIEW BY YEAR'!Q20:U20)</f>
        <v>338625</v>
      </c>
      <c r="L20" s="3">
        <f>MAX('DECADE VIEW BY YEAR'!Q20:U20)</f>
        <v>520689</v>
      </c>
      <c r="M20" s="3">
        <f t="shared" si="3"/>
        <v>182064</v>
      </c>
      <c r="N20" s="2" t="str">
        <f t="shared" si="4"/>
        <v xml:space="preserve">Leeds City Region; </v>
      </c>
      <c r="O20" s="2" t="s">
        <v>54</v>
      </c>
      <c r="P20" s="2"/>
    </row>
    <row r="21" spans="1:16" x14ac:dyDescent="0.35">
      <c r="A21" s="2" t="s">
        <v>18</v>
      </c>
      <c r="B21" s="3">
        <f>MIN('DECADE VIEW BY YEAR'!B21:F21)</f>
        <v>1141</v>
      </c>
      <c r="C21" s="3">
        <f>MAX('DECADE VIEW BY YEAR'!B21:F21)</f>
        <v>2449</v>
      </c>
      <c r="D21" s="3">
        <f t="shared" si="0"/>
        <v>1308</v>
      </c>
      <c r="E21" s="3">
        <f>MIN('DECADE VIEW BY YEAR'!G21:K21)</f>
        <v>9647</v>
      </c>
      <c r="F21" s="3">
        <f>MAX('DECADE VIEW BY YEAR'!G21:K21)</f>
        <v>25173</v>
      </c>
      <c r="G21" s="3">
        <f t="shared" si="1"/>
        <v>15526</v>
      </c>
      <c r="H21" s="3">
        <f>MIN('DECADE VIEW BY YEAR'!L21:P21)</f>
        <v>46772</v>
      </c>
      <c r="I21" s="3">
        <f>MAX('DECADE VIEW BY YEAR'!L21:P21)</f>
        <v>63896</v>
      </c>
      <c r="J21" s="3">
        <f t="shared" si="2"/>
        <v>17124</v>
      </c>
      <c r="K21" s="3">
        <f>MIN('DECADE VIEW BY YEAR'!Q21:U21)</f>
        <v>41895</v>
      </c>
      <c r="L21" s="3">
        <f>MAX('DECADE VIEW BY YEAR'!Q21:U21)</f>
        <v>69919</v>
      </c>
      <c r="M21" s="3">
        <f t="shared" si="3"/>
        <v>28024</v>
      </c>
      <c r="N21" s="2" t="str">
        <f t="shared" si="4"/>
        <v xml:space="preserve">Tees Valley; </v>
      </c>
      <c r="O21" s="2" t="s">
        <v>56</v>
      </c>
      <c r="P21" s="2"/>
    </row>
    <row r="22" spans="1:16" x14ac:dyDescent="0.35">
      <c r="A22" s="2" t="s">
        <v>19</v>
      </c>
      <c r="B22" s="3">
        <f>MIN('DECADE VIEW BY YEAR'!B22:F22)</f>
        <v>2356</v>
      </c>
      <c r="C22" s="3">
        <f>MAX('DECADE VIEW BY YEAR'!B22:F22)</f>
        <v>5053</v>
      </c>
      <c r="D22" s="3">
        <f t="shared" si="0"/>
        <v>2697</v>
      </c>
      <c r="E22" s="3">
        <f>MIN('DECADE VIEW BY YEAR'!G22:K22)</f>
        <v>17188</v>
      </c>
      <c r="F22" s="3">
        <f>MAX('DECADE VIEW BY YEAR'!G22:K22)</f>
        <v>44804</v>
      </c>
      <c r="G22" s="3">
        <f t="shared" si="1"/>
        <v>27616</v>
      </c>
      <c r="H22" s="3">
        <f>MIN('DECADE VIEW BY YEAR'!L22:P22)</f>
        <v>81767</v>
      </c>
      <c r="I22" s="3">
        <f>MAX('DECADE VIEW BY YEAR'!L22:P22)</f>
        <v>112156</v>
      </c>
      <c r="J22" s="3">
        <f t="shared" si="2"/>
        <v>30389</v>
      </c>
      <c r="K22" s="3">
        <f>MIN('DECADE VIEW BY YEAR'!Q22:U22)</f>
        <v>73443</v>
      </c>
      <c r="L22" s="3">
        <f>MAX('DECADE VIEW BY YEAR'!Q22:U22)</f>
        <v>122674</v>
      </c>
      <c r="M22" s="3">
        <f t="shared" si="3"/>
        <v>49231</v>
      </c>
      <c r="N22" s="2" t="str">
        <f t="shared" si="4"/>
        <v xml:space="preserve">North Eastern; </v>
      </c>
      <c r="O22" s="2" t="s">
        <v>55</v>
      </c>
      <c r="P22" s="2"/>
    </row>
    <row r="23" spans="1:16" x14ac:dyDescent="0.35">
      <c r="A23" s="2" t="s">
        <v>20</v>
      </c>
      <c r="B23" s="3">
        <f>MIN('DECADE VIEW BY YEAR'!B23:F23)</f>
        <v>365</v>
      </c>
      <c r="C23" s="3">
        <f>MAX('DECADE VIEW BY YEAR'!B23:F23)</f>
        <v>651</v>
      </c>
      <c r="D23" s="3">
        <f t="shared" si="0"/>
        <v>286</v>
      </c>
      <c r="E23" s="3">
        <f>MIN('DECADE VIEW BY YEAR'!G23:K23)</f>
        <v>2281</v>
      </c>
      <c r="F23" s="3">
        <f>MAX('DECADE VIEW BY YEAR'!G23:K23)</f>
        <v>5509</v>
      </c>
      <c r="G23" s="3">
        <f t="shared" si="1"/>
        <v>3228</v>
      </c>
      <c r="H23" s="3">
        <f>MIN('DECADE VIEW BY YEAR'!L23:P23)</f>
        <v>10735</v>
      </c>
      <c r="I23" s="3">
        <f>MAX('DECADE VIEW BY YEAR'!L23:P23)</f>
        <v>13587</v>
      </c>
      <c r="J23" s="3">
        <f t="shared" si="2"/>
        <v>2852</v>
      </c>
      <c r="K23" s="3">
        <f>MIN('DECADE VIEW BY YEAR'!Q23:U23)</f>
        <v>9639</v>
      </c>
      <c r="L23" s="3">
        <f>MAX('DECADE VIEW BY YEAR'!Q23:U23)</f>
        <v>14830</v>
      </c>
      <c r="M23" s="3">
        <f t="shared" si="3"/>
        <v>5191</v>
      </c>
      <c r="N23" s="2" t="str">
        <f t="shared" si="4"/>
        <v>Derby, Derbyshire, Nottingham and Nottinghamshire; Sheffield City Region</v>
      </c>
      <c r="O23" s="2" t="s">
        <v>66</v>
      </c>
      <c r="P23" s="2" t="s">
        <v>57</v>
      </c>
    </row>
    <row r="24" spans="1:16" x14ac:dyDescent="0.35">
      <c r="A24" s="2" t="s">
        <v>21</v>
      </c>
      <c r="B24" s="3">
        <f>MIN('DECADE VIEW BY YEAR'!B24:F24)</f>
        <v>2395</v>
      </c>
      <c r="C24" s="3">
        <f>MAX('DECADE VIEW BY YEAR'!B24:F24)</f>
        <v>4273</v>
      </c>
      <c r="D24" s="3">
        <f t="shared" si="0"/>
        <v>1878</v>
      </c>
      <c r="E24" s="3">
        <f>MIN('DECADE VIEW BY YEAR'!G24:K24)</f>
        <v>14754</v>
      </c>
      <c r="F24" s="3">
        <f>MAX('DECADE VIEW BY YEAR'!G24:K24)</f>
        <v>35617</v>
      </c>
      <c r="G24" s="3">
        <f t="shared" si="1"/>
        <v>20863</v>
      </c>
      <c r="H24" s="3">
        <f>MIN('DECADE VIEW BY YEAR'!L24:P24)</f>
        <v>69292</v>
      </c>
      <c r="I24" s="3">
        <f>MAX('DECADE VIEW BY YEAR'!L24:P24)</f>
        <v>87731</v>
      </c>
      <c r="J24" s="3">
        <f t="shared" si="2"/>
        <v>18439</v>
      </c>
      <c r="K24" s="3">
        <f>MIN('DECADE VIEW BY YEAR'!Q24:U24)</f>
        <v>62234</v>
      </c>
      <c r="L24" s="3">
        <f>MAX('DECADE VIEW BY YEAR'!Q24:U24)</f>
        <v>95758</v>
      </c>
      <c r="M24" s="3">
        <f t="shared" si="3"/>
        <v>33524</v>
      </c>
      <c r="N24" s="2" t="str">
        <f t="shared" si="4"/>
        <v>Greater Lincolnshire; Humber</v>
      </c>
      <c r="O24" s="2" t="s">
        <v>58</v>
      </c>
      <c r="P24" s="2" t="s">
        <v>59</v>
      </c>
    </row>
    <row r="25" spans="1:16" x14ac:dyDescent="0.35">
      <c r="A25" s="2" t="s">
        <v>22</v>
      </c>
      <c r="B25" s="3">
        <f>MIN('DECADE VIEW BY YEAR'!B25:F25)</f>
        <v>2737</v>
      </c>
      <c r="C25" s="3">
        <f>MAX('DECADE VIEW BY YEAR'!B25:F25)</f>
        <v>4886</v>
      </c>
      <c r="D25" s="3">
        <f t="shared" si="0"/>
        <v>2149</v>
      </c>
      <c r="E25" s="3">
        <f>MIN('DECADE VIEW BY YEAR'!G25:K25)</f>
        <v>17931</v>
      </c>
      <c r="F25" s="3">
        <f>MAX('DECADE VIEW BY YEAR'!G25:K25)</f>
        <v>43421</v>
      </c>
      <c r="G25" s="3">
        <f t="shared" si="1"/>
        <v>25490</v>
      </c>
      <c r="H25" s="3">
        <f>MIN('DECADE VIEW BY YEAR'!L25:P25)</f>
        <v>85036</v>
      </c>
      <c r="I25" s="3">
        <f>MAX('DECADE VIEW BY YEAR'!L25:P25)</f>
        <v>107488</v>
      </c>
      <c r="J25" s="3">
        <f t="shared" si="2"/>
        <v>22452</v>
      </c>
      <c r="K25" s="3">
        <f>MIN('DECADE VIEW BY YEAR'!Q25:U25)</f>
        <v>76293</v>
      </c>
      <c r="L25" s="3">
        <f>MAX('DECADE VIEW BY YEAR'!Q25:U25)</f>
        <v>117341</v>
      </c>
      <c r="M25" s="3">
        <f t="shared" si="3"/>
        <v>41048</v>
      </c>
      <c r="N25" s="2" t="str">
        <f t="shared" si="4"/>
        <v>Greater Lincolnshire; Humber</v>
      </c>
      <c r="O25" s="2" t="s">
        <v>58</v>
      </c>
      <c r="P25" s="2" t="s">
        <v>59</v>
      </c>
    </row>
    <row r="26" spans="1:16" x14ac:dyDescent="0.35">
      <c r="A26" s="2" t="s">
        <v>23</v>
      </c>
      <c r="B26" s="3">
        <f>MIN('DECADE VIEW BY YEAR'!B26:F26)</f>
        <v>2043</v>
      </c>
      <c r="C26" s="3">
        <f>MAX('DECADE VIEW BY YEAR'!B26:F26)</f>
        <v>4382</v>
      </c>
      <c r="D26" s="3">
        <f t="shared" si="0"/>
        <v>2339</v>
      </c>
      <c r="E26" s="3">
        <f>MIN('DECADE VIEW BY YEAR'!G26:K26)</f>
        <v>15981</v>
      </c>
      <c r="F26" s="3">
        <f>MAX('DECADE VIEW BY YEAR'!G26:K26)</f>
        <v>41674</v>
      </c>
      <c r="G26" s="3">
        <f t="shared" si="1"/>
        <v>25693</v>
      </c>
      <c r="H26" s="3">
        <f>MIN('DECADE VIEW BY YEAR'!L26:P26)</f>
        <v>76737</v>
      </c>
      <c r="I26" s="3">
        <f>MAX('DECADE VIEW BY YEAR'!L26:P26)</f>
        <v>105042</v>
      </c>
      <c r="J26" s="3">
        <f t="shared" si="2"/>
        <v>28305</v>
      </c>
      <c r="K26" s="3">
        <f>MIN('DECADE VIEW BY YEAR'!Q26:U26)</f>
        <v>68830</v>
      </c>
      <c r="L26" s="3">
        <f>MAX('DECADE VIEW BY YEAR'!Q26:U26)</f>
        <v>114920</v>
      </c>
      <c r="M26" s="3">
        <f t="shared" si="3"/>
        <v>46090</v>
      </c>
      <c r="N26" s="2" t="str">
        <f t="shared" si="4"/>
        <v xml:space="preserve">North Eastern; </v>
      </c>
      <c r="O26" s="2" t="s">
        <v>55</v>
      </c>
      <c r="P26" s="2"/>
    </row>
    <row r="27" spans="1:16" x14ac:dyDescent="0.35">
      <c r="A27" s="2" t="s">
        <v>24</v>
      </c>
      <c r="B27" s="3">
        <f>MIN('DECADE VIEW BY YEAR'!B27:F27)</f>
        <v>4325</v>
      </c>
      <c r="C27" s="3">
        <f>MAX('DECADE VIEW BY YEAR'!B27:F27)</f>
        <v>9276</v>
      </c>
      <c r="D27" s="3">
        <f t="shared" si="0"/>
        <v>4951</v>
      </c>
      <c r="E27" s="3">
        <f>MIN('DECADE VIEW BY YEAR'!G27:K27)</f>
        <v>28648</v>
      </c>
      <c r="F27" s="3">
        <f>MAX('DECADE VIEW BY YEAR'!G27:K27)</f>
        <v>74608</v>
      </c>
      <c r="G27" s="3">
        <f t="shared" si="1"/>
        <v>45960</v>
      </c>
      <c r="H27" s="3">
        <f>MIN('DECADE VIEW BY YEAR'!L27:P27)</f>
        <v>134320</v>
      </c>
      <c r="I27" s="3">
        <f>MAX('DECADE VIEW BY YEAR'!L27:P27)</f>
        <v>184818</v>
      </c>
      <c r="J27" s="3">
        <f t="shared" si="2"/>
        <v>50498</v>
      </c>
      <c r="K27" s="3">
        <f>MIN('DECADE VIEW BY YEAR'!Q27:U27)</f>
        <v>120900</v>
      </c>
      <c r="L27" s="3">
        <f>MAX('DECADE VIEW BY YEAR'!Q27:U27)</f>
        <v>202083</v>
      </c>
      <c r="M27" s="3">
        <f t="shared" si="3"/>
        <v>81183</v>
      </c>
      <c r="N27" s="2" t="str">
        <f t="shared" si="4"/>
        <v xml:space="preserve">North Eastern; </v>
      </c>
      <c r="O27" s="2" t="s">
        <v>55</v>
      </c>
      <c r="P27" s="2"/>
    </row>
    <row r="28" spans="1:16" x14ac:dyDescent="0.35">
      <c r="A28" s="2" t="s">
        <v>25</v>
      </c>
      <c r="B28" s="3">
        <f>MIN('DECADE VIEW BY YEAR'!B28:F28)</f>
        <v>261</v>
      </c>
      <c r="C28" s="3">
        <f>MAX('DECADE VIEW BY YEAR'!B28:F28)</f>
        <v>466</v>
      </c>
      <c r="D28" s="3">
        <f t="shared" si="0"/>
        <v>205</v>
      </c>
      <c r="E28" s="3">
        <f>MIN('DECADE VIEW BY YEAR'!G28:K28)</f>
        <v>1718</v>
      </c>
      <c r="F28" s="3">
        <f>MAX('DECADE VIEW BY YEAR'!G28:K28)</f>
        <v>4160</v>
      </c>
      <c r="G28" s="3">
        <f t="shared" si="1"/>
        <v>2442</v>
      </c>
      <c r="H28" s="3">
        <f>MIN('DECADE VIEW BY YEAR'!L28:P28)</f>
        <v>8151</v>
      </c>
      <c r="I28" s="3">
        <f>MAX('DECADE VIEW BY YEAR'!L28:P28)</f>
        <v>10301</v>
      </c>
      <c r="J28" s="3">
        <f t="shared" si="2"/>
        <v>2150</v>
      </c>
      <c r="K28" s="3">
        <f>MIN('DECADE VIEW BY YEAR'!Q28:U28)</f>
        <v>7312</v>
      </c>
      <c r="L28" s="3">
        <f>MAX('DECADE VIEW BY YEAR'!Q28:U28)</f>
        <v>11246</v>
      </c>
      <c r="M28" s="3">
        <f t="shared" si="3"/>
        <v>3934</v>
      </c>
      <c r="N28" s="2" t="str">
        <f t="shared" si="4"/>
        <v xml:space="preserve">Lancashire; </v>
      </c>
      <c r="O28" s="2" t="s">
        <v>62</v>
      </c>
      <c r="P28" s="2"/>
    </row>
    <row r="29" spans="1:16" x14ac:dyDescent="0.35">
      <c r="A29" s="2" t="s">
        <v>26</v>
      </c>
      <c r="B29" s="3">
        <f>MIN('DECADE VIEW BY YEAR'!B29:F29)</f>
        <v>1357</v>
      </c>
      <c r="C29" s="3">
        <f>MAX('DECADE VIEW BY YEAR'!B29:F29)</f>
        <v>2912</v>
      </c>
      <c r="D29" s="3">
        <f t="shared" si="0"/>
        <v>1555</v>
      </c>
      <c r="E29" s="3">
        <f>MIN('DECADE VIEW BY YEAR'!G29:K29)</f>
        <v>11605</v>
      </c>
      <c r="F29" s="3">
        <f>MAX('DECADE VIEW BY YEAR'!G29:K29)</f>
        <v>30285</v>
      </c>
      <c r="G29" s="3">
        <f t="shared" si="1"/>
        <v>18680</v>
      </c>
      <c r="H29" s="3">
        <f>MIN('DECADE VIEW BY YEAR'!L29:P29)</f>
        <v>56346</v>
      </c>
      <c r="I29" s="3">
        <f>MAX('DECADE VIEW BY YEAR'!L29:P29)</f>
        <v>76951</v>
      </c>
      <c r="J29" s="3">
        <f t="shared" si="2"/>
        <v>20605</v>
      </c>
      <c r="K29" s="3">
        <f>MIN('DECADE VIEW BY YEAR'!Q29:U29)</f>
        <v>50462</v>
      </c>
      <c r="L29" s="3">
        <f>MAX('DECADE VIEW BY YEAR'!Q29:U29)</f>
        <v>84208</v>
      </c>
      <c r="M29" s="3">
        <f t="shared" si="3"/>
        <v>33746</v>
      </c>
      <c r="N29" s="2" t="str">
        <f t="shared" si="4"/>
        <v xml:space="preserve">Tees Valley; </v>
      </c>
      <c r="O29" s="2" t="s">
        <v>56</v>
      </c>
      <c r="P29" s="2"/>
    </row>
    <row r="30" spans="1:16" x14ac:dyDescent="0.35">
      <c r="A30" s="2" t="s">
        <v>27</v>
      </c>
      <c r="B30" s="3">
        <f>MIN('DECADE VIEW BY YEAR'!B30:F30)</f>
        <v>656</v>
      </c>
      <c r="C30" s="3">
        <f>MAX('DECADE VIEW BY YEAR'!B30:F30)</f>
        <v>1408</v>
      </c>
      <c r="D30" s="3">
        <f t="shared" si="0"/>
        <v>752</v>
      </c>
      <c r="E30" s="3">
        <f>MIN('DECADE VIEW BY YEAR'!G30:K30)</f>
        <v>4786</v>
      </c>
      <c r="F30" s="3">
        <f>MAX('DECADE VIEW BY YEAR'!G30:K30)</f>
        <v>12474</v>
      </c>
      <c r="G30" s="3">
        <f t="shared" si="1"/>
        <v>7688</v>
      </c>
      <c r="H30" s="3">
        <f>MIN('DECADE VIEW BY YEAR'!L30:P30)</f>
        <v>22764</v>
      </c>
      <c r="I30" s="3">
        <f>MAX('DECADE VIEW BY YEAR'!L30:P30)</f>
        <v>31224</v>
      </c>
      <c r="J30" s="3">
        <f t="shared" si="2"/>
        <v>8460</v>
      </c>
      <c r="K30" s="3">
        <f>MIN('DECADE VIEW BY YEAR'!Q30:U30)</f>
        <v>20446</v>
      </c>
      <c r="L30" s="3">
        <f>MAX('DECADE VIEW BY YEAR'!Q30:U30)</f>
        <v>34151</v>
      </c>
      <c r="M30" s="3">
        <f t="shared" si="3"/>
        <v>13705</v>
      </c>
      <c r="N30" s="2" t="str">
        <f t="shared" si="4"/>
        <v xml:space="preserve">York and North Yorkshire; </v>
      </c>
      <c r="O30" s="2" t="s">
        <v>60</v>
      </c>
      <c r="P30" s="2"/>
    </row>
    <row r="31" spans="1:16" x14ac:dyDescent="0.35">
      <c r="A31" s="2" t="s">
        <v>28</v>
      </c>
      <c r="B31" s="3">
        <f>MIN('DECADE VIEW BY YEAR'!B31:F31)</f>
        <v>4994</v>
      </c>
      <c r="C31" s="3">
        <f>MAX('DECADE VIEW BY YEAR'!B31:F31)</f>
        <v>8911</v>
      </c>
      <c r="D31" s="3">
        <f t="shared" si="0"/>
        <v>3917</v>
      </c>
      <c r="E31" s="3">
        <f>MIN('DECADE VIEW BY YEAR'!G31:K31)</f>
        <v>26397</v>
      </c>
      <c r="F31" s="3">
        <f>MAX('DECADE VIEW BY YEAR'!G31:K31)</f>
        <v>63184</v>
      </c>
      <c r="G31" s="3">
        <f t="shared" si="1"/>
        <v>36787</v>
      </c>
      <c r="H31" s="3">
        <f>MIN('DECADE VIEW BY YEAR'!L31:P31)</f>
        <v>120577</v>
      </c>
      <c r="I31" s="3">
        <f>MAX('DECADE VIEW BY YEAR'!L31:P31)</f>
        <v>153392</v>
      </c>
      <c r="J31" s="3">
        <f t="shared" si="2"/>
        <v>32815</v>
      </c>
      <c r="K31" s="3">
        <f>MIN('DECADE VIEW BY YEAR'!Q31:U31)</f>
        <v>108619</v>
      </c>
      <c r="L31" s="3">
        <f>MAX('DECADE VIEW BY YEAR'!Q31:U31)</f>
        <v>167324</v>
      </c>
      <c r="M31" s="3">
        <f t="shared" si="3"/>
        <v>58705</v>
      </c>
      <c r="N31" s="2" t="str">
        <f t="shared" si="4"/>
        <v xml:space="preserve">Sheffield City Region; </v>
      </c>
      <c r="O31" s="2" t="s">
        <v>57</v>
      </c>
      <c r="P31" s="2"/>
    </row>
    <row r="32" spans="1:16" x14ac:dyDescent="0.35">
      <c r="A32" s="2" t="s">
        <v>29</v>
      </c>
      <c r="B32" s="3">
        <f>MIN('DECADE VIEW BY YEAR'!B32:F32)</f>
        <v>1000</v>
      </c>
      <c r="C32" s="3">
        <f>MAX('DECADE VIEW BY YEAR'!B32:F32)</f>
        <v>2123</v>
      </c>
      <c r="D32" s="3">
        <f t="shared" si="0"/>
        <v>1123</v>
      </c>
      <c r="E32" s="3">
        <f>MIN('DECADE VIEW BY YEAR'!G32:K32)</f>
        <v>6644</v>
      </c>
      <c r="F32" s="3">
        <f>MAX('DECADE VIEW BY YEAR'!G32:K32)</f>
        <v>17229</v>
      </c>
      <c r="G32" s="3">
        <f t="shared" si="1"/>
        <v>10585</v>
      </c>
      <c r="H32" s="3">
        <f>MIN('DECADE VIEW BY YEAR'!L32:P32)</f>
        <v>31194</v>
      </c>
      <c r="I32" s="3">
        <f>MAX('DECADE VIEW BY YEAR'!L32:P32)</f>
        <v>42721</v>
      </c>
      <c r="J32" s="3">
        <f t="shared" si="2"/>
        <v>11527</v>
      </c>
      <c r="K32" s="3">
        <f>MIN('DECADE VIEW BY YEAR'!Q32:U32)</f>
        <v>28067</v>
      </c>
      <c r="L32" s="3">
        <f>MAX('DECADE VIEW BY YEAR'!Q32:U32)</f>
        <v>46710</v>
      </c>
      <c r="M32" s="3">
        <f t="shared" si="3"/>
        <v>18643</v>
      </c>
      <c r="N32" s="2" t="str">
        <f t="shared" si="4"/>
        <v xml:space="preserve">York and North Yorkshire; </v>
      </c>
      <c r="O32" s="2" t="s">
        <v>60</v>
      </c>
      <c r="P32" s="2"/>
    </row>
    <row r="33" spans="1:16" x14ac:dyDescent="0.35">
      <c r="A33" s="2" t="s">
        <v>30</v>
      </c>
      <c r="B33" s="3">
        <f>MIN('DECADE VIEW BY YEAR'!B33:F33)</f>
        <v>1921</v>
      </c>
      <c r="C33" s="3">
        <f>MAX('DECADE VIEW BY YEAR'!B33:F33)</f>
        <v>4070</v>
      </c>
      <c r="D33" s="3">
        <f t="shared" si="0"/>
        <v>2149</v>
      </c>
      <c r="E33" s="3">
        <f>MIN('DECADE VIEW BY YEAR'!G33:K33)</f>
        <v>10652</v>
      </c>
      <c r="F33" s="3">
        <f>MAX('DECADE VIEW BY YEAR'!G33:K33)</f>
        <v>27539</v>
      </c>
      <c r="G33" s="3">
        <f t="shared" si="1"/>
        <v>16887</v>
      </c>
      <c r="H33" s="3">
        <f>MIN('DECADE VIEW BY YEAR'!L33:P33)</f>
        <v>48449</v>
      </c>
      <c r="I33" s="3">
        <f>MAX('DECADE VIEW BY YEAR'!L33:P33)</f>
        <v>66753</v>
      </c>
      <c r="J33" s="3">
        <f t="shared" si="2"/>
        <v>18304</v>
      </c>
      <c r="K33" s="3">
        <f>MIN('DECADE VIEW BY YEAR'!Q33:U33)</f>
        <v>43792</v>
      </c>
      <c r="L33" s="3">
        <f>MAX('DECADE VIEW BY YEAR'!Q33:U33)</f>
        <v>72929</v>
      </c>
      <c r="M33" s="3">
        <f t="shared" si="3"/>
        <v>29137</v>
      </c>
      <c r="N33" s="2" t="str">
        <f t="shared" si="4"/>
        <v xml:space="preserve">York and North Yorkshire; </v>
      </c>
      <c r="O33" s="2" t="s">
        <v>60</v>
      </c>
      <c r="P33" s="2"/>
    </row>
    <row r="34" spans="1:16" x14ac:dyDescent="0.35">
      <c r="A34" s="2" t="s">
        <v>31</v>
      </c>
      <c r="B34" s="3">
        <f>MIN('DECADE VIEW BY YEAR'!B34:F34)</f>
        <v>1452</v>
      </c>
      <c r="C34" s="3">
        <f>MAX('DECADE VIEW BY YEAR'!B34:F34)</f>
        <v>2599</v>
      </c>
      <c r="D34" s="3">
        <f t="shared" si="0"/>
        <v>1147</v>
      </c>
      <c r="E34" s="3">
        <f>MIN('DECADE VIEW BY YEAR'!G34:K34)</f>
        <v>9679</v>
      </c>
      <c r="F34" s="3">
        <f>MAX('DECADE VIEW BY YEAR'!G34:K34)</f>
        <v>23461</v>
      </c>
      <c r="G34" s="3">
        <f t="shared" si="1"/>
        <v>13782</v>
      </c>
      <c r="H34" s="3">
        <f>MIN('DECADE VIEW BY YEAR'!L34:P34)</f>
        <v>46020</v>
      </c>
      <c r="I34" s="3">
        <f>MAX('DECADE VIEW BY YEAR'!L34:P34)</f>
        <v>58217</v>
      </c>
      <c r="J34" s="3">
        <f t="shared" si="2"/>
        <v>12197</v>
      </c>
      <c r="K34" s="3">
        <f>MIN('DECADE VIEW BY YEAR'!Q34:U34)</f>
        <v>41281</v>
      </c>
      <c r="L34" s="3">
        <f>MAX('DECADE VIEW BY YEAR'!Q34:U34)</f>
        <v>63559</v>
      </c>
      <c r="M34" s="3">
        <f t="shared" si="3"/>
        <v>22278</v>
      </c>
      <c r="N34" s="2" t="str">
        <f t="shared" si="4"/>
        <v>Leeds City Region; York and North Yorkshire</v>
      </c>
      <c r="O34" s="2" t="s">
        <v>54</v>
      </c>
      <c r="P34" s="2" t="s">
        <v>60</v>
      </c>
    </row>
    <row r="35" spans="1:16" x14ac:dyDescent="0.35">
      <c r="A35" s="2" t="s">
        <v>32</v>
      </c>
      <c r="B35" s="3">
        <f>MIN('DECADE VIEW BY YEAR'!B35:F35)</f>
        <v>7824</v>
      </c>
      <c r="C35" s="3">
        <f>MAX('DECADE VIEW BY YEAR'!B35:F35)</f>
        <v>13961</v>
      </c>
      <c r="D35" s="3">
        <f t="shared" si="0"/>
        <v>6137</v>
      </c>
      <c r="E35" s="3">
        <f>MIN('DECADE VIEW BY YEAR'!G35:K35)</f>
        <v>45010</v>
      </c>
      <c r="F35" s="3">
        <f>MAX('DECADE VIEW BY YEAR'!G35:K35)</f>
        <v>108255</v>
      </c>
      <c r="G35" s="3">
        <f t="shared" si="1"/>
        <v>63245</v>
      </c>
      <c r="H35" s="3">
        <f>MIN('DECADE VIEW BY YEAR'!L35:P35)</f>
        <v>208884</v>
      </c>
      <c r="I35" s="3">
        <f>MAX('DECADE VIEW BY YEAR'!L35:P35)</f>
        <v>265004</v>
      </c>
      <c r="J35" s="3">
        <f t="shared" si="2"/>
        <v>56120</v>
      </c>
      <c r="K35" s="3">
        <f>MIN('DECADE VIEW BY YEAR'!Q35:U35)</f>
        <v>187844</v>
      </c>
      <c r="L35" s="3">
        <f>MAX('DECADE VIEW BY YEAR'!Q35:U35)</f>
        <v>289175</v>
      </c>
      <c r="M35" s="3">
        <f t="shared" si="3"/>
        <v>101331</v>
      </c>
      <c r="N35" s="2" t="str">
        <f t="shared" si="4"/>
        <v xml:space="preserve">Sheffield City Region; </v>
      </c>
      <c r="O35" s="2" t="s">
        <v>57</v>
      </c>
      <c r="P35" s="2"/>
    </row>
    <row r="36" spans="1:16" x14ac:dyDescent="0.35">
      <c r="A36" s="2" t="s">
        <v>33</v>
      </c>
      <c r="B36" s="3">
        <f>MIN('DECADE VIEW BY YEAR'!B36:F36)</f>
        <v>1465</v>
      </c>
      <c r="C36" s="3">
        <f>MAX('DECADE VIEW BY YEAR'!B36:F36)</f>
        <v>3143</v>
      </c>
      <c r="D36" s="3">
        <f t="shared" si="0"/>
        <v>1678</v>
      </c>
      <c r="E36" s="3">
        <f>MIN('DECADE VIEW BY YEAR'!G36:K36)</f>
        <v>10639</v>
      </c>
      <c r="F36" s="3">
        <f>MAX('DECADE VIEW BY YEAR'!G36:K36)</f>
        <v>27728</v>
      </c>
      <c r="G36" s="3">
        <f t="shared" si="1"/>
        <v>17089</v>
      </c>
      <c r="H36" s="3">
        <f>MIN('DECADE VIEW BY YEAR'!L36:P36)</f>
        <v>50569</v>
      </c>
      <c r="I36" s="3">
        <f>MAX('DECADE VIEW BY YEAR'!L36:P36)</f>
        <v>69374</v>
      </c>
      <c r="J36" s="3">
        <f t="shared" si="2"/>
        <v>18805</v>
      </c>
      <c r="K36" s="3">
        <f>MIN('DECADE VIEW BY YEAR'!Q36:U36)</f>
        <v>45427</v>
      </c>
      <c r="L36" s="3">
        <f>MAX('DECADE VIEW BY YEAR'!Q36:U36)</f>
        <v>75881</v>
      </c>
      <c r="M36" s="3">
        <f t="shared" si="3"/>
        <v>30454</v>
      </c>
      <c r="N36" s="2" t="str">
        <f t="shared" si="4"/>
        <v xml:space="preserve">North Eastern; </v>
      </c>
      <c r="O36" s="2" t="s">
        <v>55</v>
      </c>
      <c r="P36" s="2"/>
    </row>
    <row r="37" spans="1:16" x14ac:dyDescent="0.35">
      <c r="A37" s="2" t="s">
        <v>34</v>
      </c>
      <c r="B37" s="3">
        <f>MIN('DECADE VIEW BY YEAR'!B37:F37)</f>
        <v>2015</v>
      </c>
      <c r="C37" s="3">
        <f>MAX('DECADE VIEW BY YEAR'!B37:F37)</f>
        <v>4329</v>
      </c>
      <c r="D37" s="3">
        <f t="shared" si="0"/>
        <v>2314</v>
      </c>
      <c r="E37" s="3">
        <f>MIN('DECADE VIEW BY YEAR'!G37:K37)</f>
        <v>16539</v>
      </c>
      <c r="F37" s="3">
        <f>MAX('DECADE VIEW BY YEAR'!G37:K37)</f>
        <v>43148</v>
      </c>
      <c r="G37" s="3">
        <f t="shared" si="1"/>
        <v>26609</v>
      </c>
      <c r="H37" s="3">
        <f>MIN('DECADE VIEW BY YEAR'!L37:P37)</f>
        <v>79895</v>
      </c>
      <c r="I37" s="3">
        <f>MAX('DECADE VIEW BY YEAR'!L37:P37)</f>
        <v>109227</v>
      </c>
      <c r="J37" s="3">
        <f t="shared" si="2"/>
        <v>29332</v>
      </c>
      <c r="K37" s="3">
        <f>MIN('DECADE VIEW BY YEAR'!Q37:U37)</f>
        <v>71603</v>
      </c>
      <c r="L37" s="3">
        <f>MAX('DECADE VIEW BY YEAR'!Q37:U37)</f>
        <v>119516</v>
      </c>
      <c r="M37" s="3">
        <f t="shared" si="3"/>
        <v>47913</v>
      </c>
      <c r="N37" s="2" t="str">
        <f t="shared" si="4"/>
        <v xml:space="preserve">Tees Valley; </v>
      </c>
      <c r="O37" s="2" t="s">
        <v>56</v>
      </c>
      <c r="P37" s="2"/>
    </row>
    <row r="38" spans="1:16" x14ac:dyDescent="0.35">
      <c r="A38" s="2" t="s">
        <v>35</v>
      </c>
      <c r="B38" s="3">
        <f>MIN('DECADE VIEW BY YEAR'!B38:F38)</f>
        <v>2793</v>
      </c>
      <c r="C38" s="3">
        <f>MAX('DECADE VIEW BY YEAR'!B38:F38)</f>
        <v>5990</v>
      </c>
      <c r="D38" s="3">
        <f t="shared" si="0"/>
        <v>3197</v>
      </c>
      <c r="E38" s="3">
        <f>MIN('DECADE VIEW BY YEAR'!G38:K38)</f>
        <v>20691</v>
      </c>
      <c r="F38" s="3">
        <f>MAX('DECADE VIEW BY YEAR'!G38:K38)</f>
        <v>53940</v>
      </c>
      <c r="G38" s="3">
        <f t="shared" si="1"/>
        <v>33249</v>
      </c>
      <c r="H38" s="3">
        <f>MIN('DECADE VIEW BY YEAR'!L38:P38)</f>
        <v>98639</v>
      </c>
      <c r="I38" s="3">
        <f>MAX('DECADE VIEW BY YEAR'!L38:P38)</f>
        <v>135235</v>
      </c>
      <c r="J38" s="3">
        <f t="shared" si="2"/>
        <v>36596</v>
      </c>
      <c r="K38" s="3">
        <f>MIN('DECADE VIEW BY YEAR'!Q38:U38)</f>
        <v>88570</v>
      </c>
      <c r="L38" s="3">
        <f>MAX('DECADE VIEW BY YEAR'!Q38:U38)</f>
        <v>147925</v>
      </c>
      <c r="M38" s="3">
        <f t="shared" si="3"/>
        <v>59355</v>
      </c>
      <c r="N38" s="2" t="str">
        <f t="shared" si="4"/>
        <v xml:space="preserve">North Eastern; </v>
      </c>
      <c r="O38" s="2" t="s">
        <v>55</v>
      </c>
      <c r="P38" s="2"/>
    </row>
    <row r="39" spans="1:16" x14ac:dyDescent="0.35">
      <c r="A39" s="2" t="s">
        <v>36</v>
      </c>
      <c r="B39" s="3">
        <f>MIN('DECADE VIEW BY YEAR'!B39:F39)</f>
        <v>5722</v>
      </c>
      <c r="C39" s="3">
        <f>MAX('DECADE VIEW BY YEAR'!B39:F39)</f>
        <v>10206</v>
      </c>
      <c r="D39" s="3">
        <f t="shared" si="0"/>
        <v>4484</v>
      </c>
      <c r="E39" s="3">
        <f>MIN('DECADE VIEW BY YEAR'!G39:K39)</f>
        <v>34495</v>
      </c>
      <c r="F39" s="3">
        <f>MAX('DECADE VIEW BY YEAR'!G39:K39)</f>
        <v>83182</v>
      </c>
      <c r="G39" s="3">
        <f t="shared" si="1"/>
        <v>48687</v>
      </c>
      <c r="H39" s="3">
        <f>MIN('DECADE VIEW BY YEAR'!L39:P39)</f>
        <v>161417</v>
      </c>
      <c r="I39" s="3">
        <f>MAX('DECADE VIEW BY YEAR'!L39:P39)</f>
        <v>204506</v>
      </c>
      <c r="J39" s="3">
        <f t="shared" si="2"/>
        <v>43089</v>
      </c>
      <c r="K39" s="3">
        <f>MIN('DECADE VIEW BY YEAR'!Q39:U39)</f>
        <v>145033</v>
      </c>
      <c r="L39" s="3">
        <f>MAX('DECADE VIEW BY YEAR'!Q39:U39)</f>
        <v>223191</v>
      </c>
      <c r="M39" s="3">
        <f t="shared" si="3"/>
        <v>78158</v>
      </c>
      <c r="N39" s="2" t="str">
        <f t="shared" si="4"/>
        <v xml:space="preserve">Leeds City Region; </v>
      </c>
      <c r="O39" s="2" t="s">
        <v>54</v>
      </c>
      <c r="P39" s="2"/>
    </row>
    <row r="40" spans="1:16" x14ac:dyDescent="0.35">
      <c r="A40" s="2" t="s">
        <v>37</v>
      </c>
      <c r="B40" s="3">
        <f>MIN('DECADE VIEW BY YEAR'!B40:F40)</f>
        <v>2021</v>
      </c>
      <c r="C40" s="3">
        <f>MAX('DECADE VIEW BY YEAR'!B40:F40)</f>
        <v>3605</v>
      </c>
      <c r="D40" s="3">
        <f t="shared" si="0"/>
        <v>1584</v>
      </c>
      <c r="E40" s="3">
        <f>MIN('DECADE VIEW BY YEAR'!G40:K40)</f>
        <v>8531</v>
      </c>
      <c r="F40" s="3">
        <f>MAX('DECADE VIEW BY YEAR'!G40:K40)</f>
        <v>20201</v>
      </c>
      <c r="G40" s="3">
        <f t="shared" si="1"/>
        <v>11670</v>
      </c>
      <c r="H40" s="3">
        <f>MIN('DECADE VIEW BY YEAR'!L40:P40)</f>
        <v>37041</v>
      </c>
      <c r="I40" s="3">
        <f>MAX('DECADE VIEW BY YEAR'!L40:P40)</f>
        <v>47549</v>
      </c>
      <c r="J40" s="3">
        <f t="shared" si="2"/>
        <v>10508</v>
      </c>
      <c r="K40" s="3">
        <f>MIN('DECADE VIEW BY YEAR'!Q40:U40)</f>
        <v>33558</v>
      </c>
      <c r="L40" s="3">
        <f>MAX('DECADE VIEW BY YEAR'!Q40:U40)</f>
        <v>51812</v>
      </c>
      <c r="M40" s="3">
        <f t="shared" si="3"/>
        <v>18254</v>
      </c>
      <c r="N40" s="2" t="str">
        <f t="shared" si="4"/>
        <v xml:space="preserve">Greater Lincolnshire; </v>
      </c>
      <c r="O40" s="2" t="s">
        <v>58</v>
      </c>
      <c r="P40" s="2"/>
    </row>
    <row r="41" spans="1:16" x14ac:dyDescent="0.35">
      <c r="A41" s="2" t="s">
        <v>38</v>
      </c>
      <c r="B41" s="3">
        <f>MIN('DECADE VIEW BY YEAR'!B41:F41)</f>
        <v>2836</v>
      </c>
      <c r="C41" s="3">
        <f>MAX('DECADE VIEW BY YEAR'!B41:F41)</f>
        <v>6087</v>
      </c>
      <c r="D41" s="3">
        <f t="shared" si="0"/>
        <v>3251</v>
      </c>
      <c r="E41" s="3">
        <f>MIN('DECADE VIEW BY YEAR'!G41:K41)</f>
        <v>17141</v>
      </c>
      <c r="F41" s="3">
        <f>MAX('DECADE VIEW BY YEAR'!G41:K41)</f>
        <v>44604</v>
      </c>
      <c r="G41" s="3">
        <f t="shared" si="1"/>
        <v>27463</v>
      </c>
      <c r="H41" s="3">
        <f>MIN('DECADE VIEW BY YEAR'!L41:P41)</f>
        <v>79149</v>
      </c>
      <c r="I41" s="3">
        <f>MAX('DECADE VIEW BY YEAR'!L41:P41)</f>
        <v>109271</v>
      </c>
      <c r="J41" s="3">
        <f t="shared" si="2"/>
        <v>30122</v>
      </c>
      <c r="K41" s="3">
        <f>MIN('DECADE VIEW BY YEAR'!Q41:U41)</f>
        <v>71402</v>
      </c>
      <c r="L41" s="3">
        <f>MAX('DECADE VIEW BY YEAR'!Q41:U41)</f>
        <v>119434</v>
      </c>
      <c r="M41" s="3">
        <f t="shared" si="3"/>
        <v>48032</v>
      </c>
      <c r="N41" s="2" t="str">
        <f t="shared" si="4"/>
        <v>Leeds City Region; York and North Yorkshire</v>
      </c>
      <c r="O41" s="2" t="s">
        <v>54</v>
      </c>
      <c r="P41" s="2" t="s">
        <v>60</v>
      </c>
    </row>
    <row r="42" spans="1:16" x14ac:dyDescent="0.35">
      <c r="A42" s="63" t="s">
        <v>49</v>
      </c>
      <c r="B42" s="60">
        <v>2023</v>
      </c>
      <c r="C42" s="60"/>
      <c r="D42" s="60"/>
      <c r="E42" s="60">
        <v>2030</v>
      </c>
      <c r="F42" s="60"/>
      <c r="G42" s="60"/>
      <c r="H42" s="60">
        <v>2040</v>
      </c>
      <c r="I42" s="60"/>
      <c r="J42" s="60"/>
      <c r="K42" s="60">
        <v>2050</v>
      </c>
      <c r="L42" s="60"/>
      <c r="M42" s="60"/>
    </row>
    <row r="43" spans="1:16" x14ac:dyDescent="0.35">
      <c r="A43" s="64"/>
      <c r="B43" s="4" t="s">
        <v>44</v>
      </c>
      <c r="C43" s="4" t="s">
        <v>46</v>
      </c>
      <c r="D43" s="4" t="s">
        <v>53</v>
      </c>
      <c r="E43" s="4" t="s">
        <v>44</v>
      </c>
      <c r="F43" s="4" t="s">
        <v>46</v>
      </c>
      <c r="G43" s="4" t="s">
        <v>53</v>
      </c>
      <c r="H43" s="4" t="s">
        <v>44</v>
      </c>
      <c r="I43" s="4" t="s">
        <v>46</v>
      </c>
      <c r="J43" s="4" t="s">
        <v>53</v>
      </c>
      <c r="K43" s="4" t="s">
        <v>47</v>
      </c>
      <c r="L43" s="4" t="s">
        <v>46</v>
      </c>
      <c r="M43" s="4" t="s">
        <v>53</v>
      </c>
    </row>
    <row r="44" spans="1:16" x14ac:dyDescent="0.35">
      <c r="A44" s="65"/>
      <c r="B44" s="6">
        <f>SUM(B3:B41)</f>
        <v>116239</v>
      </c>
      <c r="C44" s="6">
        <f t="shared" ref="C44:M44" si="5">SUM(C3:C41)</f>
        <v>221495</v>
      </c>
      <c r="D44" s="6">
        <f t="shared" si="5"/>
        <v>105256</v>
      </c>
      <c r="E44" s="6">
        <f t="shared" si="5"/>
        <v>747498</v>
      </c>
      <c r="F44" s="6">
        <f t="shared" si="5"/>
        <v>1857626</v>
      </c>
      <c r="G44" s="6">
        <f t="shared" si="5"/>
        <v>1110128</v>
      </c>
      <c r="H44" s="6">
        <f t="shared" si="5"/>
        <v>3517771</v>
      </c>
      <c r="I44" s="6">
        <f t="shared" si="5"/>
        <v>4596742</v>
      </c>
      <c r="J44" s="6">
        <f t="shared" si="5"/>
        <v>1078971</v>
      </c>
      <c r="K44" s="6">
        <f t="shared" si="5"/>
        <v>3160520</v>
      </c>
      <c r="L44" s="6">
        <f t="shared" si="5"/>
        <v>5021143</v>
      </c>
      <c r="M44" s="6">
        <f t="shared" si="5"/>
        <v>1860623</v>
      </c>
    </row>
    <row r="46" spans="1:16" x14ac:dyDescent="0.35">
      <c r="A46" s="2"/>
      <c r="B46" s="2">
        <v>2023</v>
      </c>
      <c r="C46" s="2">
        <v>2030</v>
      </c>
      <c r="D46" s="2">
        <v>2040</v>
      </c>
      <c r="E46" s="2">
        <v>2050</v>
      </c>
    </row>
    <row r="47" spans="1:16" x14ac:dyDescent="0.35">
      <c r="A47" s="2" t="s">
        <v>50</v>
      </c>
      <c r="B47" s="5">
        <f>'LA MIN MAX Chart data'!$B$44</f>
        <v>116239</v>
      </c>
      <c r="C47" s="5">
        <f>'LA MIN MAX Chart data'!$E$44</f>
        <v>747498</v>
      </c>
      <c r="D47" s="5">
        <f>'LA MIN MAX Chart data'!$H$44</f>
        <v>3517771</v>
      </c>
      <c r="E47" s="5">
        <f>'LA MIN MAX Chart data'!$K$44</f>
        <v>3160520</v>
      </c>
    </row>
    <row r="48" spans="1:16" x14ac:dyDescent="0.35">
      <c r="A48" s="2" t="s">
        <v>52</v>
      </c>
      <c r="B48" s="5">
        <f>B49-B47</f>
        <v>105256</v>
      </c>
      <c r="C48" s="5">
        <f t="shared" ref="C48:E48" si="6">C49-C47</f>
        <v>1110128</v>
      </c>
      <c r="D48" s="5">
        <f t="shared" si="6"/>
        <v>1078971</v>
      </c>
      <c r="E48" s="5">
        <f t="shared" si="6"/>
        <v>1860623</v>
      </c>
    </row>
    <row r="49" spans="1:5" x14ac:dyDescent="0.35">
      <c r="A49" s="2" t="s">
        <v>51</v>
      </c>
      <c r="B49" s="5">
        <f>'LA MIN MAX Chart data'!$C$44</f>
        <v>221495</v>
      </c>
      <c r="C49" s="5">
        <f>'LA MIN MAX Chart data'!$F$44</f>
        <v>1857626</v>
      </c>
      <c r="D49" s="5">
        <f>'LA MIN MAX Chart data'!$I$44</f>
        <v>4596742</v>
      </c>
      <c r="E49" s="5">
        <f>'LA MIN MAX Chart data'!$L$44</f>
        <v>5021143</v>
      </c>
    </row>
    <row r="66" spans="1:5" x14ac:dyDescent="0.35">
      <c r="A66" s="9" t="s">
        <v>63</v>
      </c>
      <c r="B66" s="10">
        <v>2020</v>
      </c>
      <c r="C66" s="10">
        <v>2030</v>
      </c>
      <c r="D66" s="10">
        <v>2040</v>
      </c>
      <c r="E66" s="10">
        <v>2050</v>
      </c>
    </row>
    <row r="67" spans="1:5" x14ac:dyDescent="0.35">
      <c r="A67" s="11" t="s">
        <v>40</v>
      </c>
      <c r="B67" s="12">
        <v>56135</v>
      </c>
      <c r="C67" s="12">
        <v>1393292</v>
      </c>
      <c r="D67" s="12">
        <v>4452122</v>
      </c>
      <c r="E67" s="12">
        <v>4588641</v>
      </c>
    </row>
    <row r="68" spans="1:5" x14ac:dyDescent="0.35">
      <c r="A68" s="11" t="s">
        <v>43</v>
      </c>
      <c r="B68" s="12">
        <v>55599</v>
      </c>
      <c r="C68" s="12">
        <v>1381697</v>
      </c>
      <c r="D68" s="12">
        <v>4367503</v>
      </c>
      <c r="E68" s="12">
        <v>4571662</v>
      </c>
    </row>
    <row r="69" spans="1:5" x14ac:dyDescent="0.35">
      <c r="A69" s="11" t="s">
        <v>42</v>
      </c>
      <c r="B69" s="12">
        <v>31748</v>
      </c>
      <c r="C69" s="12">
        <v>278425</v>
      </c>
      <c r="D69" s="12">
        <v>2162869</v>
      </c>
      <c r="E69" s="12">
        <v>4361224</v>
      </c>
    </row>
    <row r="70" spans="1:5" x14ac:dyDescent="0.35">
      <c r="A70" s="11" t="s">
        <v>41</v>
      </c>
      <c r="B70" s="12">
        <v>31641</v>
      </c>
      <c r="C70" s="12">
        <v>272232</v>
      </c>
      <c r="D70" s="12">
        <v>2121728</v>
      </c>
      <c r="E70" s="12">
        <v>4336572</v>
      </c>
    </row>
  </sheetData>
  <autoFilter ref="A2:P41" xr:uid="{00000000-0009-0000-0000-00000A000000}"/>
  <mergeCells count="10">
    <mergeCell ref="B42:D42"/>
    <mergeCell ref="E42:G42"/>
    <mergeCell ref="H42:J42"/>
    <mergeCell ref="K42:M42"/>
    <mergeCell ref="A42:A44"/>
    <mergeCell ref="E1:G1"/>
    <mergeCell ref="H1:J1"/>
    <mergeCell ref="K1:M1"/>
    <mergeCell ref="A1:A2"/>
    <mergeCell ref="B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/>
  </sheetPr>
  <dimension ref="A1"/>
  <sheetViews>
    <sheetView zoomScale="70" zoomScaleNormal="70" workbookViewId="0">
      <selection activeCell="E47" sqref="E47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B1:O36"/>
  <sheetViews>
    <sheetView zoomScale="60" zoomScaleNormal="60" workbookViewId="0"/>
  </sheetViews>
  <sheetFormatPr defaultRowHeight="14.5" x14ac:dyDescent="0.35"/>
  <sheetData>
    <row r="1" spans="2:14" ht="18.5" x14ac:dyDescent="0.45">
      <c r="B1" s="48" t="s">
        <v>84</v>
      </c>
      <c r="N1" s="48" t="s">
        <v>85</v>
      </c>
    </row>
    <row r="34" spans="15:15" ht="18.5" x14ac:dyDescent="0.45">
      <c r="O34" s="48" t="s">
        <v>87</v>
      </c>
    </row>
    <row r="36" spans="15:15" x14ac:dyDescent="0.35">
      <c r="O36" s="49" t="s">
        <v>89</v>
      </c>
    </row>
  </sheetData>
  <hyperlinks>
    <hyperlink ref="O36" r:id="rId1" xr:uid="{00000000-0004-0000-02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Y41"/>
  <sheetViews>
    <sheetView workbookViewId="0"/>
  </sheetViews>
  <sheetFormatPr defaultRowHeight="14.5" x14ac:dyDescent="0.35"/>
  <cols>
    <col min="1" max="1" width="21.90625" customWidth="1"/>
    <col min="2" max="5" width="10.453125" customWidth="1"/>
    <col min="22" max="22" width="74" customWidth="1"/>
    <col min="23" max="24" width="26.453125" customWidth="1"/>
  </cols>
  <sheetData>
    <row r="1" spans="1:25" x14ac:dyDescent="0.35">
      <c r="A1" s="25"/>
      <c r="B1" s="66" t="s">
        <v>86</v>
      </c>
      <c r="C1" s="66"/>
      <c r="D1" s="66"/>
      <c r="E1" s="66"/>
      <c r="F1" s="51" t="s">
        <v>78</v>
      </c>
      <c r="G1" s="51"/>
      <c r="H1" s="51"/>
      <c r="I1" s="51"/>
      <c r="J1" s="52" t="s">
        <v>79</v>
      </c>
      <c r="K1" s="52"/>
      <c r="L1" s="52"/>
      <c r="M1" s="52"/>
      <c r="N1" s="54" t="s">
        <v>80</v>
      </c>
      <c r="O1" s="55"/>
      <c r="P1" s="55"/>
      <c r="Q1" s="56"/>
      <c r="R1" s="53" t="s">
        <v>42</v>
      </c>
      <c r="S1" s="53"/>
      <c r="T1" s="53"/>
      <c r="U1" s="53"/>
    </row>
    <row r="2" spans="1:25" s="22" customFormat="1" x14ac:dyDescent="0.35">
      <c r="A2" s="26" t="s">
        <v>39</v>
      </c>
      <c r="B2" s="20">
        <v>2023</v>
      </c>
      <c r="C2" s="20">
        <v>2030</v>
      </c>
      <c r="D2" s="20">
        <v>2040</v>
      </c>
      <c r="E2" s="20">
        <v>2050</v>
      </c>
      <c r="F2" s="20">
        <v>2023</v>
      </c>
      <c r="G2" s="20">
        <v>2030</v>
      </c>
      <c r="H2" s="20">
        <v>2040</v>
      </c>
      <c r="I2" s="20">
        <v>2050</v>
      </c>
      <c r="J2" s="20">
        <v>2023</v>
      </c>
      <c r="K2" s="20">
        <v>2030</v>
      </c>
      <c r="L2" s="20">
        <v>2040</v>
      </c>
      <c r="M2" s="20">
        <v>2050</v>
      </c>
      <c r="N2" s="20">
        <v>2023</v>
      </c>
      <c r="O2" s="20">
        <v>2030</v>
      </c>
      <c r="P2" s="20">
        <v>2040</v>
      </c>
      <c r="Q2" s="20">
        <v>2050</v>
      </c>
      <c r="R2" s="20">
        <v>2023</v>
      </c>
      <c r="S2" s="20">
        <v>2030</v>
      </c>
      <c r="T2" s="20">
        <v>2040</v>
      </c>
      <c r="U2" s="20">
        <v>2050</v>
      </c>
      <c r="V2" s="36" t="s">
        <v>71</v>
      </c>
      <c r="W2" s="21" t="s">
        <v>68</v>
      </c>
      <c r="X2" s="21" t="s">
        <v>69</v>
      </c>
      <c r="Y2"/>
    </row>
    <row r="3" spans="1:25" x14ac:dyDescent="0.35">
      <c r="A3" s="2" t="s">
        <v>0</v>
      </c>
      <c r="B3" s="3">
        <f>VLOOKUP($A3,'PS Annual LA Forecasts'!$A$2:$AI$42,8,0)</f>
        <v>8236</v>
      </c>
      <c r="C3" s="3">
        <f>VLOOKUP($A3,'PS Annual LA Forecasts'!$A$2:$AI$42,15,0)</f>
        <v>57246</v>
      </c>
      <c r="D3" s="3">
        <f>VLOOKUP($A3,'PS Annual LA Forecasts'!$A$2:$AI$42,25,0)</f>
        <v>138995</v>
      </c>
      <c r="E3" s="3">
        <f>VLOOKUP($A3,'PS Annual LA Forecasts'!$A$2:$AI$42,35,0)</f>
        <v>151609</v>
      </c>
      <c r="F3" s="3">
        <f>VLOOKUP($A3,'CT Annual LA Forecasts'!$A$2:$AI$42,8,0)</f>
        <v>7813</v>
      </c>
      <c r="G3" s="3">
        <f>VLOOKUP($A3,'CT Annual LA Forecasts'!$A$2:$AI$42,15,0)</f>
        <v>52548</v>
      </c>
      <c r="H3" s="3">
        <f>VLOOKUP($A3,'CT Annual LA Forecasts'!$A$2:$AI$42,25,0)</f>
        <v>137973</v>
      </c>
      <c r="I3" s="3">
        <f>VLOOKUP($A3,'CT Annual LA Forecasts'!$A$2:$AI$42,35,0)</f>
        <v>127201</v>
      </c>
      <c r="J3" s="3">
        <f>VLOOKUP($A3,'LTW Annual LA Forecasts'!$A$2:$AI$42,8,0)</f>
        <v>7754</v>
      </c>
      <c r="K3" s="3">
        <f>VLOOKUP($A3,'LTW Annual LA Forecasts'!$A$2:$AI$42,15,0)</f>
        <v>57356</v>
      </c>
      <c r="L3" s="3">
        <f>VLOOKUP($A3,'LTW Annual LA Forecasts'!$A$2:$AI$42,25,0)</f>
        <v>135870</v>
      </c>
      <c r="M3" s="3">
        <f>VLOOKUP($A3,'LTW Annual LA Forecasts'!$A$2:$AI$42,35,0)</f>
        <v>98402</v>
      </c>
      <c r="N3" s="3">
        <f>VLOOKUP($A3,'ST Annual LA Forecasts'!$A$2:$AI$42,8,0)</f>
        <v>4850</v>
      </c>
      <c r="O3" s="3">
        <f>VLOOKUP($A3,'ST Annual LA Forecasts'!$A$2:$AI$42,15,0)</f>
        <v>30358</v>
      </c>
      <c r="P3" s="3">
        <f>VLOOKUP($A3,'ST Annual LA Forecasts'!$A$2:$AI$42,25,0)</f>
        <v>131059</v>
      </c>
      <c r="Q3" s="3">
        <f>VLOOKUP($A3,'ST Annual LA Forecasts'!$A$2:$AI$42,35,0)</f>
        <v>128134</v>
      </c>
      <c r="R3" s="3">
        <f>VLOOKUP($A3,'SP Annual LA Forecasts'!$A$2:$AI$42,8,0)</f>
        <v>4614</v>
      </c>
      <c r="S3" s="3">
        <f>VLOOKUP($A3,'SP Annual LA Forecasts'!$A$2:$AI$42,15,0)</f>
        <v>23988</v>
      </c>
      <c r="T3" s="3">
        <f>VLOOKUP($A3,'SP Annual LA Forecasts'!$A$2:$AI$42,25,0)</f>
        <v>109196</v>
      </c>
      <c r="U3" s="3">
        <f>VLOOKUP($A3,'SP Annual LA Forecasts'!$A$2:$AI$42,35,0)</f>
        <v>143624</v>
      </c>
      <c r="V3" s="37" t="s">
        <v>72</v>
      </c>
      <c r="W3" s="2" t="s">
        <v>54</v>
      </c>
      <c r="X3" s="2" t="s">
        <v>57</v>
      </c>
    </row>
    <row r="4" spans="1:25" x14ac:dyDescent="0.35">
      <c r="A4" s="2" t="s">
        <v>1</v>
      </c>
      <c r="B4" s="3">
        <f>VLOOKUP($A4,'PS Annual LA Forecasts'!$A$2:$AI$42,8,0)</f>
        <v>2108</v>
      </c>
      <c r="C4" s="3">
        <f>VLOOKUP($A4,'PS Annual LA Forecasts'!$A$2:$AI$42,15,0)</f>
        <v>7348</v>
      </c>
      <c r="D4" s="3">
        <f>VLOOKUP($A4,'PS Annual LA Forecasts'!$A$2:$AI$42,25,0)</f>
        <v>15589</v>
      </c>
      <c r="E4" s="3">
        <f>VLOOKUP($A4,'PS Annual LA Forecasts'!$A$2:$AI$42,35,0)</f>
        <v>16924</v>
      </c>
      <c r="F4" s="3">
        <f>VLOOKUP($A4,'CT Annual LA Forecasts'!$A$2:$AI$42,8,0)</f>
        <v>2000</v>
      </c>
      <c r="G4" s="3">
        <f>VLOOKUP($A4,'CT Annual LA Forecasts'!$A$2:$AI$42,15,0)</f>
        <v>6722</v>
      </c>
      <c r="H4" s="3">
        <f>VLOOKUP($A4,'CT Annual LA Forecasts'!$A$2:$AI$42,25,0)</f>
        <v>15262</v>
      </c>
      <c r="I4" s="3">
        <f>VLOOKUP($A4,'CT Annual LA Forecasts'!$A$2:$AI$42,35,0)</f>
        <v>14047</v>
      </c>
      <c r="J4" s="3">
        <f>VLOOKUP($A4,'LTW Annual LA Forecasts'!$A$2:$AI$42,8,0)</f>
        <v>1984</v>
      </c>
      <c r="K4" s="3">
        <f>VLOOKUP($A4,'LTW Annual LA Forecasts'!$A$2:$AI$42,15,0)</f>
        <v>7179</v>
      </c>
      <c r="L4" s="3">
        <f>VLOOKUP($A4,'LTW Annual LA Forecasts'!$A$2:$AI$42,25,0)</f>
        <v>15023</v>
      </c>
      <c r="M4" s="3">
        <f>VLOOKUP($A4,'LTW Annual LA Forecasts'!$A$2:$AI$42,35,0)</f>
        <v>10879</v>
      </c>
      <c r="N4" s="3">
        <f>VLOOKUP($A4,'ST Annual LA Forecasts'!$A$2:$AI$42,8,0)</f>
        <v>1241</v>
      </c>
      <c r="O4" s="3">
        <f>VLOOKUP($A4,'ST Annual LA Forecasts'!$A$2:$AI$42,15,0)</f>
        <v>3873</v>
      </c>
      <c r="P4" s="3">
        <f>VLOOKUP($A4,'ST Annual LA Forecasts'!$A$2:$AI$42,25,0)</f>
        <v>14019</v>
      </c>
      <c r="Q4" s="3">
        <f>VLOOKUP($A4,'ST Annual LA Forecasts'!$A$2:$AI$42,35,0)</f>
        <v>13654</v>
      </c>
      <c r="R4" s="3">
        <f>VLOOKUP($A4,'SP Annual LA Forecasts'!$A$2:$AI$42,8,0)</f>
        <v>1181</v>
      </c>
      <c r="S4" s="3">
        <f>VLOOKUP($A4,'SP Annual LA Forecasts'!$A$2:$AI$42,15,0)</f>
        <v>3181</v>
      </c>
      <c r="T4" s="3">
        <f>VLOOKUP($A4,'SP Annual LA Forecasts'!$A$2:$AI$42,25,0)</f>
        <v>11775</v>
      </c>
      <c r="U4" s="3">
        <f>VLOOKUP($A4,'SP Annual LA Forecasts'!$A$2:$AI$42,35,0)</f>
        <v>15213</v>
      </c>
      <c r="V4" s="37" t="s">
        <v>73</v>
      </c>
      <c r="W4" s="2" t="s">
        <v>66</v>
      </c>
      <c r="X4" s="2" t="s">
        <v>57</v>
      </c>
    </row>
    <row r="5" spans="1:25" x14ac:dyDescent="0.35">
      <c r="A5" s="2" t="s">
        <v>2</v>
      </c>
      <c r="B5" s="3">
        <f>VLOOKUP($A5,'PS Annual LA Forecasts'!$A$2:$AI$42,8,0)</f>
        <v>9159</v>
      </c>
      <c r="C5" s="3">
        <f>VLOOKUP($A5,'PS Annual LA Forecasts'!$A$2:$AI$42,15,0)</f>
        <v>95235</v>
      </c>
      <c r="D5" s="3">
        <f>VLOOKUP($A5,'PS Annual LA Forecasts'!$A$2:$AI$42,25,0)</f>
        <v>240976</v>
      </c>
      <c r="E5" s="3">
        <f>VLOOKUP($A5,'PS Annual LA Forecasts'!$A$2:$AI$42,35,0)</f>
        <v>263191</v>
      </c>
      <c r="F5" s="3">
        <f>VLOOKUP($A5,'CT Annual LA Forecasts'!$A$2:$AI$42,8,0)</f>
        <v>8689</v>
      </c>
      <c r="G5" s="3">
        <f>VLOOKUP($A5,'CT Annual LA Forecasts'!$A$2:$AI$42,15,0)</f>
        <v>87523</v>
      </c>
      <c r="H5" s="3">
        <f>VLOOKUP($A5,'CT Annual LA Forecasts'!$A$2:$AI$42,25,0)</f>
        <v>240122</v>
      </c>
      <c r="I5" s="3">
        <f>VLOOKUP($A5,'CT Annual LA Forecasts'!$A$2:$AI$42,35,0)</f>
        <v>221471</v>
      </c>
      <c r="J5" s="3">
        <f>VLOOKUP($A5,'LTW Annual LA Forecasts'!$A$2:$AI$42,8,0)</f>
        <v>8624</v>
      </c>
      <c r="K5" s="3">
        <f>VLOOKUP($A5,'LTW Annual LA Forecasts'!$A$2:$AI$42,15,0)</f>
        <v>96211</v>
      </c>
      <c r="L5" s="3">
        <f>VLOOKUP($A5,'LTW Annual LA Forecasts'!$A$2:$AI$42,25,0)</f>
        <v>236482</v>
      </c>
      <c r="M5" s="3">
        <f>VLOOKUP($A5,'LTW Annual LA Forecasts'!$A$2:$AI$42,35,0)</f>
        <v>171277</v>
      </c>
      <c r="N5" s="3">
        <f>VLOOKUP($A5,'ST Annual LA Forecasts'!$A$2:$AI$42,8,0)</f>
        <v>5389</v>
      </c>
      <c r="O5" s="3">
        <f>VLOOKUP($A5,'ST Annual LA Forecasts'!$A$2:$AI$42,15,0)</f>
        <v>50607</v>
      </c>
      <c r="P5" s="3">
        <f>VLOOKUP($A5,'ST Annual LA Forecasts'!$A$2:$AI$42,25,0)</f>
        <v>230162</v>
      </c>
      <c r="Q5" s="3">
        <f>VLOOKUP($A5,'ST Annual LA Forecasts'!$A$2:$AI$42,35,0)</f>
        <v>225249</v>
      </c>
      <c r="R5" s="3">
        <f>VLOOKUP($A5,'SP Annual LA Forecasts'!$A$2:$AI$42,8,0)</f>
        <v>5136</v>
      </c>
      <c r="S5" s="3">
        <f>VLOOKUP($A5,'SP Annual LA Forecasts'!$A$2:$AI$42,15,0)</f>
        <v>39456</v>
      </c>
      <c r="T5" s="3">
        <f>VLOOKUP($A5,'SP Annual LA Forecasts'!$A$2:$AI$42,25,0)</f>
        <v>191352</v>
      </c>
      <c r="U5" s="3">
        <f>VLOOKUP($A5,'SP Annual LA Forecasts'!$A$2:$AI$42,35,0)</f>
        <v>252872</v>
      </c>
      <c r="V5" s="37" t="s">
        <v>54</v>
      </c>
      <c r="W5" s="2" t="s">
        <v>54</v>
      </c>
      <c r="X5" s="2"/>
    </row>
    <row r="6" spans="1:25" x14ac:dyDescent="0.35">
      <c r="A6" s="2" t="s">
        <v>3</v>
      </c>
      <c r="B6" s="3">
        <f>VLOOKUP($A6,'PS Annual LA Forecasts'!$A$2:$AI$42,8,0)</f>
        <v>4494</v>
      </c>
      <c r="C6" s="3">
        <f>VLOOKUP($A6,'PS Annual LA Forecasts'!$A$2:$AI$42,15,0)</f>
        <v>44598</v>
      </c>
      <c r="D6" s="3">
        <f>VLOOKUP($A6,'PS Annual LA Forecasts'!$A$2:$AI$42,25,0)</f>
        <v>112403</v>
      </c>
      <c r="E6" s="3">
        <f>VLOOKUP($A6,'PS Annual LA Forecasts'!$A$2:$AI$42,35,0)</f>
        <v>122750</v>
      </c>
      <c r="F6" s="3">
        <f>VLOOKUP($A6,'CT Annual LA Forecasts'!$A$2:$AI$42,8,0)</f>
        <v>4264</v>
      </c>
      <c r="G6" s="3">
        <f>VLOOKUP($A6,'CT Annual LA Forecasts'!$A$2:$AI$42,15,0)</f>
        <v>40979</v>
      </c>
      <c r="H6" s="3">
        <f>VLOOKUP($A6,'CT Annual LA Forecasts'!$A$2:$AI$42,25,0)</f>
        <v>111965</v>
      </c>
      <c r="I6" s="3">
        <f>VLOOKUP($A6,'CT Annual LA Forecasts'!$A$2:$AI$42,35,0)</f>
        <v>103266</v>
      </c>
      <c r="J6" s="3">
        <f>VLOOKUP($A6,'LTW Annual LA Forecasts'!$A$2:$AI$42,8,0)</f>
        <v>4234</v>
      </c>
      <c r="K6" s="3">
        <f>VLOOKUP($A6,'LTW Annual LA Forecasts'!$A$2:$AI$42,15,0)</f>
        <v>45020</v>
      </c>
      <c r="L6" s="3">
        <f>VLOOKUP($A6,'LTW Annual LA Forecasts'!$A$2:$AI$42,25,0)</f>
        <v>110265</v>
      </c>
      <c r="M6" s="3">
        <f>VLOOKUP($A6,'LTW Annual LA Forecasts'!$A$2:$AI$42,35,0)</f>
        <v>79862</v>
      </c>
      <c r="N6" s="3">
        <f>VLOOKUP($A6,'ST Annual LA Forecasts'!$A$2:$AI$42,8,0)</f>
        <v>2647</v>
      </c>
      <c r="O6" s="3">
        <f>VLOOKUP($A6,'ST Annual LA Forecasts'!$A$2:$AI$42,15,0)</f>
        <v>23694</v>
      </c>
      <c r="P6" s="3">
        <f>VLOOKUP($A6,'ST Annual LA Forecasts'!$A$2:$AI$42,25,0)</f>
        <v>107228</v>
      </c>
      <c r="Q6" s="3">
        <f>VLOOKUP($A6,'ST Annual LA Forecasts'!$A$2:$AI$42,35,0)</f>
        <v>104933</v>
      </c>
      <c r="R6" s="3">
        <f>VLOOKUP($A6,'SP Annual LA Forecasts'!$A$2:$AI$42,8,0)</f>
        <v>2517</v>
      </c>
      <c r="S6" s="3">
        <f>VLOOKUP($A6,'SP Annual LA Forecasts'!$A$2:$AI$42,15,0)</f>
        <v>18496</v>
      </c>
      <c r="T6" s="3">
        <f>VLOOKUP($A6,'SP Annual LA Forecasts'!$A$2:$AI$42,25,0)</f>
        <v>89167</v>
      </c>
      <c r="U6" s="3">
        <f>VLOOKUP($A6,'SP Annual LA Forecasts'!$A$2:$AI$42,35,0)</f>
        <v>117783</v>
      </c>
      <c r="V6" s="37" t="s">
        <v>54</v>
      </c>
      <c r="W6" s="2" t="s">
        <v>54</v>
      </c>
      <c r="X6" s="2"/>
    </row>
    <row r="7" spans="1:25" x14ac:dyDescent="0.35">
      <c r="A7" s="2" t="s">
        <v>4</v>
      </c>
      <c r="B7" s="3">
        <f>VLOOKUP($A7,'PS Annual LA Forecasts'!$A$2:$AI$42,8,0)</f>
        <v>13407</v>
      </c>
      <c r="C7" s="3">
        <f>VLOOKUP($A7,'PS Annual LA Forecasts'!$A$2:$AI$42,15,0)</f>
        <v>116535</v>
      </c>
      <c r="D7" s="3">
        <f>VLOOKUP($A7,'PS Annual LA Forecasts'!$A$2:$AI$42,25,0)</f>
        <v>291127</v>
      </c>
      <c r="E7" s="3">
        <f>VLOOKUP($A7,'PS Annual LA Forecasts'!$A$2:$AI$42,35,0)</f>
        <v>318410</v>
      </c>
      <c r="F7" s="3">
        <f>VLOOKUP($A7,'CT Annual LA Forecasts'!$A$2:$AI$42,8,0)</f>
        <v>11626</v>
      </c>
      <c r="G7" s="3">
        <f>VLOOKUP($A7,'CT Annual LA Forecasts'!$A$2:$AI$42,15,0)</f>
        <v>99897</v>
      </c>
      <c r="H7" s="3">
        <f>VLOOKUP($A7,'CT Annual LA Forecasts'!$A$2:$AI$42,25,0)</f>
        <v>267234</v>
      </c>
      <c r="I7" s="3">
        <f>VLOOKUP($A7,'CT Annual LA Forecasts'!$A$2:$AI$42,35,0)</f>
        <v>246416</v>
      </c>
      <c r="J7" s="3">
        <f>VLOOKUP($A7,'LTW Annual LA Forecasts'!$A$2:$AI$42,8,0)</f>
        <v>11538</v>
      </c>
      <c r="K7" s="3">
        <f>VLOOKUP($A7,'LTW Annual LA Forecasts'!$A$2:$AI$42,15,0)</f>
        <v>109363</v>
      </c>
      <c r="L7" s="3">
        <f>VLOOKUP($A7,'LTW Annual LA Forecasts'!$A$2:$AI$42,25,0)</f>
        <v>263167</v>
      </c>
      <c r="M7" s="3">
        <f>VLOOKUP($A7,'LTW Annual LA Forecasts'!$A$2:$AI$42,35,0)</f>
        <v>190600</v>
      </c>
      <c r="N7" s="3">
        <f>VLOOKUP($A7,'ST Annual LA Forecasts'!$A$2:$AI$42,8,0)</f>
        <v>6563</v>
      </c>
      <c r="O7" s="3">
        <f>VLOOKUP($A7,'ST Annual LA Forecasts'!$A$2:$AI$42,15,0)</f>
        <v>56915</v>
      </c>
      <c r="P7" s="3">
        <f>VLOOKUP($A7,'ST Annual LA Forecasts'!$A$2:$AI$42,25,0)</f>
        <v>254828</v>
      </c>
      <c r="Q7" s="3">
        <f>VLOOKUP($A7,'ST Annual LA Forecasts'!$A$2:$AI$42,35,0)</f>
        <v>249249</v>
      </c>
      <c r="R7" s="3">
        <f>VLOOKUP($A7,'SP Annual LA Forecasts'!$A$2:$AI$42,8,0)</f>
        <v>6245</v>
      </c>
      <c r="S7" s="3">
        <f>VLOOKUP($A7,'SP Annual LA Forecasts'!$A$2:$AI$42,15,0)</f>
        <v>44715</v>
      </c>
      <c r="T7" s="3">
        <f>VLOOKUP($A7,'SP Annual LA Forecasts'!$A$2:$AI$42,25,0)</f>
        <v>212116</v>
      </c>
      <c r="U7" s="3">
        <f>VLOOKUP($A7,'SP Annual LA Forecasts'!$A$2:$AI$42,35,0)</f>
        <v>279568</v>
      </c>
      <c r="V7" s="37" t="s">
        <v>55</v>
      </c>
      <c r="W7" s="2" t="s">
        <v>55</v>
      </c>
      <c r="X7" s="2"/>
    </row>
    <row r="8" spans="1:25" x14ac:dyDescent="0.35">
      <c r="A8" s="2" t="s">
        <v>5</v>
      </c>
      <c r="B8" s="3">
        <f>VLOOKUP($A8,'PS Annual LA Forecasts'!$A$2:$AI$42,8,0)</f>
        <v>1271</v>
      </c>
      <c r="C8" s="3">
        <f>VLOOKUP($A8,'PS Annual LA Forecasts'!$A$2:$AI$42,15,0)</f>
        <v>13114</v>
      </c>
      <c r="D8" s="3">
        <f>VLOOKUP($A8,'PS Annual LA Forecasts'!$A$2:$AI$42,25,0)</f>
        <v>33161</v>
      </c>
      <c r="E8" s="3">
        <f>VLOOKUP($A8,'PS Annual LA Forecasts'!$A$2:$AI$42,35,0)</f>
        <v>36217</v>
      </c>
      <c r="F8" s="3">
        <f>VLOOKUP($A8,'CT Annual LA Forecasts'!$A$2:$AI$42,8,0)</f>
        <v>1206</v>
      </c>
      <c r="G8" s="3">
        <f>VLOOKUP($A8,'CT Annual LA Forecasts'!$A$2:$AI$42,15,0)</f>
        <v>12051</v>
      </c>
      <c r="H8" s="3">
        <f>VLOOKUP($A8,'CT Annual LA Forecasts'!$A$2:$AI$42,25,0)</f>
        <v>33041</v>
      </c>
      <c r="I8" s="3">
        <f>VLOOKUP($A8,'CT Annual LA Forecasts'!$A$2:$AI$42,35,0)</f>
        <v>30474</v>
      </c>
      <c r="J8" s="3">
        <f>VLOOKUP($A8,'LTW Annual LA Forecasts'!$A$2:$AI$42,8,0)</f>
        <v>1196</v>
      </c>
      <c r="K8" s="3">
        <f>VLOOKUP($A8,'LTW Annual LA Forecasts'!$A$2:$AI$42,15,0)</f>
        <v>13247</v>
      </c>
      <c r="L8" s="3">
        <f>VLOOKUP($A8,'LTW Annual LA Forecasts'!$A$2:$AI$42,25,0)</f>
        <v>32541</v>
      </c>
      <c r="M8" s="3">
        <f>VLOOKUP($A8,'LTW Annual LA Forecasts'!$A$2:$AI$42,35,0)</f>
        <v>23568</v>
      </c>
      <c r="N8" s="3">
        <f>VLOOKUP($A8,'ST Annual LA Forecasts'!$A$2:$AI$42,8,0)</f>
        <v>748</v>
      </c>
      <c r="O8" s="3">
        <f>VLOOKUP($A8,'ST Annual LA Forecasts'!$A$2:$AI$42,15,0)</f>
        <v>6968</v>
      </c>
      <c r="P8" s="3">
        <f>VLOOKUP($A8,'ST Annual LA Forecasts'!$A$2:$AI$42,25,0)</f>
        <v>31667</v>
      </c>
      <c r="Q8" s="3">
        <f>VLOOKUP($A8,'ST Annual LA Forecasts'!$A$2:$AI$42,35,0)</f>
        <v>30991</v>
      </c>
      <c r="R8" s="3">
        <f>VLOOKUP($A8,'SP Annual LA Forecasts'!$A$2:$AI$42,8,0)</f>
        <v>712</v>
      </c>
      <c r="S8" s="3">
        <f>VLOOKUP($A8,'SP Annual LA Forecasts'!$A$2:$AI$42,15,0)</f>
        <v>5435</v>
      </c>
      <c r="T8" s="3">
        <f>VLOOKUP($A8,'SP Annual LA Forecasts'!$A$2:$AI$42,25,0)</f>
        <v>26327</v>
      </c>
      <c r="U8" s="3">
        <f>VLOOKUP($A8,'SP Annual LA Forecasts'!$A$2:$AI$42,35,0)</f>
        <v>34790</v>
      </c>
      <c r="V8" s="37" t="s">
        <v>74</v>
      </c>
      <c r="W8" s="2" t="s">
        <v>54</v>
      </c>
      <c r="X8" s="2" t="s">
        <v>60</v>
      </c>
    </row>
    <row r="9" spans="1:25" x14ac:dyDescent="0.35">
      <c r="A9" s="2" t="s">
        <v>6</v>
      </c>
      <c r="B9" s="3">
        <f>VLOOKUP($A9,'PS Annual LA Forecasts'!$A$2:$AI$42,8,0)</f>
        <v>4507</v>
      </c>
      <c r="C9" s="3">
        <f>VLOOKUP($A9,'PS Annual LA Forecasts'!$A$2:$AI$42,15,0)</f>
        <v>46563</v>
      </c>
      <c r="D9" s="3">
        <f>VLOOKUP($A9,'PS Annual LA Forecasts'!$A$2:$AI$42,25,0)</f>
        <v>118241</v>
      </c>
      <c r="E9" s="3">
        <f>VLOOKUP($A9,'PS Annual LA Forecasts'!$A$2:$AI$42,35,0)</f>
        <v>129389</v>
      </c>
      <c r="F9" s="3">
        <f>VLOOKUP($A9,'CT Annual LA Forecasts'!$A$2:$AI$42,8,0)</f>
        <v>3910</v>
      </c>
      <c r="G9" s="3">
        <f>VLOOKUP($A9,'CT Annual LA Forecasts'!$A$2:$AI$42,15,0)</f>
        <v>39950</v>
      </c>
      <c r="H9" s="3">
        <f>VLOOKUP($A9,'CT Annual LA Forecasts'!$A$2:$AI$42,25,0)</f>
        <v>108702</v>
      </c>
      <c r="I9" s="3">
        <f>VLOOKUP($A9,'CT Annual LA Forecasts'!$A$2:$AI$42,35,0)</f>
        <v>100250</v>
      </c>
      <c r="J9" s="3">
        <f>VLOOKUP($A9,'LTW Annual LA Forecasts'!$A$2:$AI$42,8,0)</f>
        <v>3879</v>
      </c>
      <c r="K9" s="3">
        <f>VLOOKUP($A9,'LTW Annual LA Forecasts'!$A$2:$AI$42,15,0)</f>
        <v>43856</v>
      </c>
      <c r="L9" s="3">
        <f>VLOOKUP($A9,'LTW Annual LA Forecasts'!$A$2:$AI$42,25,0)</f>
        <v>107050</v>
      </c>
      <c r="M9" s="3">
        <f>VLOOKUP($A9,'LTW Annual LA Forecasts'!$A$2:$AI$42,35,0)</f>
        <v>77533</v>
      </c>
      <c r="N9" s="3">
        <f>VLOOKUP($A9,'ST Annual LA Forecasts'!$A$2:$AI$42,8,0)</f>
        <v>2207</v>
      </c>
      <c r="O9" s="3">
        <f>VLOOKUP($A9,'ST Annual LA Forecasts'!$A$2:$AI$42,15,0)</f>
        <v>22814</v>
      </c>
      <c r="P9" s="3">
        <f>VLOOKUP($A9,'ST Annual LA Forecasts'!$A$2:$AI$42,25,0)</f>
        <v>104068</v>
      </c>
      <c r="Q9" s="3">
        <f>VLOOKUP($A9,'ST Annual LA Forecasts'!$A$2:$AI$42,35,0)</f>
        <v>101825</v>
      </c>
      <c r="R9" s="3">
        <f>VLOOKUP($A9,'SP Annual LA Forecasts'!$A$2:$AI$42,8,0)</f>
        <v>2100</v>
      </c>
      <c r="S9" s="3">
        <f>VLOOKUP($A9,'SP Annual LA Forecasts'!$A$2:$AI$42,15,0)</f>
        <v>17844</v>
      </c>
      <c r="T9" s="3">
        <f>VLOOKUP($A9,'SP Annual LA Forecasts'!$A$2:$AI$42,25,0)</f>
        <v>86565</v>
      </c>
      <c r="U9" s="3">
        <f>VLOOKUP($A9,'SP Annual LA Forecasts'!$A$2:$AI$42,35,0)</f>
        <v>114276</v>
      </c>
      <c r="V9" s="37" t="s">
        <v>56</v>
      </c>
      <c r="W9" s="2" t="s">
        <v>56</v>
      </c>
      <c r="X9" s="2"/>
    </row>
    <row r="10" spans="1:25" x14ac:dyDescent="0.35">
      <c r="A10" s="2" t="s">
        <v>7</v>
      </c>
      <c r="B10" s="3">
        <f>VLOOKUP($A10,'PS Annual LA Forecasts'!$A$2:$AI$42,8,0)</f>
        <v>11613</v>
      </c>
      <c r="C10" s="3">
        <f>VLOOKUP($A10,'PS Annual LA Forecasts'!$A$2:$AI$42,15,0)</f>
        <v>77070</v>
      </c>
      <c r="D10" s="3">
        <f>VLOOKUP($A10,'PS Annual LA Forecasts'!$A$2:$AI$42,25,0)</f>
        <v>185999</v>
      </c>
      <c r="E10" s="3">
        <f>VLOOKUP($A10,'PS Annual LA Forecasts'!$A$2:$AI$42,35,0)</f>
        <v>202839</v>
      </c>
      <c r="F10" s="3">
        <f>VLOOKUP($A10,'CT Annual LA Forecasts'!$A$2:$AI$42,8,0)</f>
        <v>11019</v>
      </c>
      <c r="G10" s="3">
        <f>VLOOKUP($A10,'CT Annual LA Forecasts'!$A$2:$AI$42,15,0)</f>
        <v>70734</v>
      </c>
      <c r="H10" s="3">
        <f>VLOOKUP($A10,'CT Annual LA Forecasts'!$A$2:$AI$42,25,0)</f>
        <v>184526</v>
      </c>
      <c r="I10" s="3">
        <f>VLOOKUP($A10,'CT Annual LA Forecasts'!$A$2:$AI$42,35,0)</f>
        <v>170105</v>
      </c>
      <c r="J10" s="3">
        <f>VLOOKUP($A10,'LTW Annual LA Forecasts'!$A$2:$AI$42,8,0)</f>
        <v>10936</v>
      </c>
      <c r="K10" s="3">
        <f>VLOOKUP($A10,'LTW Annual LA Forecasts'!$A$2:$AI$42,15,0)</f>
        <v>77124</v>
      </c>
      <c r="L10" s="3">
        <f>VLOOKUP($A10,'LTW Annual LA Forecasts'!$A$2:$AI$42,25,0)</f>
        <v>181706</v>
      </c>
      <c r="M10" s="3">
        <f>VLOOKUP($A10,'LTW Annual LA Forecasts'!$A$2:$AI$42,35,0)</f>
        <v>131600</v>
      </c>
      <c r="N10" s="3">
        <f>VLOOKUP($A10,'ST Annual LA Forecasts'!$A$2:$AI$42,8,0)</f>
        <v>6838</v>
      </c>
      <c r="O10" s="3">
        <f>VLOOKUP($A10,'ST Annual LA Forecasts'!$A$2:$AI$42,15,0)</f>
        <v>40861</v>
      </c>
      <c r="P10" s="3">
        <f>VLOOKUP($A10,'ST Annual LA Forecasts'!$A$2:$AI$42,25,0)</f>
        <v>175037</v>
      </c>
      <c r="Q10" s="3">
        <f>VLOOKUP($A10,'ST Annual LA Forecasts'!$A$2:$AI$42,35,0)</f>
        <v>171107</v>
      </c>
      <c r="R10" s="3">
        <f>VLOOKUP($A10,'SP Annual LA Forecasts'!$A$2:$AI$42,8,0)</f>
        <v>6509</v>
      </c>
      <c r="S10" s="3">
        <f>VLOOKUP($A10,'SP Annual LA Forecasts'!$A$2:$AI$42,15,0)</f>
        <v>32341</v>
      </c>
      <c r="T10" s="3">
        <f>VLOOKUP($A10,'SP Annual LA Forecasts'!$A$2:$AI$42,25,0)</f>
        <v>145884</v>
      </c>
      <c r="U10" s="3">
        <f>VLOOKUP($A10,'SP Annual LA Forecasts'!$A$2:$AI$42,35,0)</f>
        <v>191747</v>
      </c>
      <c r="V10" s="37" t="s">
        <v>57</v>
      </c>
      <c r="W10" s="2" t="s">
        <v>57</v>
      </c>
      <c r="X10" s="2"/>
    </row>
    <row r="11" spans="1:25" x14ac:dyDescent="0.35">
      <c r="A11" s="2" t="s">
        <v>8</v>
      </c>
      <c r="B11" s="3">
        <f>VLOOKUP($A11,'PS Annual LA Forecasts'!$A$2:$AI$42,8,0)</f>
        <v>3162</v>
      </c>
      <c r="C11" s="3">
        <f>VLOOKUP($A11,'PS Annual LA Forecasts'!$A$2:$AI$42,15,0)</f>
        <v>12927</v>
      </c>
      <c r="D11" s="3">
        <f>VLOOKUP($A11,'PS Annual LA Forecasts'!$A$2:$AI$42,25,0)</f>
        <v>28591</v>
      </c>
      <c r="E11" s="3">
        <f>VLOOKUP($A11,'PS Annual LA Forecasts'!$A$2:$AI$42,35,0)</f>
        <v>31088</v>
      </c>
      <c r="F11" s="3">
        <f>VLOOKUP($A11,'CT Annual LA Forecasts'!$A$2:$AI$42,8,0)</f>
        <v>3000</v>
      </c>
      <c r="G11" s="3">
        <f>VLOOKUP($A11,'CT Annual LA Forecasts'!$A$2:$AI$42,15,0)</f>
        <v>11838</v>
      </c>
      <c r="H11" s="3">
        <f>VLOOKUP($A11,'CT Annual LA Forecasts'!$A$2:$AI$42,25,0)</f>
        <v>28119</v>
      </c>
      <c r="I11" s="3">
        <f>VLOOKUP($A11,'CT Annual LA Forecasts'!$A$2:$AI$42,35,0)</f>
        <v>25896</v>
      </c>
      <c r="J11" s="3">
        <f>VLOOKUP($A11,'LTW Annual LA Forecasts'!$A$2:$AI$42,8,0)</f>
        <v>2977</v>
      </c>
      <c r="K11" s="3">
        <f>VLOOKUP($A11,'LTW Annual LA Forecasts'!$A$2:$AI$42,15,0)</f>
        <v>12723</v>
      </c>
      <c r="L11" s="3">
        <f>VLOOKUP($A11,'LTW Annual LA Forecasts'!$A$2:$AI$42,25,0)</f>
        <v>27683</v>
      </c>
      <c r="M11" s="3">
        <f>VLOOKUP($A11,'LTW Annual LA Forecasts'!$A$2:$AI$42,35,0)</f>
        <v>20047</v>
      </c>
      <c r="N11" s="3">
        <f>VLOOKUP($A11,'ST Annual LA Forecasts'!$A$2:$AI$42,8,0)</f>
        <v>1861</v>
      </c>
      <c r="O11" s="3">
        <f>VLOOKUP($A11,'ST Annual LA Forecasts'!$A$2:$AI$42,15,0)</f>
        <v>6828</v>
      </c>
      <c r="P11" s="3">
        <f>VLOOKUP($A11,'ST Annual LA Forecasts'!$A$2:$AI$42,25,0)</f>
        <v>26115</v>
      </c>
      <c r="Q11" s="3">
        <f>VLOOKUP($A11,'ST Annual LA Forecasts'!$A$2:$AI$42,35,0)</f>
        <v>25469</v>
      </c>
      <c r="R11" s="3">
        <f>VLOOKUP($A11,'SP Annual LA Forecasts'!$A$2:$AI$42,8,0)</f>
        <v>1771</v>
      </c>
      <c r="S11" s="3">
        <f>VLOOKUP($A11,'SP Annual LA Forecasts'!$A$2:$AI$42,15,0)</f>
        <v>5543</v>
      </c>
      <c r="T11" s="3">
        <f>VLOOKUP($A11,'SP Annual LA Forecasts'!$A$2:$AI$42,25,0)</f>
        <v>21878</v>
      </c>
      <c r="U11" s="3">
        <f>VLOOKUP($A11,'SP Annual LA Forecasts'!$A$2:$AI$42,35,0)</f>
        <v>28435</v>
      </c>
      <c r="V11" s="37" t="s">
        <v>58</v>
      </c>
      <c r="W11" s="2" t="s">
        <v>58</v>
      </c>
      <c r="X11" s="2"/>
    </row>
    <row r="12" spans="1:25" x14ac:dyDescent="0.35">
      <c r="A12" s="2" t="s">
        <v>9</v>
      </c>
      <c r="B12" s="3">
        <f>VLOOKUP($A12,'PS Annual LA Forecasts'!$A$2:$AI$42,8,0)</f>
        <v>10757</v>
      </c>
      <c r="C12" s="3">
        <f>VLOOKUP($A12,'PS Annual LA Forecasts'!$A$2:$AI$42,15,0)</f>
        <v>88631</v>
      </c>
      <c r="D12" s="3">
        <f>VLOOKUP($A12,'PS Annual LA Forecasts'!$A$2:$AI$42,25,0)</f>
        <v>219471</v>
      </c>
      <c r="E12" s="3">
        <f>VLOOKUP($A12,'PS Annual LA Forecasts'!$A$2:$AI$42,35,0)</f>
        <v>239548</v>
      </c>
      <c r="F12" s="3">
        <f>VLOOKUP($A12,'CT Annual LA Forecasts'!$A$2:$AI$42,8,0)</f>
        <v>10200</v>
      </c>
      <c r="G12" s="3">
        <f>VLOOKUP($A12,'CT Annual LA Forecasts'!$A$2:$AI$42,15,0)</f>
        <v>81344</v>
      </c>
      <c r="H12" s="3">
        <f>VLOOKUP($A12,'CT Annual LA Forecasts'!$A$2:$AI$42,25,0)</f>
        <v>218091</v>
      </c>
      <c r="I12" s="3">
        <f>VLOOKUP($A12,'CT Annual LA Forecasts'!$A$2:$AI$42,35,0)</f>
        <v>201105</v>
      </c>
      <c r="J12" s="3">
        <f>VLOOKUP($A12,'LTW Annual LA Forecasts'!$A$2:$AI$42,8,0)</f>
        <v>10123</v>
      </c>
      <c r="K12" s="3">
        <f>VLOOKUP($A12,'LTW Annual LA Forecasts'!$A$2:$AI$42,15,0)</f>
        <v>89085</v>
      </c>
      <c r="L12" s="3">
        <f>VLOOKUP($A12,'LTW Annual LA Forecasts'!$A$2:$AI$42,25,0)</f>
        <v>214773</v>
      </c>
      <c r="M12" s="3">
        <f>VLOOKUP($A12,'LTW Annual LA Forecasts'!$A$2:$AI$42,35,0)</f>
        <v>155555</v>
      </c>
      <c r="N12" s="3">
        <f>VLOOKUP($A12,'ST Annual LA Forecasts'!$A$2:$AI$42,8,0)</f>
        <v>6324</v>
      </c>
      <c r="O12" s="3">
        <f>VLOOKUP($A12,'ST Annual LA Forecasts'!$A$2:$AI$42,15,0)</f>
        <v>47009</v>
      </c>
      <c r="P12" s="3">
        <f>VLOOKUP($A12,'ST Annual LA Forecasts'!$A$2:$AI$42,25,0)</f>
        <v>208067</v>
      </c>
      <c r="Q12" s="3">
        <f>VLOOKUP($A12,'ST Annual LA Forecasts'!$A$2:$AI$42,35,0)</f>
        <v>203521</v>
      </c>
      <c r="R12" s="3">
        <f>VLOOKUP($A12,'SP Annual LA Forecasts'!$A$2:$AI$42,8,0)</f>
        <v>6017</v>
      </c>
      <c r="S12" s="3">
        <f>VLOOKUP($A12,'SP Annual LA Forecasts'!$A$2:$AI$42,15,0)</f>
        <v>36911</v>
      </c>
      <c r="T12" s="3">
        <f>VLOOKUP($A12,'SP Annual LA Forecasts'!$A$2:$AI$42,25,0)</f>
        <v>173178</v>
      </c>
      <c r="U12" s="3">
        <f>VLOOKUP($A12,'SP Annual LA Forecasts'!$A$2:$AI$42,35,0)</f>
        <v>228293</v>
      </c>
      <c r="V12" s="37" t="s">
        <v>75</v>
      </c>
      <c r="W12" s="2" t="s">
        <v>59</v>
      </c>
      <c r="X12" s="2" t="s">
        <v>60</v>
      </c>
    </row>
    <row r="13" spans="1:25" x14ac:dyDescent="0.35">
      <c r="A13" s="2" t="s">
        <v>10</v>
      </c>
      <c r="B13" s="3">
        <f>VLOOKUP($A13,'PS Annual LA Forecasts'!$A$2:$AI$42,8,0)</f>
        <v>4298</v>
      </c>
      <c r="C13" s="3">
        <f>VLOOKUP($A13,'PS Annual LA Forecasts'!$A$2:$AI$42,15,0)</f>
        <v>37443</v>
      </c>
      <c r="D13" s="3">
        <f>VLOOKUP($A13,'PS Annual LA Forecasts'!$A$2:$AI$42,25,0)</f>
        <v>93565</v>
      </c>
      <c r="E13" s="3">
        <f>VLOOKUP($A13,'PS Annual LA Forecasts'!$A$2:$AI$42,35,0)</f>
        <v>102334</v>
      </c>
      <c r="F13" s="3">
        <f>VLOOKUP($A13,'CT Annual LA Forecasts'!$A$2:$AI$42,8,0)</f>
        <v>3727</v>
      </c>
      <c r="G13" s="3">
        <f>VLOOKUP($A13,'CT Annual LA Forecasts'!$A$2:$AI$42,15,0)</f>
        <v>32099</v>
      </c>
      <c r="H13" s="3">
        <f>VLOOKUP($A13,'CT Annual LA Forecasts'!$A$2:$AI$42,25,0)</f>
        <v>85888</v>
      </c>
      <c r="I13" s="3">
        <f>VLOOKUP($A13,'CT Annual LA Forecasts'!$A$2:$AI$42,35,0)</f>
        <v>79197</v>
      </c>
      <c r="J13" s="3">
        <f>VLOOKUP($A13,'LTW Annual LA Forecasts'!$A$2:$AI$42,8,0)</f>
        <v>3698</v>
      </c>
      <c r="K13" s="3">
        <f>VLOOKUP($A13,'LTW Annual LA Forecasts'!$A$2:$AI$42,15,0)</f>
        <v>35142</v>
      </c>
      <c r="L13" s="3">
        <f>VLOOKUP($A13,'LTW Annual LA Forecasts'!$A$2:$AI$42,25,0)</f>
        <v>84580</v>
      </c>
      <c r="M13" s="3">
        <f>VLOOKUP($A13,'LTW Annual LA Forecasts'!$A$2:$AI$42,35,0)</f>
        <v>61257</v>
      </c>
      <c r="N13" s="3">
        <f>VLOOKUP($A13,'ST Annual LA Forecasts'!$A$2:$AI$42,8,0)</f>
        <v>2105</v>
      </c>
      <c r="O13" s="3">
        <f>VLOOKUP($A13,'ST Annual LA Forecasts'!$A$2:$AI$42,15,0)</f>
        <v>18289</v>
      </c>
      <c r="P13" s="3">
        <f>VLOOKUP($A13,'ST Annual LA Forecasts'!$A$2:$AI$42,25,0)</f>
        <v>81906</v>
      </c>
      <c r="Q13" s="3">
        <f>VLOOKUP($A13,'ST Annual LA Forecasts'!$A$2:$AI$42,35,0)</f>
        <v>80113</v>
      </c>
      <c r="R13" s="3">
        <f>VLOOKUP($A13,'SP Annual LA Forecasts'!$A$2:$AI$42,8,0)</f>
        <v>2002</v>
      </c>
      <c r="S13" s="3">
        <f>VLOOKUP($A13,'SP Annual LA Forecasts'!$A$2:$AI$42,15,0)</f>
        <v>14366</v>
      </c>
      <c r="T13" s="3">
        <f>VLOOKUP($A13,'SP Annual LA Forecasts'!$A$2:$AI$42,25,0)</f>
        <v>68175</v>
      </c>
      <c r="U13" s="3">
        <f>VLOOKUP($A13,'SP Annual LA Forecasts'!$A$2:$AI$42,35,0)</f>
        <v>89857</v>
      </c>
      <c r="V13" s="37" t="s">
        <v>55</v>
      </c>
      <c r="W13" s="2" t="s">
        <v>55</v>
      </c>
      <c r="X13" s="2"/>
    </row>
    <row r="14" spans="1:25" x14ac:dyDescent="0.35">
      <c r="A14" s="2" t="s">
        <v>11</v>
      </c>
      <c r="B14" s="3">
        <f>VLOOKUP($A14,'PS Annual LA Forecasts'!$A$2:$AI$42,8,0)</f>
        <v>3128</v>
      </c>
      <c r="C14" s="3">
        <f>VLOOKUP($A14,'PS Annual LA Forecasts'!$A$2:$AI$42,15,0)</f>
        <v>27488</v>
      </c>
      <c r="D14" s="3">
        <f>VLOOKUP($A14,'PS Annual LA Forecasts'!$A$2:$AI$42,25,0)</f>
        <v>68756</v>
      </c>
      <c r="E14" s="3">
        <f>VLOOKUP($A14,'PS Annual LA Forecasts'!$A$2:$AI$42,35,0)</f>
        <v>75204</v>
      </c>
      <c r="F14" s="3">
        <f>VLOOKUP($A14,'CT Annual LA Forecasts'!$A$2:$AI$42,8,0)</f>
        <v>2713</v>
      </c>
      <c r="G14" s="3">
        <f>VLOOKUP($A14,'CT Annual LA Forecasts'!$A$2:$AI$42,15,0)</f>
        <v>23566</v>
      </c>
      <c r="H14" s="3">
        <f>VLOOKUP($A14,'CT Annual LA Forecasts'!$A$2:$AI$42,25,0)</f>
        <v>63120</v>
      </c>
      <c r="I14" s="3">
        <f>VLOOKUP($A14,'CT Annual LA Forecasts'!$A$2:$AI$42,35,0)</f>
        <v>58203</v>
      </c>
      <c r="J14" s="3">
        <f>VLOOKUP($A14,'LTW Annual LA Forecasts'!$A$2:$AI$42,8,0)</f>
        <v>2690</v>
      </c>
      <c r="K14" s="3">
        <f>VLOOKUP($A14,'LTW Annual LA Forecasts'!$A$2:$AI$42,15,0)</f>
        <v>25804</v>
      </c>
      <c r="L14" s="3">
        <f>VLOOKUP($A14,'LTW Annual LA Forecasts'!$A$2:$AI$42,25,0)</f>
        <v>62158</v>
      </c>
      <c r="M14" s="3">
        <f>VLOOKUP($A14,'LTW Annual LA Forecasts'!$A$2:$AI$42,35,0)</f>
        <v>45018</v>
      </c>
      <c r="N14" s="3">
        <f>VLOOKUP($A14,'ST Annual LA Forecasts'!$A$2:$AI$42,8,0)</f>
        <v>1531</v>
      </c>
      <c r="O14" s="3">
        <f>VLOOKUP($A14,'ST Annual LA Forecasts'!$A$2:$AI$42,15,0)</f>
        <v>13428</v>
      </c>
      <c r="P14" s="3">
        <f>VLOOKUP($A14,'ST Annual LA Forecasts'!$A$2:$AI$42,25,0)</f>
        <v>60207</v>
      </c>
      <c r="Q14" s="3">
        <f>VLOOKUP($A14,'ST Annual LA Forecasts'!$A$2:$AI$42,35,0)</f>
        <v>58891</v>
      </c>
      <c r="R14" s="3">
        <f>VLOOKUP($A14,'SP Annual LA Forecasts'!$A$2:$AI$42,8,0)</f>
        <v>1457</v>
      </c>
      <c r="S14" s="3">
        <f>VLOOKUP($A14,'SP Annual LA Forecasts'!$A$2:$AI$42,15,0)</f>
        <v>10547</v>
      </c>
      <c r="T14" s="3">
        <f>VLOOKUP($A14,'SP Annual LA Forecasts'!$A$2:$AI$42,25,0)</f>
        <v>50113</v>
      </c>
      <c r="U14" s="3">
        <f>VLOOKUP($A14,'SP Annual LA Forecasts'!$A$2:$AI$42,35,0)</f>
        <v>66056</v>
      </c>
      <c r="V14" s="37" t="s">
        <v>60</v>
      </c>
      <c r="W14" s="2" t="s">
        <v>60</v>
      </c>
      <c r="X14" s="2"/>
    </row>
    <row r="15" spans="1:25" x14ac:dyDescent="0.35">
      <c r="A15" s="2" t="s">
        <v>12</v>
      </c>
      <c r="B15" s="3">
        <f>VLOOKUP($A15,'PS Annual LA Forecasts'!$A$2:$AI$42,8,0)</f>
        <v>5688</v>
      </c>
      <c r="C15" s="3">
        <f>VLOOKUP($A15,'PS Annual LA Forecasts'!$A$2:$AI$42,15,0)</f>
        <v>46127</v>
      </c>
      <c r="D15" s="3">
        <f>VLOOKUP($A15,'PS Annual LA Forecasts'!$A$2:$AI$42,25,0)</f>
        <v>114345</v>
      </c>
      <c r="E15" s="3">
        <f>VLOOKUP($A15,'PS Annual LA Forecasts'!$A$2:$AI$42,35,0)</f>
        <v>125014</v>
      </c>
      <c r="F15" s="3">
        <f>VLOOKUP($A15,'CT Annual LA Forecasts'!$A$2:$AI$42,8,0)</f>
        <v>4963</v>
      </c>
      <c r="G15" s="3">
        <f>VLOOKUP($A15,'CT Annual LA Forecasts'!$A$2:$AI$42,15,0)</f>
        <v>39734</v>
      </c>
      <c r="H15" s="3">
        <f>VLOOKUP($A15,'CT Annual LA Forecasts'!$A$2:$AI$42,25,0)</f>
        <v>105543</v>
      </c>
      <c r="I15" s="3">
        <f>VLOOKUP($A15,'CT Annual LA Forecasts'!$A$2:$AI$42,35,0)</f>
        <v>97314</v>
      </c>
      <c r="J15" s="3">
        <f>VLOOKUP($A15,'LTW Annual LA Forecasts'!$A$2:$AI$42,8,0)</f>
        <v>4925</v>
      </c>
      <c r="K15" s="3">
        <f>VLOOKUP($A15,'LTW Annual LA Forecasts'!$A$2:$AI$42,15,0)</f>
        <v>43449</v>
      </c>
      <c r="L15" s="3">
        <f>VLOOKUP($A15,'LTW Annual LA Forecasts'!$A$2:$AI$42,25,0)</f>
        <v>103932</v>
      </c>
      <c r="M15" s="3">
        <f>VLOOKUP($A15,'LTW Annual LA Forecasts'!$A$2:$AI$42,35,0)</f>
        <v>75274</v>
      </c>
      <c r="N15" s="3">
        <f>VLOOKUP($A15,'ST Annual LA Forecasts'!$A$2:$AI$42,8,0)</f>
        <v>2819</v>
      </c>
      <c r="O15" s="3">
        <f>VLOOKUP($A15,'ST Annual LA Forecasts'!$A$2:$AI$42,15,0)</f>
        <v>22639</v>
      </c>
      <c r="P15" s="3">
        <f>VLOOKUP($A15,'ST Annual LA Forecasts'!$A$2:$AI$42,25,0)</f>
        <v>100471</v>
      </c>
      <c r="Q15" s="3">
        <f>VLOOKUP($A15,'ST Annual LA Forecasts'!$A$2:$AI$42,35,0)</f>
        <v>98256</v>
      </c>
      <c r="R15" s="3">
        <f>VLOOKUP($A15,'SP Annual LA Forecasts'!$A$2:$AI$42,8,0)</f>
        <v>2683</v>
      </c>
      <c r="S15" s="3">
        <f>VLOOKUP($A15,'SP Annual LA Forecasts'!$A$2:$AI$42,15,0)</f>
        <v>17819</v>
      </c>
      <c r="T15" s="3">
        <f>VLOOKUP($A15,'SP Annual LA Forecasts'!$A$2:$AI$42,25,0)</f>
        <v>83656</v>
      </c>
      <c r="U15" s="3">
        <f>VLOOKUP($A15,'SP Annual LA Forecasts'!$A$2:$AI$42,35,0)</f>
        <v>110182</v>
      </c>
      <c r="V15" s="37" t="s">
        <v>74</v>
      </c>
      <c r="W15" s="2" t="s">
        <v>54</v>
      </c>
      <c r="X15" s="2" t="s">
        <v>60</v>
      </c>
    </row>
    <row r="16" spans="1:25" x14ac:dyDescent="0.35">
      <c r="A16" s="2" t="s">
        <v>13</v>
      </c>
      <c r="B16" s="3">
        <f>VLOOKUP($A16,'PS Annual LA Forecasts'!$A$2:$AI$42,8,0)</f>
        <v>1906</v>
      </c>
      <c r="C16" s="3">
        <f>VLOOKUP($A16,'PS Annual LA Forecasts'!$A$2:$AI$42,15,0)</f>
        <v>18261</v>
      </c>
      <c r="D16" s="3">
        <f>VLOOKUP($A16,'PS Annual LA Forecasts'!$A$2:$AI$42,25,0)</f>
        <v>46058</v>
      </c>
      <c r="E16" s="3">
        <f>VLOOKUP($A16,'PS Annual LA Forecasts'!$A$2:$AI$42,35,0)</f>
        <v>50388</v>
      </c>
      <c r="F16" s="3">
        <f>VLOOKUP($A16,'CT Annual LA Forecasts'!$A$2:$AI$42,8,0)</f>
        <v>1652</v>
      </c>
      <c r="G16" s="3">
        <f>VLOOKUP($A16,'CT Annual LA Forecasts'!$A$2:$AI$42,15,0)</f>
        <v>15661</v>
      </c>
      <c r="H16" s="3">
        <f>VLOOKUP($A16,'CT Annual LA Forecasts'!$A$2:$AI$42,25,0)</f>
        <v>42316</v>
      </c>
      <c r="I16" s="3">
        <f>VLOOKUP($A16,'CT Annual LA Forecasts'!$A$2:$AI$42,35,0)</f>
        <v>39023</v>
      </c>
      <c r="J16" s="3">
        <f>VLOOKUP($A16,'LTW Annual LA Forecasts'!$A$2:$AI$42,8,0)</f>
        <v>1641</v>
      </c>
      <c r="K16" s="3">
        <f>VLOOKUP($A16,'LTW Annual LA Forecasts'!$A$2:$AI$42,15,0)</f>
        <v>17173</v>
      </c>
      <c r="L16" s="3">
        <f>VLOOKUP($A16,'LTW Annual LA Forecasts'!$A$2:$AI$42,25,0)</f>
        <v>41672</v>
      </c>
      <c r="M16" s="3">
        <f>VLOOKUP($A16,'LTW Annual LA Forecasts'!$A$2:$AI$42,35,0)</f>
        <v>30182</v>
      </c>
      <c r="N16" s="3">
        <f>VLOOKUP($A16,'ST Annual LA Forecasts'!$A$2:$AI$42,8,0)</f>
        <v>933</v>
      </c>
      <c r="O16" s="3">
        <f>VLOOKUP($A16,'ST Annual LA Forecasts'!$A$2:$AI$42,15,0)</f>
        <v>8936</v>
      </c>
      <c r="P16" s="3">
        <f>VLOOKUP($A16,'ST Annual LA Forecasts'!$A$2:$AI$42,25,0)</f>
        <v>40446</v>
      </c>
      <c r="Q16" s="3">
        <f>VLOOKUP($A16,'ST Annual LA Forecasts'!$A$2:$AI$42,35,0)</f>
        <v>39569</v>
      </c>
      <c r="R16" s="3">
        <f>VLOOKUP($A16,'SP Annual LA Forecasts'!$A$2:$AI$42,8,0)</f>
        <v>888</v>
      </c>
      <c r="S16" s="3">
        <f>VLOOKUP($A16,'SP Annual LA Forecasts'!$A$2:$AI$42,15,0)</f>
        <v>7001</v>
      </c>
      <c r="T16" s="3">
        <f>VLOOKUP($A16,'SP Annual LA Forecasts'!$A$2:$AI$42,25,0)</f>
        <v>33652</v>
      </c>
      <c r="U16" s="3">
        <f>VLOOKUP($A16,'SP Annual LA Forecasts'!$A$2:$AI$42,35,0)</f>
        <v>44397</v>
      </c>
      <c r="V16" s="37" t="s">
        <v>56</v>
      </c>
      <c r="W16" s="2" t="s">
        <v>56</v>
      </c>
      <c r="X16" s="2"/>
    </row>
    <row r="17" spans="1:24" x14ac:dyDescent="0.35">
      <c r="A17" s="2" t="s">
        <v>14</v>
      </c>
      <c r="B17" s="3">
        <f>VLOOKUP($A17,'PS Annual LA Forecasts'!$A$2:$AI$42,8,0)</f>
        <v>201</v>
      </c>
      <c r="C17" s="3">
        <f>VLOOKUP($A17,'PS Annual LA Forecasts'!$A$2:$AI$42,15,0)</f>
        <v>1335</v>
      </c>
      <c r="D17" s="3">
        <f>VLOOKUP($A17,'PS Annual LA Forecasts'!$A$2:$AI$42,25,0)</f>
        <v>3221</v>
      </c>
      <c r="E17" s="3">
        <f>VLOOKUP($A17,'PS Annual LA Forecasts'!$A$2:$AI$42,35,0)</f>
        <v>3513</v>
      </c>
      <c r="F17" s="3">
        <f>VLOOKUP($A17,'CT Annual LA Forecasts'!$A$2:$AI$42,8,0)</f>
        <v>191</v>
      </c>
      <c r="G17" s="3">
        <f>VLOOKUP($A17,'CT Annual LA Forecasts'!$A$2:$AI$42,15,0)</f>
        <v>1225</v>
      </c>
      <c r="H17" s="3">
        <f>VLOOKUP($A17,'CT Annual LA Forecasts'!$A$2:$AI$42,25,0)</f>
        <v>3196</v>
      </c>
      <c r="I17" s="3">
        <f>VLOOKUP($A17,'CT Annual LA Forecasts'!$A$2:$AI$42,35,0)</f>
        <v>2946</v>
      </c>
      <c r="J17" s="3">
        <f>VLOOKUP($A17,'LTW Annual LA Forecasts'!$A$2:$AI$42,8,0)</f>
        <v>190</v>
      </c>
      <c r="K17" s="3">
        <f>VLOOKUP($A17,'LTW Annual LA Forecasts'!$A$2:$AI$42,15,0)</f>
        <v>1336</v>
      </c>
      <c r="L17" s="3">
        <f>VLOOKUP($A17,'LTW Annual LA Forecasts'!$A$2:$AI$42,25,0)</f>
        <v>3147</v>
      </c>
      <c r="M17" s="3">
        <f>VLOOKUP($A17,'LTW Annual LA Forecasts'!$A$2:$AI$42,35,0)</f>
        <v>2279</v>
      </c>
      <c r="N17" s="3">
        <f>VLOOKUP($A17,'ST Annual LA Forecasts'!$A$2:$AI$42,8,0)</f>
        <v>119</v>
      </c>
      <c r="O17" s="3">
        <f>VLOOKUP($A17,'ST Annual LA Forecasts'!$A$2:$AI$42,15,0)</f>
        <v>708</v>
      </c>
      <c r="P17" s="3">
        <f>VLOOKUP($A17,'ST Annual LA Forecasts'!$A$2:$AI$42,25,0)</f>
        <v>3031</v>
      </c>
      <c r="Q17" s="3">
        <f>VLOOKUP($A17,'ST Annual LA Forecasts'!$A$2:$AI$42,35,0)</f>
        <v>2963</v>
      </c>
      <c r="R17" s="3">
        <f>VLOOKUP($A17,'SP Annual LA Forecasts'!$A$2:$AI$42,8,0)</f>
        <v>113</v>
      </c>
      <c r="S17" s="3">
        <f>VLOOKUP($A17,'SP Annual LA Forecasts'!$A$2:$AI$42,15,0)</f>
        <v>560</v>
      </c>
      <c r="T17" s="3">
        <f>VLOOKUP($A17,'SP Annual LA Forecasts'!$A$2:$AI$42,25,0)</f>
        <v>2526</v>
      </c>
      <c r="U17" s="3">
        <f>VLOOKUP($A17,'SP Annual LA Forecasts'!$A$2:$AI$42,35,0)</f>
        <v>3321</v>
      </c>
      <c r="V17" s="37" t="s">
        <v>66</v>
      </c>
      <c r="W17" s="2" t="s">
        <v>66</v>
      </c>
      <c r="X17" s="2"/>
    </row>
    <row r="18" spans="1:24" x14ac:dyDescent="0.35">
      <c r="A18" s="2" t="s">
        <v>15</v>
      </c>
      <c r="B18" s="3">
        <f>VLOOKUP($A18,'PS Annual LA Forecasts'!$A$2:$AI$42,8,0)</f>
        <v>6655</v>
      </c>
      <c r="C18" s="3">
        <f>VLOOKUP($A18,'PS Annual LA Forecasts'!$A$2:$AI$42,15,0)</f>
        <v>49581</v>
      </c>
      <c r="D18" s="3">
        <f>VLOOKUP($A18,'PS Annual LA Forecasts'!$A$2:$AI$42,25,0)</f>
        <v>121411</v>
      </c>
      <c r="E18" s="3">
        <f>VLOOKUP($A18,'PS Annual LA Forecasts'!$A$2:$AI$42,35,0)</f>
        <v>132466</v>
      </c>
      <c r="F18" s="3">
        <f>VLOOKUP($A18,'CT Annual LA Forecasts'!$A$2:$AI$42,8,0)</f>
        <v>6314</v>
      </c>
      <c r="G18" s="3">
        <f>VLOOKUP($A18,'CT Annual LA Forecasts'!$A$2:$AI$42,15,0)</f>
        <v>45522</v>
      </c>
      <c r="H18" s="3">
        <f>VLOOKUP($A18,'CT Annual LA Forecasts'!$A$2:$AI$42,25,0)</f>
        <v>120615</v>
      </c>
      <c r="I18" s="3">
        <f>VLOOKUP($A18,'CT Annual LA Forecasts'!$A$2:$AI$42,35,0)</f>
        <v>111209</v>
      </c>
      <c r="J18" s="3">
        <f>VLOOKUP($A18,'LTW Annual LA Forecasts'!$A$2:$AI$42,8,0)</f>
        <v>6267</v>
      </c>
      <c r="K18" s="3">
        <f>VLOOKUP($A18,'LTW Annual LA Forecasts'!$A$2:$AI$42,15,0)</f>
        <v>49762</v>
      </c>
      <c r="L18" s="3">
        <f>VLOOKUP($A18,'LTW Annual LA Forecasts'!$A$2:$AI$42,25,0)</f>
        <v>118777</v>
      </c>
      <c r="M18" s="3">
        <f>VLOOKUP($A18,'LTW Annual LA Forecasts'!$A$2:$AI$42,35,0)</f>
        <v>86024</v>
      </c>
      <c r="N18" s="3">
        <f>VLOOKUP($A18,'ST Annual LA Forecasts'!$A$2:$AI$42,8,0)</f>
        <v>3917</v>
      </c>
      <c r="O18" s="3">
        <f>VLOOKUP($A18,'ST Annual LA Forecasts'!$A$2:$AI$42,15,0)</f>
        <v>26306</v>
      </c>
      <c r="P18" s="3">
        <f>VLOOKUP($A18,'ST Annual LA Forecasts'!$A$2:$AI$42,25,0)</f>
        <v>114789</v>
      </c>
      <c r="Q18" s="3">
        <f>VLOOKUP($A18,'ST Annual LA Forecasts'!$A$2:$AI$42,35,0)</f>
        <v>112252</v>
      </c>
      <c r="R18" s="3">
        <f>VLOOKUP($A18,'SP Annual LA Forecasts'!$A$2:$AI$42,8,0)</f>
        <v>3731</v>
      </c>
      <c r="S18" s="3">
        <f>VLOOKUP($A18,'SP Annual LA Forecasts'!$A$2:$AI$42,15,0)</f>
        <v>20728</v>
      </c>
      <c r="T18" s="3">
        <f>VLOOKUP($A18,'SP Annual LA Forecasts'!$A$2:$AI$42,25,0)</f>
        <v>95598</v>
      </c>
      <c r="U18" s="3">
        <f>VLOOKUP($A18,'SP Annual LA Forecasts'!$A$2:$AI$42,35,0)</f>
        <v>125862</v>
      </c>
      <c r="V18" s="37" t="s">
        <v>59</v>
      </c>
      <c r="W18" s="2" t="s">
        <v>59</v>
      </c>
      <c r="X18" s="2"/>
    </row>
    <row r="19" spans="1:24" x14ac:dyDescent="0.35">
      <c r="A19" s="2" t="s">
        <v>16</v>
      </c>
      <c r="B19" s="3">
        <f>VLOOKUP($A19,'PS Annual LA Forecasts'!$A$2:$AI$42,8,0)</f>
        <v>9409</v>
      </c>
      <c r="C19" s="3">
        <f>VLOOKUP($A19,'PS Annual LA Forecasts'!$A$2:$AI$42,15,0)</f>
        <v>92699</v>
      </c>
      <c r="D19" s="3">
        <f>VLOOKUP($A19,'PS Annual LA Forecasts'!$A$2:$AI$42,25,0)</f>
        <v>233493</v>
      </c>
      <c r="E19" s="3">
        <f>VLOOKUP($A19,'PS Annual LA Forecasts'!$A$2:$AI$42,35,0)</f>
        <v>254984</v>
      </c>
      <c r="F19" s="3">
        <f>VLOOKUP($A19,'CT Annual LA Forecasts'!$A$2:$AI$42,8,0)</f>
        <v>8928</v>
      </c>
      <c r="G19" s="3">
        <f>VLOOKUP($A19,'CT Annual LA Forecasts'!$A$2:$AI$42,15,0)</f>
        <v>85176</v>
      </c>
      <c r="H19" s="3">
        <f>VLOOKUP($A19,'CT Annual LA Forecasts'!$A$2:$AI$42,25,0)</f>
        <v>232571</v>
      </c>
      <c r="I19" s="3">
        <f>VLOOKUP($A19,'CT Annual LA Forecasts'!$A$2:$AI$42,35,0)</f>
        <v>214499</v>
      </c>
      <c r="J19" s="3">
        <f>VLOOKUP($A19,'LTW Annual LA Forecasts'!$A$2:$AI$42,8,0)</f>
        <v>8861</v>
      </c>
      <c r="K19" s="3">
        <f>VLOOKUP($A19,'LTW Annual LA Forecasts'!$A$2:$AI$42,15,0)</f>
        <v>93558</v>
      </c>
      <c r="L19" s="3">
        <f>VLOOKUP($A19,'LTW Annual LA Forecasts'!$A$2:$AI$42,25,0)</f>
        <v>229043</v>
      </c>
      <c r="M19" s="3">
        <f>VLOOKUP($A19,'LTW Annual LA Forecasts'!$A$2:$AI$42,35,0)</f>
        <v>165888</v>
      </c>
      <c r="N19" s="3">
        <f>VLOOKUP($A19,'ST Annual LA Forecasts'!$A$2:$AI$42,8,0)</f>
        <v>5538</v>
      </c>
      <c r="O19" s="3">
        <f>VLOOKUP($A19,'ST Annual LA Forecasts'!$A$2:$AI$42,15,0)</f>
        <v>49251</v>
      </c>
      <c r="P19" s="3">
        <f>VLOOKUP($A19,'ST Annual LA Forecasts'!$A$2:$AI$42,25,0)</f>
        <v>222708</v>
      </c>
      <c r="Q19" s="3">
        <f>VLOOKUP($A19,'ST Annual LA Forecasts'!$A$2:$AI$42,35,0)</f>
        <v>217931</v>
      </c>
      <c r="R19" s="3">
        <f>VLOOKUP($A19,'SP Annual LA Forecasts'!$A$2:$AI$42,8,0)</f>
        <v>5274</v>
      </c>
      <c r="S19" s="3">
        <f>VLOOKUP($A19,'SP Annual LA Forecasts'!$A$2:$AI$42,15,0)</f>
        <v>38454</v>
      </c>
      <c r="T19" s="3">
        <f>VLOOKUP($A19,'SP Annual LA Forecasts'!$A$2:$AI$42,25,0)</f>
        <v>185200</v>
      </c>
      <c r="U19" s="3">
        <f>VLOOKUP($A19,'SP Annual LA Forecasts'!$A$2:$AI$42,35,0)</f>
        <v>244613</v>
      </c>
      <c r="V19" s="37" t="s">
        <v>54</v>
      </c>
      <c r="W19" s="2" t="s">
        <v>54</v>
      </c>
      <c r="X19" s="2"/>
    </row>
    <row r="20" spans="1:24" x14ac:dyDescent="0.35">
      <c r="A20" s="2" t="s">
        <v>17</v>
      </c>
      <c r="B20" s="3">
        <f>VLOOKUP($A20,'PS Annual LA Forecasts'!$A$2:$AI$42,8,0)</f>
        <v>20716</v>
      </c>
      <c r="C20" s="3">
        <f>VLOOKUP($A20,'PS Annual LA Forecasts'!$A$2:$AI$42,15,0)</f>
        <v>190505</v>
      </c>
      <c r="D20" s="3">
        <f>VLOOKUP($A20,'PS Annual LA Forecasts'!$A$2:$AI$42,25,0)</f>
        <v>476897</v>
      </c>
      <c r="E20" s="3">
        <f>VLOOKUP($A20,'PS Annual LA Forecasts'!$A$2:$AI$42,35,0)</f>
        <v>520689</v>
      </c>
      <c r="F20" s="3">
        <f>VLOOKUP($A20,'CT Annual LA Forecasts'!$A$2:$AI$42,8,0)</f>
        <v>19651</v>
      </c>
      <c r="G20" s="3">
        <f>VLOOKUP($A20,'CT Annual LA Forecasts'!$A$2:$AI$42,15,0)</f>
        <v>175018</v>
      </c>
      <c r="H20" s="3">
        <f>VLOOKUP($A20,'CT Annual LA Forecasts'!$A$2:$AI$42,25,0)</f>
        <v>474741</v>
      </c>
      <c r="I20" s="3">
        <f>VLOOKUP($A20,'CT Annual LA Forecasts'!$A$2:$AI$42,35,0)</f>
        <v>437822</v>
      </c>
      <c r="J20" s="3">
        <f>VLOOKUP($A20,'LTW Annual LA Forecasts'!$A$2:$AI$42,8,0)</f>
        <v>19502</v>
      </c>
      <c r="K20" s="3">
        <f>VLOOKUP($A20,'LTW Annual LA Forecasts'!$A$2:$AI$42,15,0)</f>
        <v>192039</v>
      </c>
      <c r="L20" s="3">
        <f>VLOOKUP($A20,'LTW Annual LA Forecasts'!$A$2:$AI$42,25,0)</f>
        <v>467537</v>
      </c>
      <c r="M20" s="3">
        <f>VLOOKUP($A20,'LTW Annual LA Forecasts'!$A$2:$AI$42,35,0)</f>
        <v>338625</v>
      </c>
      <c r="N20" s="3">
        <f>VLOOKUP($A20,'ST Annual LA Forecasts'!$A$2:$AI$42,8,0)</f>
        <v>12195</v>
      </c>
      <c r="O20" s="3">
        <f>VLOOKUP($A20,'ST Annual LA Forecasts'!$A$2:$AI$42,15,0)</f>
        <v>101181</v>
      </c>
      <c r="P20" s="3">
        <f>VLOOKUP($A20,'ST Annual LA Forecasts'!$A$2:$AI$42,25,0)</f>
        <v>454003</v>
      </c>
      <c r="Q20" s="3">
        <f>VLOOKUP($A20,'ST Annual LA Forecasts'!$A$2:$AI$42,35,0)</f>
        <v>444205</v>
      </c>
      <c r="R20" s="3">
        <f>VLOOKUP($A20,'SP Annual LA Forecasts'!$A$2:$AI$42,8,0)</f>
        <v>11610</v>
      </c>
      <c r="S20" s="3">
        <f>VLOOKUP($A20,'SP Annual LA Forecasts'!$A$2:$AI$42,15,0)</f>
        <v>79156</v>
      </c>
      <c r="T20" s="3">
        <f>VLOOKUP($A20,'SP Annual LA Forecasts'!$A$2:$AI$42,25,0)</f>
        <v>377659</v>
      </c>
      <c r="U20" s="3">
        <f>VLOOKUP($A20,'SP Annual LA Forecasts'!$A$2:$AI$42,35,0)</f>
        <v>498481</v>
      </c>
      <c r="V20" s="37" t="s">
        <v>54</v>
      </c>
      <c r="W20" s="2" t="s">
        <v>54</v>
      </c>
      <c r="X20" s="2"/>
    </row>
    <row r="21" spans="1:24" x14ac:dyDescent="0.35">
      <c r="A21" s="2" t="s">
        <v>18</v>
      </c>
      <c r="B21" s="3">
        <f>VLOOKUP($A21,'PS Annual LA Forecasts'!$A$2:$AI$42,8,0)</f>
        <v>2449</v>
      </c>
      <c r="C21" s="3">
        <f>VLOOKUP($A21,'PS Annual LA Forecasts'!$A$2:$AI$42,15,0)</f>
        <v>25173</v>
      </c>
      <c r="D21" s="3">
        <f>VLOOKUP($A21,'PS Annual LA Forecasts'!$A$2:$AI$42,25,0)</f>
        <v>63896</v>
      </c>
      <c r="E21" s="3">
        <f>VLOOKUP($A21,'PS Annual LA Forecasts'!$A$2:$AI$42,35,0)</f>
        <v>69919</v>
      </c>
      <c r="F21" s="3">
        <f>VLOOKUP($A21,'CT Annual LA Forecasts'!$A$2:$AI$42,8,0)</f>
        <v>2123</v>
      </c>
      <c r="G21" s="3">
        <f>VLOOKUP($A21,'CT Annual LA Forecasts'!$A$2:$AI$42,15,0)</f>
        <v>21597</v>
      </c>
      <c r="H21" s="3">
        <f>VLOOKUP($A21,'CT Annual LA Forecasts'!$A$2:$AI$42,25,0)</f>
        <v>58737</v>
      </c>
      <c r="I21" s="3">
        <f>VLOOKUP($A21,'CT Annual LA Forecasts'!$A$2:$AI$42,35,0)</f>
        <v>54170</v>
      </c>
      <c r="J21" s="3">
        <f>VLOOKUP($A21,'LTW Annual LA Forecasts'!$A$2:$AI$42,8,0)</f>
        <v>2108</v>
      </c>
      <c r="K21" s="3">
        <f>VLOOKUP($A21,'LTW Annual LA Forecasts'!$A$2:$AI$42,15,0)</f>
        <v>23707</v>
      </c>
      <c r="L21" s="3">
        <f>VLOOKUP($A21,'LTW Annual LA Forecasts'!$A$2:$AI$42,25,0)</f>
        <v>57845</v>
      </c>
      <c r="M21" s="3">
        <f>VLOOKUP($A21,'LTW Annual LA Forecasts'!$A$2:$AI$42,35,0)</f>
        <v>41895</v>
      </c>
      <c r="N21" s="3">
        <f>VLOOKUP($A21,'ST Annual LA Forecasts'!$A$2:$AI$42,8,0)</f>
        <v>1200</v>
      </c>
      <c r="O21" s="3">
        <f>VLOOKUP($A21,'ST Annual LA Forecasts'!$A$2:$AI$42,15,0)</f>
        <v>12334</v>
      </c>
      <c r="P21" s="3">
        <f>VLOOKUP($A21,'ST Annual LA Forecasts'!$A$2:$AI$42,25,0)</f>
        <v>56227</v>
      </c>
      <c r="Q21" s="3">
        <f>VLOOKUP($A21,'ST Annual LA Forecasts'!$A$2:$AI$42,35,0)</f>
        <v>55015</v>
      </c>
      <c r="R21" s="3">
        <f>VLOOKUP($A21,'SP Annual LA Forecasts'!$A$2:$AI$42,8,0)</f>
        <v>1141</v>
      </c>
      <c r="S21" s="3">
        <f>VLOOKUP($A21,'SP Annual LA Forecasts'!$A$2:$AI$42,15,0)</f>
        <v>9647</v>
      </c>
      <c r="T21" s="3">
        <f>VLOOKUP($A21,'SP Annual LA Forecasts'!$A$2:$AI$42,25,0)</f>
        <v>46772</v>
      </c>
      <c r="U21" s="3">
        <f>VLOOKUP($A21,'SP Annual LA Forecasts'!$A$2:$AI$42,35,0)</f>
        <v>61743</v>
      </c>
      <c r="V21" s="37" t="s">
        <v>56</v>
      </c>
      <c r="W21" s="2" t="s">
        <v>56</v>
      </c>
      <c r="X21" s="2"/>
    </row>
    <row r="22" spans="1:24" x14ac:dyDescent="0.35">
      <c r="A22" s="2" t="s">
        <v>19</v>
      </c>
      <c r="B22" s="3">
        <f>VLOOKUP($A22,'PS Annual LA Forecasts'!$A$2:$AI$42,8,0)</f>
        <v>5053</v>
      </c>
      <c r="C22" s="3">
        <f>VLOOKUP($A22,'PS Annual LA Forecasts'!$A$2:$AI$42,15,0)</f>
        <v>44804</v>
      </c>
      <c r="D22" s="3">
        <f>VLOOKUP($A22,'PS Annual LA Forecasts'!$A$2:$AI$42,25,0)</f>
        <v>112156</v>
      </c>
      <c r="E22" s="3">
        <f>VLOOKUP($A22,'PS Annual LA Forecasts'!$A$2:$AI$42,35,0)</f>
        <v>122674</v>
      </c>
      <c r="F22" s="3">
        <f>VLOOKUP($A22,'CT Annual LA Forecasts'!$A$2:$AI$42,8,0)</f>
        <v>4381</v>
      </c>
      <c r="G22" s="3">
        <f>VLOOKUP($A22,'CT Annual LA Forecasts'!$A$2:$AI$42,15,0)</f>
        <v>38412</v>
      </c>
      <c r="H22" s="3">
        <f>VLOOKUP($A22,'CT Annual LA Forecasts'!$A$2:$AI$42,25,0)</f>
        <v>102972</v>
      </c>
      <c r="I22" s="3">
        <f>VLOOKUP($A22,'CT Annual LA Forecasts'!$A$2:$AI$42,35,0)</f>
        <v>94950</v>
      </c>
      <c r="J22" s="3">
        <f>VLOOKUP($A22,'LTW Annual LA Forecasts'!$A$2:$AI$42,8,0)</f>
        <v>4350</v>
      </c>
      <c r="K22" s="3">
        <f>VLOOKUP($A22,'LTW Annual LA Forecasts'!$A$2:$AI$42,15,0)</f>
        <v>42064</v>
      </c>
      <c r="L22" s="3">
        <f>VLOOKUP($A22,'LTW Annual LA Forecasts'!$A$2:$AI$42,25,0)</f>
        <v>101404</v>
      </c>
      <c r="M22" s="3">
        <f>VLOOKUP($A22,'LTW Annual LA Forecasts'!$A$2:$AI$42,35,0)</f>
        <v>73443</v>
      </c>
      <c r="N22" s="3">
        <f>VLOOKUP($A22,'ST Annual LA Forecasts'!$A$2:$AI$42,8,0)</f>
        <v>2475</v>
      </c>
      <c r="O22" s="3">
        <f>VLOOKUP($A22,'ST Annual LA Forecasts'!$A$2:$AI$42,15,0)</f>
        <v>21890</v>
      </c>
      <c r="P22" s="3">
        <f>VLOOKUP($A22,'ST Annual LA Forecasts'!$A$2:$AI$42,25,0)</f>
        <v>98239</v>
      </c>
      <c r="Q22" s="3">
        <f>VLOOKUP($A22,'ST Annual LA Forecasts'!$A$2:$AI$42,35,0)</f>
        <v>96093</v>
      </c>
      <c r="R22" s="3">
        <f>VLOOKUP($A22,'SP Annual LA Forecasts'!$A$2:$AI$42,8,0)</f>
        <v>2356</v>
      </c>
      <c r="S22" s="3">
        <f>VLOOKUP($A22,'SP Annual LA Forecasts'!$A$2:$AI$42,15,0)</f>
        <v>17188</v>
      </c>
      <c r="T22" s="3">
        <f>VLOOKUP($A22,'SP Annual LA Forecasts'!$A$2:$AI$42,25,0)</f>
        <v>81767</v>
      </c>
      <c r="U22" s="3">
        <f>VLOOKUP($A22,'SP Annual LA Forecasts'!$A$2:$AI$42,35,0)</f>
        <v>107789</v>
      </c>
      <c r="V22" s="37" t="s">
        <v>55</v>
      </c>
      <c r="W22" s="2" t="s">
        <v>55</v>
      </c>
      <c r="X22" s="2"/>
    </row>
    <row r="23" spans="1:24" x14ac:dyDescent="0.35">
      <c r="A23" s="2" t="s">
        <v>20</v>
      </c>
      <c r="B23" s="3">
        <f>VLOOKUP($A23,'PS Annual LA Forecasts'!$A$2:$AI$42,8,0)</f>
        <v>651</v>
      </c>
      <c r="C23" s="3">
        <f>VLOOKUP($A23,'PS Annual LA Forecasts'!$A$2:$AI$42,15,0)</f>
        <v>5475</v>
      </c>
      <c r="D23" s="3">
        <f>VLOOKUP($A23,'PS Annual LA Forecasts'!$A$2:$AI$42,25,0)</f>
        <v>13587</v>
      </c>
      <c r="E23" s="3">
        <f>VLOOKUP($A23,'PS Annual LA Forecasts'!$A$2:$AI$42,35,0)</f>
        <v>14830</v>
      </c>
      <c r="F23" s="3">
        <f>VLOOKUP($A23,'CT Annual LA Forecasts'!$A$2:$AI$42,8,0)</f>
        <v>617</v>
      </c>
      <c r="G23" s="3">
        <f>VLOOKUP($A23,'CT Annual LA Forecasts'!$A$2:$AI$42,15,0)</f>
        <v>5028</v>
      </c>
      <c r="H23" s="3">
        <f>VLOOKUP($A23,'CT Annual LA Forecasts'!$A$2:$AI$42,25,0)</f>
        <v>13514</v>
      </c>
      <c r="I23" s="3">
        <f>VLOOKUP($A23,'CT Annual LA Forecasts'!$A$2:$AI$42,35,0)</f>
        <v>12463</v>
      </c>
      <c r="J23" s="3">
        <f>VLOOKUP($A23,'LTW Annual LA Forecasts'!$A$2:$AI$42,8,0)</f>
        <v>613</v>
      </c>
      <c r="K23" s="3">
        <f>VLOOKUP($A23,'LTW Annual LA Forecasts'!$A$2:$AI$42,15,0)</f>
        <v>5509</v>
      </c>
      <c r="L23" s="3">
        <f>VLOOKUP($A23,'LTW Annual LA Forecasts'!$A$2:$AI$42,25,0)</f>
        <v>13309</v>
      </c>
      <c r="M23" s="3">
        <f>VLOOKUP($A23,'LTW Annual LA Forecasts'!$A$2:$AI$42,35,0)</f>
        <v>9639</v>
      </c>
      <c r="N23" s="3">
        <f>VLOOKUP($A23,'ST Annual LA Forecasts'!$A$2:$AI$42,8,0)</f>
        <v>383</v>
      </c>
      <c r="O23" s="3">
        <f>VLOOKUP($A23,'ST Annual LA Forecasts'!$A$2:$AI$42,15,0)</f>
        <v>2906</v>
      </c>
      <c r="P23" s="3">
        <f>VLOOKUP($A23,'ST Annual LA Forecasts'!$A$2:$AI$42,25,0)</f>
        <v>12900</v>
      </c>
      <c r="Q23" s="3">
        <f>VLOOKUP($A23,'ST Annual LA Forecasts'!$A$2:$AI$42,35,0)</f>
        <v>12618</v>
      </c>
      <c r="R23" s="3">
        <f>VLOOKUP($A23,'SP Annual LA Forecasts'!$A$2:$AI$42,8,0)</f>
        <v>365</v>
      </c>
      <c r="S23" s="3">
        <f>VLOOKUP($A23,'SP Annual LA Forecasts'!$A$2:$AI$42,15,0)</f>
        <v>2281</v>
      </c>
      <c r="T23" s="3">
        <f>VLOOKUP($A23,'SP Annual LA Forecasts'!$A$2:$AI$42,25,0)</f>
        <v>10735</v>
      </c>
      <c r="U23" s="3">
        <f>VLOOKUP($A23,'SP Annual LA Forecasts'!$A$2:$AI$42,35,0)</f>
        <v>14156</v>
      </c>
      <c r="V23" s="37" t="s">
        <v>76</v>
      </c>
      <c r="W23" s="2" t="s">
        <v>66</v>
      </c>
      <c r="X23" s="2" t="s">
        <v>57</v>
      </c>
    </row>
    <row r="24" spans="1:24" x14ac:dyDescent="0.35">
      <c r="A24" s="2" t="s">
        <v>21</v>
      </c>
      <c r="B24" s="3">
        <f>VLOOKUP($A24,'PS Annual LA Forecasts'!$A$2:$AI$42,8,0)</f>
        <v>4273</v>
      </c>
      <c r="C24" s="3">
        <f>VLOOKUP($A24,'PS Annual LA Forecasts'!$A$2:$AI$42,15,0)</f>
        <v>35408</v>
      </c>
      <c r="D24" s="3">
        <f>VLOOKUP($A24,'PS Annual LA Forecasts'!$A$2:$AI$42,25,0)</f>
        <v>87731</v>
      </c>
      <c r="E24" s="3">
        <f>VLOOKUP($A24,'PS Annual LA Forecasts'!$A$2:$AI$42,35,0)</f>
        <v>95758</v>
      </c>
      <c r="F24" s="3">
        <f>VLOOKUP($A24,'CT Annual LA Forecasts'!$A$2:$AI$42,8,0)</f>
        <v>4052</v>
      </c>
      <c r="G24" s="3">
        <f>VLOOKUP($A24,'CT Annual LA Forecasts'!$A$2:$AI$42,15,0)</f>
        <v>32520</v>
      </c>
      <c r="H24" s="3">
        <f>VLOOKUP($A24,'CT Annual LA Forecasts'!$A$2:$AI$42,25,0)</f>
        <v>87251</v>
      </c>
      <c r="I24" s="3">
        <f>VLOOKUP($A24,'CT Annual LA Forecasts'!$A$2:$AI$42,35,0)</f>
        <v>80459</v>
      </c>
      <c r="J24" s="3">
        <f>VLOOKUP($A24,'LTW Annual LA Forecasts'!$A$2:$AI$42,8,0)</f>
        <v>4021</v>
      </c>
      <c r="K24" s="3">
        <f>VLOOKUP($A24,'LTW Annual LA Forecasts'!$A$2:$AI$42,15,0)</f>
        <v>35617</v>
      </c>
      <c r="L24" s="3">
        <f>VLOOKUP($A24,'LTW Annual LA Forecasts'!$A$2:$AI$42,25,0)</f>
        <v>85927</v>
      </c>
      <c r="M24" s="3">
        <f>VLOOKUP($A24,'LTW Annual LA Forecasts'!$A$2:$AI$42,35,0)</f>
        <v>62234</v>
      </c>
      <c r="N24" s="3">
        <f>VLOOKUP($A24,'ST Annual LA Forecasts'!$A$2:$AI$42,8,0)</f>
        <v>2515</v>
      </c>
      <c r="O24" s="3">
        <f>VLOOKUP($A24,'ST Annual LA Forecasts'!$A$2:$AI$42,15,0)</f>
        <v>18796</v>
      </c>
      <c r="P24" s="3">
        <f>VLOOKUP($A24,'ST Annual LA Forecasts'!$A$2:$AI$42,25,0)</f>
        <v>83255</v>
      </c>
      <c r="Q24" s="3">
        <f>VLOOKUP($A24,'ST Annual LA Forecasts'!$A$2:$AI$42,35,0)</f>
        <v>81437</v>
      </c>
      <c r="R24" s="3">
        <f>VLOOKUP($A24,'SP Annual LA Forecasts'!$A$2:$AI$42,8,0)</f>
        <v>2395</v>
      </c>
      <c r="S24" s="3">
        <f>VLOOKUP($A24,'SP Annual LA Forecasts'!$A$2:$AI$42,15,0)</f>
        <v>14754</v>
      </c>
      <c r="T24" s="3">
        <f>VLOOKUP($A24,'SP Annual LA Forecasts'!$A$2:$AI$42,25,0)</f>
        <v>69292</v>
      </c>
      <c r="U24" s="3">
        <f>VLOOKUP($A24,'SP Annual LA Forecasts'!$A$2:$AI$42,35,0)</f>
        <v>91353</v>
      </c>
      <c r="V24" s="37" t="s">
        <v>77</v>
      </c>
      <c r="W24" s="2" t="s">
        <v>58</v>
      </c>
      <c r="X24" s="2" t="s">
        <v>59</v>
      </c>
    </row>
    <row r="25" spans="1:24" x14ac:dyDescent="0.35">
      <c r="A25" s="2" t="s">
        <v>22</v>
      </c>
      <c r="B25" s="3">
        <f>VLOOKUP($A25,'PS Annual LA Forecasts'!$A$2:$AI$42,8,0)</f>
        <v>4886</v>
      </c>
      <c r="C25" s="3">
        <f>VLOOKUP($A25,'PS Annual LA Forecasts'!$A$2:$AI$42,15,0)</f>
        <v>43110</v>
      </c>
      <c r="D25" s="3">
        <f>VLOOKUP($A25,'PS Annual LA Forecasts'!$A$2:$AI$42,25,0)</f>
        <v>107488</v>
      </c>
      <c r="E25" s="3">
        <f>VLOOKUP($A25,'PS Annual LA Forecasts'!$A$2:$AI$42,35,0)</f>
        <v>117341</v>
      </c>
      <c r="F25" s="3">
        <f>VLOOKUP($A25,'CT Annual LA Forecasts'!$A$2:$AI$42,8,0)</f>
        <v>4637</v>
      </c>
      <c r="G25" s="3">
        <f>VLOOKUP($A25,'CT Annual LA Forecasts'!$A$2:$AI$42,15,0)</f>
        <v>39599</v>
      </c>
      <c r="H25" s="3">
        <f>VLOOKUP($A25,'CT Annual LA Forecasts'!$A$2:$AI$42,25,0)</f>
        <v>106964</v>
      </c>
      <c r="I25" s="3">
        <f>VLOOKUP($A25,'CT Annual LA Forecasts'!$A$2:$AI$42,35,0)</f>
        <v>98641</v>
      </c>
      <c r="J25" s="3">
        <f>VLOOKUP($A25,'LTW Annual LA Forecasts'!$A$2:$AI$42,8,0)</f>
        <v>4601</v>
      </c>
      <c r="K25" s="3">
        <f>VLOOKUP($A25,'LTW Annual LA Forecasts'!$A$2:$AI$42,15,0)</f>
        <v>43421</v>
      </c>
      <c r="L25" s="3">
        <f>VLOOKUP($A25,'LTW Annual LA Forecasts'!$A$2:$AI$42,25,0)</f>
        <v>105338</v>
      </c>
      <c r="M25" s="3">
        <f>VLOOKUP($A25,'LTW Annual LA Forecasts'!$A$2:$AI$42,35,0)</f>
        <v>76293</v>
      </c>
      <c r="N25" s="3">
        <f>VLOOKUP($A25,'ST Annual LA Forecasts'!$A$2:$AI$42,8,0)</f>
        <v>2877</v>
      </c>
      <c r="O25" s="3">
        <f>VLOOKUP($A25,'ST Annual LA Forecasts'!$A$2:$AI$42,15,0)</f>
        <v>22891</v>
      </c>
      <c r="P25" s="3">
        <f>VLOOKUP($A25,'ST Annual LA Forecasts'!$A$2:$AI$42,25,0)</f>
        <v>102203</v>
      </c>
      <c r="Q25" s="3">
        <f>VLOOKUP($A25,'ST Annual LA Forecasts'!$A$2:$AI$42,35,0)</f>
        <v>99988</v>
      </c>
      <c r="R25" s="3">
        <f>VLOOKUP($A25,'SP Annual LA Forecasts'!$A$2:$AI$42,8,0)</f>
        <v>2737</v>
      </c>
      <c r="S25" s="3">
        <f>VLOOKUP($A25,'SP Annual LA Forecasts'!$A$2:$AI$42,15,0)</f>
        <v>17931</v>
      </c>
      <c r="T25" s="3">
        <f>VLOOKUP($A25,'SP Annual LA Forecasts'!$A$2:$AI$42,25,0)</f>
        <v>85036</v>
      </c>
      <c r="U25" s="3">
        <f>VLOOKUP($A25,'SP Annual LA Forecasts'!$A$2:$AI$42,35,0)</f>
        <v>112188</v>
      </c>
      <c r="V25" s="37" t="s">
        <v>77</v>
      </c>
      <c r="W25" s="2" t="s">
        <v>58</v>
      </c>
      <c r="X25" s="2" t="s">
        <v>59</v>
      </c>
    </row>
    <row r="26" spans="1:24" x14ac:dyDescent="0.35">
      <c r="A26" s="2" t="s">
        <v>23</v>
      </c>
      <c r="B26" s="3">
        <f>VLOOKUP($A26,'PS Annual LA Forecasts'!$A$2:$AI$42,8,0)</f>
        <v>4382</v>
      </c>
      <c r="C26" s="3">
        <f>VLOOKUP($A26,'PS Annual LA Forecasts'!$A$2:$AI$42,15,0)</f>
        <v>41674</v>
      </c>
      <c r="D26" s="3">
        <f>VLOOKUP($A26,'PS Annual LA Forecasts'!$A$2:$AI$42,25,0)</f>
        <v>105042</v>
      </c>
      <c r="E26" s="3">
        <f>VLOOKUP($A26,'PS Annual LA Forecasts'!$A$2:$AI$42,35,0)</f>
        <v>114920</v>
      </c>
      <c r="F26" s="3">
        <f>VLOOKUP($A26,'CT Annual LA Forecasts'!$A$2:$AI$42,8,0)</f>
        <v>3800</v>
      </c>
      <c r="G26" s="3">
        <f>VLOOKUP($A26,'CT Annual LA Forecasts'!$A$2:$AI$42,15,0)</f>
        <v>35741</v>
      </c>
      <c r="H26" s="3">
        <f>VLOOKUP($A26,'CT Annual LA Forecasts'!$A$2:$AI$42,25,0)</f>
        <v>96503</v>
      </c>
      <c r="I26" s="3">
        <f>VLOOKUP($A26,'CT Annual LA Forecasts'!$A$2:$AI$42,35,0)</f>
        <v>88993</v>
      </c>
      <c r="J26" s="3">
        <f>VLOOKUP($A26,'LTW Annual LA Forecasts'!$A$2:$AI$42,8,0)</f>
        <v>3771</v>
      </c>
      <c r="K26" s="3">
        <f>VLOOKUP($A26,'LTW Annual LA Forecasts'!$A$2:$AI$42,15,0)</f>
        <v>39187</v>
      </c>
      <c r="L26" s="3">
        <f>VLOOKUP($A26,'LTW Annual LA Forecasts'!$A$2:$AI$42,25,0)</f>
        <v>95035</v>
      </c>
      <c r="M26" s="3">
        <f>VLOOKUP($A26,'LTW Annual LA Forecasts'!$A$2:$AI$42,35,0)</f>
        <v>68830</v>
      </c>
      <c r="N26" s="3">
        <f>VLOOKUP($A26,'ST Annual LA Forecasts'!$A$2:$AI$42,8,0)</f>
        <v>2146</v>
      </c>
      <c r="O26" s="3">
        <f>VLOOKUP($A26,'ST Annual LA Forecasts'!$A$2:$AI$42,15,0)</f>
        <v>20391</v>
      </c>
      <c r="P26" s="3">
        <f>VLOOKUP($A26,'ST Annual LA Forecasts'!$A$2:$AI$42,25,0)</f>
        <v>92224</v>
      </c>
      <c r="Q26" s="3">
        <f>VLOOKUP($A26,'ST Annual LA Forecasts'!$A$2:$AI$42,35,0)</f>
        <v>90222</v>
      </c>
      <c r="R26" s="3">
        <f>VLOOKUP($A26,'SP Annual LA Forecasts'!$A$2:$AI$42,8,0)</f>
        <v>2043</v>
      </c>
      <c r="S26" s="3">
        <f>VLOOKUP($A26,'SP Annual LA Forecasts'!$A$2:$AI$42,15,0)</f>
        <v>15981</v>
      </c>
      <c r="T26" s="3">
        <f>VLOOKUP($A26,'SP Annual LA Forecasts'!$A$2:$AI$42,25,0)</f>
        <v>76737</v>
      </c>
      <c r="U26" s="3">
        <f>VLOOKUP($A26,'SP Annual LA Forecasts'!$A$2:$AI$42,35,0)</f>
        <v>101229</v>
      </c>
      <c r="V26" s="37" t="s">
        <v>55</v>
      </c>
      <c r="W26" s="2" t="s">
        <v>55</v>
      </c>
      <c r="X26" s="2"/>
    </row>
    <row r="27" spans="1:24" x14ac:dyDescent="0.35">
      <c r="A27" s="2" t="s">
        <v>24</v>
      </c>
      <c r="B27" s="3">
        <f>VLOOKUP($A27,'PS Annual LA Forecasts'!$A$2:$AI$42,8,0)</f>
        <v>9276</v>
      </c>
      <c r="C27" s="3">
        <f>VLOOKUP($A27,'PS Annual LA Forecasts'!$A$2:$AI$42,15,0)</f>
        <v>74608</v>
      </c>
      <c r="D27" s="3">
        <f>VLOOKUP($A27,'PS Annual LA Forecasts'!$A$2:$AI$42,25,0)</f>
        <v>184818</v>
      </c>
      <c r="E27" s="3">
        <f>VLOOKUP($A27,'PS Annual LA Forecasts'!$A$2:$AI$42,35,0)</f>
        <v>202083</v>
      </c>
      <c r="F27" s="3">
        <f>VLOOKUP($A27,'CT Annual LA Forecasts'!$A$2:$AI$42,8,0)</f>
        <v>8046</v>
      </c>
      <c r="G27" s="3">
        <f>VLOOKUP($A27,'CT Annual LA Forecasts'!$A$2:$AI$42,15,0)</f>
        <v>63927</v>
      </c>
      <c r="H27" s="3">
        <f>VLOOKUP($A27,'CT Annual LA Forecasts'!$A$2:$AI$42,25,0)</f>
        <v>169515</v>
      </c>
      <c r="I27" s="3">
        <f>VLOOKUP($A27,'CT Annual LA Forecasts'!$A$2:$AI$42,35,0)</f>
        <v>156295</v>
      </c>
      <c r="J27" s="3">
        <f>VLOOKUP($A27,'LTW Annual LA Forecasts'!$A$2:$AI$42,8,0)</f>
        <v>7988</v>
      </c>
      <c r="K27" s="3">
        <f>VLOOKUP($A27,'LTW Annual LA Forecasts'!$A$2:$AI$42,15,0)</f>
        <v>69887</v>
      </c>
      <c r="L27" s="3">
        <f>VLOOKUP($A27,'LTW Annual LA Forecasts'!$A$2:$AI$42,25,0)</f>
        <v>166930</v>
      </c>
      <c r="M27" s="3">
        <f>VLOOKUP($A27,'LTW Annual LA Forecasts'!$A$2:$AI$42,35,0)</f>
        <v>120900</v>
      </c>
      <c r="N27" s="3">
        <f>VLOOKUP($A27,'ST Annual LA Forecasts'!$A$2:$AI$42,8,0)</f>
        <v>4542</v>
      </c>
      <c r="O27" s="3">
        <f>VLOOKUP($A27,'ST Annual LA Forecasts'!$A$2:$AI$42,15,0)</f>
        <v>36378</v>
      </c>
      <c r="P27" s="3">
        <f>VLOOKUP($A27,'ST Annual LA Forecasts'!$A$2:$AI$42,25,0)</f>
        <v>161304</v>
      </c>
      <c r="Q27" s="3">
        <f>VLOOKUP($A27,'ST Annual LA Forecasts'!$A$2:$AI$42,35,0)</f>
        <v>157745</v>
      </c>
      <c r="R27" s="3">
        <f>VLOOKUP($A27,'SP Annual LA Forecasts'!$A$2:$AI$42,8,0)</f>
        <v>4325</v>
      </c>
      <c r="S27" s="3">
        <f>VLOOKUP($A27,'SP Annual LA Forecasts'!$A$2:$AI$42,15,0)</f>
        <v>28648</v>
      </c>
      <c r="T27" s="3">
        <f>VLOOKUP($A27,'SP Annual LA Forecasts'!$A$2:$AI$42,25,0)</f>
        <v>134320</v>
      </c>
      <c r="U27" s="3">
        <f>VLOOKUP($A27,'SP Annual LA Forecasts'!$A$2:$AI$42,35,0)</f>
        <v>176878</v>
      </c>
      <c r="V27" s="37" t="s">
        <v>55</v>
      </c>
      <c r="W27" s="2" t="s">
        <v>55</v>
      </c>
      <c r="X27" s="2"/>
    </row>
    <row r="28" spans="1:24" x14ac:dyDescent="0.35">
      <c r="A28" s="2" t="s">
        <v>25</v>
      </c>
      <c r="B28" s="3">
        <f>VLOOKUP($A28,'PS Annual LA Forecasts'!$A$2:$AI$42,8,0)</f>
        <v>466</v>
      </c>
      <c r="C28" s="3">
        <f>VLOOKUP($A28,'PS Annual LA Forecasts'!$A$2:$AI$42,15,0)</f>
        <v>4130</v>
      </c>
      <c r="D28" s="3">
        <f>VLOOKUP($A28,'PS Annual LA Forecasts'!$A$2:$AI$42,25,0)</f>
        <v>10301</v>
      </c>
      <c r="E28" s="3">
        <f>VLOOKUP($A28,'PS Annual LA Forecasts'!$A$2:$AI$42,35,0)</f>
        <v>11246</v>
      </c>
      <c r="F28" s="3">
        <f>VLOOKUP($A28,'CT Annual LA Forecasts'!$A$2:$AI$42,8,0)</f>
        <v>443</v>
      </c>
      <c r="G28" s="3">
        <f>VLOOKUP($A28,'CT Annual LA Forecasts'!$A$2:$AI$42,15,0)</f>
        <v>3793</v>
      </c>
      <c r="H28" s="3">
        <f>VLOOKUP($A28,'CT Annual LA Forecasts'!$A$2:$AI$42,25,0)</f>
        <v>10251</v>
      </c>
      <c r="I28" s="3">
        <f>VLOOKUP($A28,'CT Annual LA Forecasts'!$A$2:$AI$42,35,0)</f>
        <v>9454</v>
      </c>
      <c r="J28" s="3">
        <f>VLOOKUP($A28,'LTW Annual LA Forecasts'!$A$2:$AI$42,8,0)</f>
        <v>439</v>
      </c>
      <c r="K28" s="3">
        <f>VLOOKUP($A28,'LTW Annual LA Forecasts'!$A$2:$AI$42,15,0)</f>
        <v>4160</v>
      </c>
      <c r="L28" s="3">
        <f>VLOOKUP($A28,'LTW Annual LA Forecasts'!$A$2:$AI$42,25,0)</f>
        <v>10095</v>
      </c>
      <c r="M28" s="3">
        <f>VLOOKUP($A28,'LTW Annual LA Forecasts'!$A$2:$AI$42,35,0)</f>
        <v>7312</v>
      </c>
      <c r="N28" s="3">
        <f>VLOOKUP($A28,'ST Annual LA Forecasts'!$A$2:$AI$42,8,0)</f>
        <v>275</v>
      </c>
      <c r="O28" s="3">
        <f>VLOOKUP($A28,'ST Annual LA Forecasts'!$A$2:$AI$42,15,0)</f>
        <v>2193</v>
      </c>
      <c r="P28" s="3">
        <f>VLOOKUP($A28,'ST Annual LA Forecasts'!$A$2:$AI$42,25,0)</f>
        <v>9797</v>
      </c>
      <c r="Q28" s="3">
        <f>VLOOKUP($A28,'ST Annual LA Forecasts'!$A$2:$AI$42,35,0)</f>
        <v>9583</v>
      </c>
      <c r="R28" s="3">
        <f>VLOOKUP($A28,'SP Annual LA Forecasts'!$A$2:$AI$42,8,0)</f>
        <v>261</v>
      </c>
      <c r="S28" s="3">
        <f>VLOOKUP($A28,'SP Annual LA Forecasts'!$A$2:$AI$42,15,0)</f>
        <v>1718</v>
      </c>
      <c r="T28" s="3">
        <f>VLOOKUP($A28,'SP Annual LA Forecasts'!$A$2:$AI$42,25,0)</f>
        <v>8151</v>
      </c>
      <c r="U28" s="3">
        <f>VLOOKUP($A28,'SP Annual LA Forecasts'!$A$2:$AI$42,35,0)</f>
        <v>10753</v>
      </c>
      <c r="V28" s="37" t="s">
        <v>62</v>
      </c>
      <c r="W28" s="2" t="s">
        <v>62</v>
      </c>
      <c r="X28" s="2"/>
    </row>
    <row r="29" spans="1:24" x14ac:dyDescent="0.35">
      <c r="A29" s="2" t="s">
        <v>26</v>
      </c>
      <c r="B29" s="3">
        <f>VLOOKUP($A29,'PS Annual LA Forecasts'!$A$2:$AI$42,8,0)</f>
        <v>2912</v>
      </c>
      <c r="C29" s="3">
        <f>VLOOKUP($A29,'PS Annual LA Forecasts'!$A$2:$AI$42,15,0)</f>
        <v>30285</v>
      </c>
      <c r="D29" s="3">
        <f>VLOOKUP($A29,'PS Annual LA Forecasts'!$A$2:$AI$42,25,0)</f>
        <v>76951</v>
      </c>
      <c r="E29" s="3">
        <f>VLOOKUP($A29,'PS Annual LA Forecasts'!$A$2:$AI$42,35,0)</f>
        <v>84208</v>
      </c>
      <c r="F29" s="3">
        <f>VLOOKUP($A29,'CT Annual LA Forecasts'!$A$2:$AI$42,8,0)</f>
        <v>2525</v>
      </c>
      <c r="G29" s="3">
        <f>VLOOKUP($A29,'CT Annual LA Forecasts'!$A$2:$AI$42,15,0)</f>
        <v>25986</v>
      </c>
      <c r="H29" s="3">
        <f>VLOOKUP($A29,'CT Annual LA Forecasts'!$A$2:$AI$42,25,0)</f>
        <v>70746</v>
      </c>
      <c r="I29" s="3">
        <f>VLOOKUP($A29,'CT Annual LA Forecasts'!$A$2:$AI$42,35,0)</f>
        <v>65247</v>
      </c>
      <c r="J29" s="3">
        <f>VLOOKUP($A29,'LTW Annual LA Forecasts'!$A$2:$AI$42,8,0)</f>
        <v>2506</v>
      </c>
      <c r="K29" s="3">
        <f>VLOOKUP($A29,'LTW Annual LA Forecasts'!$A$2:$AI$42,15,0)</f>
        <v>28528</v>
      </c>
      <c r="L29" s="3">
        <f>VLOOKUP($A29,'LTW Annual LA Forecasts'!$A$2:$AI$42,25,0)</f>
        <v>69671</v>
      </c>
      <c r="M29" s="3">
        <f>VLOOKUP($A29,'LTW Annual LA Forecasts'!$A$2:$AI$42,35,0)</f>
        <v>50462</v>
      </c>
      <c r="N29" s="3">
        <f>VLOOKUP($A29,'ST Annual LA Forecasts'!$A$2:$AI$42,8,0)</f>
        <v>1426</v>
      </c>
      <c r="O29" s="3">
        <f>VLOOKUP($A29,'ST Annual LA Forecasts'!$A$2:$AI$42,15,0)</f>
        <v>14841</v>
      </c>
      <c r="P29" s="3">
        <f>VLOOKUP($A29,'ST Annual LA Forecasts'!$A$2:$AI$42,25,0)</f>
        <v>67741</v>
      </c>
      <c r="Q29" s="3">
        <f>VLOOKUP($A29,'ST Annual LA Forecasts'!$A$2:$AI$42,35,0)</f>
        <v>66283</v>
      </c>
      <c r="R29" s="3">
        <f>VLOOKUP($A29,'SP Annual LA Forecasts'!$A$2:$AI$42,8,0)</f>
        <v>1357</v>
      </c>
      <c r="S29" s="3">
        <f>VLOOKUP($A29,'SP Annual LA Forecasts'!$A$2:$AI$42,15,0)</f>
        <v>11605</v>
      </c>
      <c r="T29" s="3">
        <f>VLOOKUP($A29,'SP Annual LA Forecasts'!$A$2:$AI$42,25,0)</f>
        <v>56346</v>
      </c>
      <c r="U29" s="3">
        <f>VLOOKUP($A29,'SP Annual LA Forecasts'!$A$2:$AI$42,35,0)</f>
        <v>74389</v>
      </c>
      <c r="V29" s="37" t="s">
        <v>56</v>
      </c>
      <c r="W29" s="2" t="s">
        <v>56</v>
      </c>
      <c r="X29" s="2"/>
    </row>
    <row r="30" spans="1:24" x14ac:dyDescent="0.35">
      <c r="A30" s="2" t="s">
        <v>27</v>
      </c>
      <c r="B30" s="3">
        <f>VLOOKUP($A30,'PS Annual LA Forecasts'!$A$2:$AI$42,8,0)</f>
        <v>1408</v>
      </c>
      <c r="C30" s="3">
        <f>VLOOKUP($A30,'PS Annual LA Forecasts'!$A$2:$AI$42,15,0)</f>
        <v>12474</v>
      </c>
      <c r="D30" s="3">
        <f>VLOOKUP($A30,'PS Annual LA Forecasts'!$A$2:$AI$42,25,0)</f>
        <v>31224</v>
      </c>
      <c r="E30" s="3">
        <f>VLOOKUP($A30,'PS Annual LA Forecasts'!$A$2:$AI$42,35,0)</f>
        <v>34151</v>
      </c>
      <c r="F30" s="3">
        <f>VLOOKUP($A30,'CT Annual LA Forecasts'!$A$2:$AI$42,8,0)</f>
        <v>1222</v>
      </c>
      <c r="G30" s="3">
        <f>VLOOKUP($A30,'CT Annual LA Forecasts'!$A$2:$AI$42,15,0)</f>
        <v>10694</v>
      </c>
      <c r="H30" s="3">
        <f>VLOOKUP($A30,'CT Annual LA Forecasts'!$A$2:$AI$42,25,0)</f>
        <v>28666</v>
      </c>
      <c r="I30" s="3">
        <f>VLOOKUP($A30,'CT Annual LA Forecasts'!$A$2:$AI$42,35,0)</f>
        <v>26435</v>
      </c>
      <c r="J30" s="3">
        <f>VLOOKUP($A30,'LTW Annual LA Forecasts'!$A$2:$AI$42,8,0)</f>
        <v>1212</v>
      </c>
      <c r="K30" s="3">
        <f>VLOOKUP($A30,'LTW Annual LA Forecasts'!$A$2:$AI$42,15,0)</f>
        <v>11712</v>
      </c>
      <c r="L30" s="3">
        <f>VLOOKUP($A30,'LTW Annual LA Forecasts'!$A$2:$AI$42,25,0)</f>
        <v>28230</v>
      </c>
      <c r="M30" s="3">
        <f>VLOOKUP($A30,'LTW Annual LA Forecasts'!$A$2:$AI$42,35,0)</f>
        <v>20446</v>
      </c>
      <c r="N30" s="3">
        <f>VLOOKUP($A30,'ST Annual LA Forecasts'!$A$2:$AI$42,8,0)</f>
        <v>689</v>
      </c>
      <c r="O30" s="3">
        <f>VLOOKUP($A30,'ST Annual LA Forecasts'!$A$2:$AI$42,15,0)</f>
        <v>6094</v>
      </c>
      <c r="P30" s="3">
        <f>VLOOKUP($A30,'ST Annual LA Forecasts'!$A$2:$AI$42,25,0)</f>
        <v>27347</v>
      </c>
      <c r="Q30" s="3">
        <f>VLOOKUP($A30,'ST Annual LA Forecasts'!$A$2:$AI$42,35,0)</f>
        <v>26751</v>
      </c>
      <c r="R30" s="3">
        <f>VLOOKUP($A30,'SP Annual LA Forecasts'!$A$2:$AI$42,8,0)</f>
        <v>656</v>
      </c>
      <c r="S30" s="3">
        <f>VLOOKUP($A30,'SP Annual LA Forecasts'!$A$2:$AI$42,15,0)</f>
        <v>4786</v>
      </c>
      <c r="T30" s="3">
        <f>VLOOKUP($A30,'SP Annual LA Forecasts'!$A$2:$AI$42,25,0)</f>
        <v>22764</v>
      </c>
      <c r="U30" s="3">
        <f>VLOOKUP($A30,'SP Annual LA Forecasts'!$A$2:$AI$42,35,0)</f>
        <v>30007</v>
      </c>
      <c r="V30" s="37" t="s">
        <v>60</v>
      </c>
      <c r="W30" s="2" t="s">
        <v>60</v>
      </c>
      <c r="X30" s="2"/>
    </row>
    <row r="31" spans="1:24" x14ac:dyDescent="0.35">
      <c r="A31" s="2" t="s">
        <v>28</v>
      </c>
      <c r="B31" s="3">
        <f>VLOOKUP($A31,'PS Annual LA Forecasts'!$A$2:$AI$42,8,0)</f>
        <v>8911</v>
      </c>
      <c r="C31" s="3">
        <f>VLOOKUP($A31,'PS Annual LA Forecasts'!$A$2:$AI$42,15,0)</f>
        <v>63036</v>
      </c>
      <c r="D31" s="3">
        <f>VLOOKUP($A31,'PS Annual LA Forecasts'!$A$2:$AI$42,25,0)</f>
        <v>153392</v>
      </c>
      <c r="E31" s="3">
        <f>VLOOKUP($A31,'PS Annual LA Forecasts'!$A$2:$AI$42,35,0)</f>
        <v>167324</v>
      </c>
      <c r="F31" s="3">
        <f>VLOOKUP($A31,'CT Annual LA Forecasts'!$A$2:$AI$42,8,0)</f>
        <v>8456</v>
      </c>
      <c r="G31" s="3">
        <f>VLOOKUP($A31,'CT Annual LA Forecasts'!$A$2:$AI$42,15,0)</f>
        <v>57868</v>
      </c>
      <c r="H31" s="3">
        <f>VLOOKUP($A31,'CT Annual LA Forecasts'!$A$2:$AI$42,25,0)</f>
        <v>152297</v>
      </c>
      <c r="I31" s="3">
        <f>VLOOKUP($A31,'CT Annual LA Forecasts'!$A$2:$AI$42,35,0)</f>
        <v>140407</v>
      </c>
      <c r="J31" s="3">
        <f>VLOOKUP($A31,'LTW Annual LA Forecasts'!$A$2:$AI$42,8,0)</f>
        <v>8391</v>
      </c>
      <c r="K31" s="3">
        <f>VLOOKUP($A31,'LTW Annual LA Forecasts'!$A$2:$AI$42,15,0)</f>
        <v>63184</v>
      </c>
      <c r="L31" s="3">
        <f>VLOOKUP($A31,'LTW Annual LA Forecasts'!$A$2:$AI$42,25,0)</f>
        <v>149969</v>
      </c>
      <c r="M31" s="3">
        <f>VLOOKUP($A31,'LTW Annual LA Forecasts'!$A$2:$AI$42,35,0)</f>
        <v>108619</v>
      </c>
      <c r="N31" s="3">
        <f>VLOOKUP($A31,'ST Annual LA Forecasts'!$A$2:$AI$42,8,0)</f>
        <v>5248</v>
      </c>
      <c r="O31" s="3">
        <f>VLOOKUP($A31,'ST Annual LA Forecasts'!$A$2:$AI$42,15,0)</f>
        <v>33437</v>
      </c>
      <c r="P31" s="3">
        <f>VLOOKUP($A31,'ST Annual LA Forecasts'!$A$2:$AI$42,25,0)</f>
        <v>144735</v>
      </c>
      <c r="Q31" s="3">
        <f>VLOOKUP($A31,'ST Annual LA Forecasts'!$A$2:$AI$42,35,0)</f>
        <v>141514</v>
      </c>
      <c r="R31" s="3">
        <f>VLOOKUP($A31,'SP Annual LA Forecasts'!$A$2:$AI$42,8,0)</f>
        <v>4994</v>
      </c>
      <c r="S31" s="3">
        <f>VLOOKUP($A31,'SP Annual LA Forecasts'!$A$2:$AI$42,15,0)</f>
        <v>26397</v>
      </c>
      <c r="T31" s="3">
        <f>VLOOKUP($A31,'SP Annual LA Forecasts'!$A$2:$AI$42,25,0)</f>
        <v>120577</v>
      </c>
      <c r="U31" s="3">
        <f>VLOOKUP($A31,'SP Annual LA Forecasts'!$A$2:$AI$42,35,0)</f>
        <v>158633</v>
      </c>
      <c r="V31" s="37" t="s">
        <v>57</v>
      </c>
      <c r="W31" s="2" t="s">
        <v>57</v>
      </c>
      <c r="X31" s="2"/>
    </row>
    <row r="32" spans="1:24" x14ac:dyDescent="0.35">
      <c r="A32" s="2" t="s">
        <v>29</v>
      </c>
      <c r="B32" s="3">
        <f>VLOOKUP($A32,'PS Annual LA Forecasts'!$A$2:$AI$42,8,0)</f>
        <v>2123</v>
      </c>
      <c r="C32" s="3">
        <f>VLOOKUP($A32,'PS Annual LA Forecasts'!$A$2:$AI$42,15,0)</f>
        <v>17229</v>
      </c>
      <c r="D32" s="3">
        <f>VLOOKUP($A32,'PS Annual LA Forecasts'!$A$2:$AI$42,25,0)</f>
        <v>42721</v>
      </c>
      <c r="E32" s="3">
        <f>VLOOKUP($A32,'PS Annual LA Forecasts'!$A$2:$AI$42,35,0)</f>
        <v>46710</v>
      </c>
      <c r="F32" s="3">
        <f>VLOOKUP($A32,'CT Annual LA Forecasts'!$A$2:$AI$42,8,0)</f>
        <v>1850</v>
      </c>
      <c r="G32" s="3">
        <f>VLOOKUP($A32,'CT Annual LA Forecasts'!$A$2:$AI$42,15,0)</f>
        <v>14817</v>
      </c>
      <c r="H32" s="3">
        <f>VLOOKUP($A32,'CT Annual LA Forecasts'!$A$2:$AI$42,25,0)</f>
        <v>39354</v>
      </c>
      <c r="I32" s="3">
        <f>VLOOKUP($A32,'CT Annual LA Forecasts'!$A$2:$AI$42,35,0)</f>
        <v>36285</v>
      </c>
      <c r="J32" s="3">
        <f>VLOOKUP($A32,'LTW Annual LA Forecasts'!$A$2:$AI$42,8,0)</f>
        <v>1836</v>
      </c>
      <c r="K32" s="3">
        <f>VLOOKUP($A32,'LTW Annual LA Forecasts'!$A$2:$AI$42,15,0)</f>
        <v>16203</v>
      </c>
      <c r="L32" s="3">
        <f>VLOOKUP($A32,'LTW Annual LA Forecasts'!$A$2:$AI$42,25,0)</f>
        <v>38753</v>
      </c>
      <c r="M32" s="3">
        <f>VLOOKUP($A32,'LTW Annual LA Forecasts'!$A$2:$AI$42,35,0)</f>
        <v>28067</v>
      </c>
      <c r="N32" s="3">
        <f>VLOOKUP($A32,'ST Annual LA Forecasts'!$A$2:$AI$42,8,0)</f>
        <v>1051</v>
      </c>
      <c r="O32" s="3">
        <f>VLOOKUP($A32,'ST Annual LA Forecasts'!$A$2:$AI$42,15,0)</f>
        <v>8442</v>
      </c>
      <c r="P32" s="3">
        <f>VLOOKUP($A32,'ST Annual LA Forecasts'!$A$2:$AI$42,25,0)</f>
        <v>37462</v>
      </c>
      <c r="Q32" s="3">
        <f>VLOOKUP($A32,'ST Annual LA Forecasts'!$A$2:$AI$42,35,0)</f>
        <v>36637</v>
      </c>
      <c r="R32" s="3">
        <f>VLOOKUP($A32,'SP Annual LA Forecasts'!$A$2:$AI$42,8,0)</f>
        <v>1000</v>
      </c>
      <c r="S32" s="3">
        <f>VLOOKUP($A32,'SP Annual LA Forecasts'!$A$2:$AI$42,15,0)</f>
        <v>6644</v>
      </c>
      <c r="T32" s="3">
        <f>VLOOKUP($A32,'SP Annual LA Forecasts'!$A$2:$AI$42,25,0)</f>
        <v>31194</v>
      </c>
      <c r="U32" s="3">
        <f>VLOOKUP($A32,'SP Annual LA Forecasts'!$A$2:$AI$42,35,0)</f>
        <v>41084</v>
      </c>
      <c r="V32" s="37" t="s">
        <v>60</v>
      </c>
      <c r="W32" s="2" t="s">
        <v>60</v>
      </c>
      <c r="X32" s="2"/>
    </row>
    <row r="33" spans="1:24" x14ac:dyDescent="0.35">
      <c r="A33" s="2" t="s">
        <v>30</v>
      </c>
      <c r="B33" s="3">
        <f>VLOOKUP($A33,'PS Annual LA Forecasts'!$A$2:$AI$42,8,0)</f>
        <v>4070</v>
      </c>
      <c r="C33" s="3">
        <f>VLOOKUP($A33,'PS Annual LA Forecasts'!$A$2:$AI$42,15,0)</f>
        <v>27539</v>
      </c>
      <c r="D33" s="3">
        <f>VLOOKUP($A33,'PS Annual LA Forecasts'!$A$2:$AI$42,25,0)</f>
        <v>66753</v>
      </c>
      <c r="E33" s="3">
        <f>VLOOKUP($A33,'PS Annual LA Forecasts'!$A$2:$AI$42,35,0)</f>
        <v>72929</v>
      </c>
      <c r="F33" s="3">
        <f>VLOOKUP($A33,'CT Annual LA Forecasts'!$A$2:$AI$42,8,0)</f>
        <v>3551</v>
      </c>
      <c r="G33" s="3">
        <f>VLOOKUP($A33,'CT Annual LA Forecasts'!$A$2:$AI$42,15,0)</f>
        <v>23674</v>
      </c>
      <c r="H33" s="3">
        <f>VLOOKUP($A33,'CT Annual LA Forecasts'!$A$2:$AI$42,25,0)</f>
        <v>61405</v>
      </c>
      <c r="I33" s="3">
        <f>VLOOKUP($A33,'CT Annual LA Forecasts'!$A$2:$AI$42,35,0)</f>
        <v>56604</v>
      </c>
      <c r="J33" s="3">
        <f>VLOOKUP($A33,'LTW Annual LA Forecasts'!$A$2:$AI$42,8,0)</f>
        <v>3525</v>
      </c>
      <c r="K33" s="3">
        <f>VLOOKUP($A33,'LTW Annual LA Forecasts'!$A$2:$AI$42,15,0)</f>
        <v>25789</v>
      </c>
      <c r="L33" s="3">
        <f>VLOOKUP($A33,'LTW Annual LA Forecasts'!$A$2:$AI$42,25,0)</f>
        <v>60465</v>
      </c>
      <c r="M33" s="3">
        <f>VLOOKUP($A33,'LTW Annual LA Forecasts'!$A$2:$AI$42,35,0)</f>
        <v>43792</v>
      </c>
      <c r="N33" s="3">
        <f>VLOOKUP($A33,'ST Annual LA Forecasts'!$A$2:$AI$42,8,0)</f>
        <v>2019</v>
      </c>
      <c r="O33" s="3">
        <f>VLOOKUP($A33,'ST Annual LA Forecasts'!$A$2:$AI$42,15,0)</f>
        <v>13447</v>
      </c>
      <c r="P33" s="3">
        <f>VLOOKUP($A33,'ST Annual LA Forecasts'!$A$2:$AI$42,25,0)</f>
        <v>58124</v>
      </c>
      <c r="Q33" s="3">
        <f>VLOOKUP($A33,'ST Annual LA Forecasts'!$A$2:$AI$42,35,0)</f>
        <v>56814</v>
      </c>
      <c r="R33" s="3">
        <f>VLOOKUP($A33,'SP Annual LA Forecasts'!$A$2:$AI$42,8,0)</f>
        <v>1921</v>
      </c>
      <c r="S33" s="3">
        <f>VLOOKUP($A33,'SP Annual LA Forecasts'!$A$2:$AI$42,15,0)</f>
        <v>10652</v>
      </c>
      <c r="T33" s="3">
        <f>VLOOKUP($A33,'SP Annual LA Forecasts'!$A$2:$AI$42,25,0)</f>
        <v>48449</v>
      </c>
      <c r="U33" s="3">
        <f>VLOOKUP($A33,'SP Annual LA Forecasts'!$A$2:$AI$42,35,0)</f>
        <v>63656</v>
      </c>
      <c r="V33" s="37" t="s">
        <v>60</v>
      </c>
      <c r="W33" s="2" t="s">
        <v>60</v>
      </c>
      <c r="X33" s="2"/>
    </row>
    <row r="34" spans="1:24" x14ac:dyDescent="0.35">
      <c r="A34" s="2" t="s">
        <v>31</v>
      </c>
      <c r="B34" s="3">
        <f>VLOOKUP($A34,'PS Annual LA Forecasts'!$A$2:$AI$42,8,0)</f>
        <v>2599</v>
      </c>
      <c r="C34" s="3">
        <f>VLOOKUP($A34,'PS Annual LA Forecasts'!$A$2:$AI$42,15,0)</f>
        <v>23311</v>
      </c>
      <c r="D34" s="3">
        <f>VLOOKUP($A34,'PS Annual LA Forecasts'!$A$2:$AI$42,25,0)</f>
        <v>58217</v>
      </c>
      <c r="E34" s="3">
        <f>VLOOKUP($A34,'PS Annual LA Forecasts'!$A$2:$AI$42,35,0)</f>
        <v>63559</v>
      </c>
      <c r="F34" s="3">
        <f>VLOOKUP($A34,'CT Annual LA Forecasts'!$A$2:$AI$42,8,0)</f>
        <v>2462</v>
      </c>
      <c r="G34" s="3">
        <f>VLOOKUP($A34,'CT Annual LA Forecasts'!$A$2:$AI$42,15,0)</f>
        <v>21392</v>
      </c>
      <c r="H34" s="3">
        <f>VLOOKUP($A34,'CT Annual LA Forecasts'!$A$2:$AI$42,25,0)</f>
        <v>57875</v>
      </c>
      <c r="I34" s="3">
        <f>VLOOKUP($A34,'CT Annual LA Forecasts'!$A$2:$AI$42,35,0)</f>
        <v>53373</v>
      </c>
      <c r="J34" s="3">
        <f>VLOOKUP($A34,'LTW Annual LA Forecasts'!$A$2:$AI$42,8,0)</f>
        <v>2444</v>
      </c>
      <c r="K34" s="3">
        <f>VLOOKUP($A34,'LTW Annual LA Forecasts'!$A$2:$AI$42,15,0)</f>
        <v>23461</v>
      </c>
      <c r="L34" s="3">
        <f>VLOOKUP($A34,'LTW Annual LA Forecasts'!$A$2:$AI$42,25,0)</f>
        <v>56996</v>
      </c>
      <c r="M34" s="3">
        <f>VLOOKUP($A34,'LTW Annual LA Forecasts'!$A$2:$AI$42,35,0)</f>
        <v>41281</v>
      </c>
      <c r="N34" s="3">
        <f>VLOOKUP($A34,'ST Annual LA Forecasts'!$A$2:$AI$42,8,0)</f>
        <v>1525</v>
      </c>
      <c r="O34" s="3">
        <f>VLOOKUP($A34,'ST Annual LA Forecasts'!$A$2:$AI$42,15,0)</f>
        <v>12363</v>
      </c>
      <c r="P34" s="3">
        <f>VLOOKUP($A34,'ST Annual LA Forecasts'!$A$2:$AI$42,25,0)</f>
        <v>55315</v>
      </c>
      <c r="Q34" s="3">
        <f>VLOOKUP($A34,'ST Annual LA Forecasts'!$A$2:$AI$42,35,0)</f>
        <v>54121</v>
      </c>
      <c r="R34" s="3">
        <f>VLOOKUP($A34,'SP Annual LA Forecasts'!$A$2:$AI$42,8,0)</f>
        <v>1452</v>
      </c>
      <c r="S34" s="3">
        <f>VLOOKUP($A34,'SP Annual LA Forecasts'!$A$2:$AI$42,15,0)</f>
        <v>9679</v>
      </c>
      <c r="T34" s="3">
        <f>VLOOKUP($A34,'SP Annual LA Forecasts'!$A$2:$AI$42,25,0)</f>
        <v>46020</v>
      </c>
      <c r="U34" s="3">
        <f>VLOOKUP($A34,'SP Annual LA Forecasts'!$A$2:$AI$42,35,0)</f>
        <v>60726</v>
      </c>
      <c r="V34" s="37" t="s">
        <v>74</v>
      </c>
      <c r="W34" s="2" t="s">
        <v>54</v>
      </c>
      <c r="X34" s="2" t="s">
        <v>60</v>
      </c>
    </row>
    <row r="35" spans="1:24" x14ac:dyDescent="0.35">
      <c r="A35" s="2" t="s">
        <v>32</v>
      </c>
      <c r="B35" s="3">
        <f>VLOOKUP($A35,'PS Annual LA Forecasts'!$A$2:$AI$42,8,0)</f>
        <v>13961</v>
      </c>
      <c r="C35" s="3">
        <f>VLOOKUP($A35,'PS Annual LA Forecasts'!$A$2:$AI$42,15,0)</f>
        <v>107780</v>
      </c>
      <c r="D35" s="3">
        <f>VLOOKUP($A35,'PS Annual LA Forecasts'!$A$2:$AI$42,25,0)</f>
        <v>265004</v>
      </c>
      <c r="E35" s="3">
        <f>VLOOKUP($A35,'PS Annual LA Forecasts'!$A$2:$AI$42,35,0)</f>
        <v>289175</v>
      </c>
      <c r="F35" s="3">
        <f>VLOOKUP($A35,'CT Annual LA Forecasts'!$A$2:$AI$42,8,0)</f>
        <v>13245</v>
      </c>
      <c r="G35" s="3">
        <f>VLOOKUP($A35,'CT Annual LA Forecasts'!$A$2:$AI$42,15,0)</f>
        <v>98969</v>
      </c>
      <c r="H35" s="3">
        <f>VLOOKUP($A35,'CT Annual LA Forecasts'!$A$2:$AI$42,25,0)</f>
        <v>263373</v>
      </c>
      <c r="I35" s="3">
        <f>VLOOKUP($A35,'CT Annual LA Forecasts'!$A$2:$AI$42,35,0)</f>
        <v>242843</v>
      </c>
      <c r="J35" s="3">
        <f>VLOOKUP($A35,'LTW Annual LA Forecasts'!$A$2:$AI$42,8,0)</f>
        <v>13146</v>
      </c>
      <c r="K35" s="3">
        <f>VLOOKUP($A35,'LTW Annual LA Forecasts'!$A$2:$AI$42,15,0)</f>
        <v>108255</v>
      </c>
      <c r="L35" s="3">
        <f>VLOOKUP($A35,'LTW Annual LA Forecasts'!$A$2:$AI$42,25,0)</f>
        <v>259354</v>
      </c>
      <c r="M35" s="3">
        <f>VLOOKUP($A35,'LTW Annual LA Forecasts'!$A$2:$AI$42,35,0)</f>
        <v>187844</v>
      </c>
      <c r="N35" s="3">
        <f>VLOOKUP($A35,'ST Annual LA Forecasts'!$A$2:$AI$42,8,0)</f>
        <v>8220</v>
      </c>
      <c r="O35" s="3">
        <f>VLOOKUP($A35,'ST Annual LA Forecasts'!$A$2:$AI$42,15,0)</f>
        <v>57197</v>
      </c>
      <c r="P35" s="3">
        <f>VLOOKUP($A35,'ST Annual LA Forecasts'!$A$2:$AI$42,25,0)</f>
        <v>250879</v>
      </c>
      <c r="Q35" s="3">
        <f>VLOOKUP($A35,'ST Annual LA Forecasts'!$A$2:$AI$42,35,0)</f>
        <v>245356</v>
      </c>
      <c r="R35" s="3">
        <f>VLOOKUP($A35,'SP Annual LA Forecasts'!$A$2:$AI$42,8,0)</f>
        <v>7824</v>
      </c>
      <c r="S35" s="3">
        <f>VLOOKUP($A35,'SP Annual LA Forecasts'!$A$2:$AI$42,15,0)</f>
        <v>45010</v>
      </c>
      <c r="T35" s="3">
        <f>VLOOKUP($A35,'SP Annual LA Forecasts'!$A$2:$AI$42,25,0)</f>
        <v>208884</v>
      </c>
      <c r="U35" s="3">
        <f>VLOOKUP($A35,'SP Annual LA Forecasts'!$A$2:$AI$42,35,0)</f>
        <v>275142</v>
      </c>
      <c r="V35" s="37" t="s">
        <v>57</v>
      </c>
      <c r="W35" s="2" t="s">
        <v>57</v>
      </c>
      <c r="X35" s="2"/>
    </row>
    <row r="36" spans="1:24" x14ac:dyDescent="0.35">
      <c r="A36" s="2" t="s">
        <v>33</v>
      </c>
      <c r="B36" s="3">
        <f>VLOOKUP($A36,'PS Annual LA Forecasts'!$A$2:$AI$42,8,0)</f>
        <v>3143</v>
      </c>
      <c r="C36" s="3">
        <f>VLOOKUP($A36,'PS Annual LA Forecasts'!$A$2:$AI$42,15,0)</f>
        <v>27728</v>
      </c>
      <c r="D36" s="3">
        <f>VLOOKUP($A36,'PS Annual LA Forecasts'!$A$2:$AI$42,25,0)</f>
        <v>69374</v>
      </c>
      <c r="E36" s="3">
        <f>VLOOKUP($A36,'PS Annual LA Forecasts'!$A$2:$AI$42,35,0)</f>
        <v>75881</v>
      </c>
      <c r="F36" s="3">
        <f>VLOOKUP($A36,'CT Annual LA Forecasts'!$A$2:$AI$42,8,0)</f>
        <v>2727</v>
      </c>
      <c r="G36" s="3">
        <f>VLOOKUP($A36,'CT Annual LA Forecasts'!$A$2:$AI$42,15,0)</f>
        <v>23772</v>
      </c>
      <c r="H36" s="3">
        <f>VLOOKUP($A36,'CT Annual LA Forecasts'!$A$2:$AI$42,25,0)</f>
        <v>63690</v>
      </c>
      <c r="I36" s="3">
        <f>VLOOKUP($A36,'CT Annual LA Forecasts'!$A$2:$AI$42,35,0)</f>
        <v>58727</v>
      </c>
      <c r="J36" s="3">
        <f>VLOOKUP($A36,'LTW Annual LA Forecasts'!$A$2:$AI$42,8,0)</f>
        <v>2706</v>
      </c>
      <c r="K36" s="3">
        <f>VLOOKUP($A36,'LTW Annual LA Forecasts'!$A$2:$AI$42,15,0)</f>
        <v>26032</v>
      </c>
      <c r="L36" s="3">
        <f>VLOOKUP($A36,'LTW Annual LA Forecasts'!$A$2:$AI$42,25,0)</f>
        <v>62721</v>
      </c>
      <c r="M36" s="3">
        <f>VLOOKUP($A36,'LTW Annual LA Forecasts'!$A$2:$AI$42,35,0)</f>
        <v>45427</v>
      </c>
      <c r="N36" s="3">
        <f>VLOOKUP($A36,'ST Annual LA Forecasts'!$A$2:$AI$42,8,0)</f>
        <v>1540</v>
      </c>
      <c r="O36" s="3">
        <f>VLOOKUP($A36,'ST Annual LA Forecasts'!$A$2:$AI$42,15,0)</f>
        <v>13547</v>
      </c>
      <c r="P36" s="3">
        <f>VLOOKUP($A36,'ST Annual LA Forecasts'!$A$2:$AI$42,25,0)</f>
        <v>60756</v>
      </c>
      <c r="Q36" s="3">
        <f>VLOOKUP($A36,'ST Annual LA Forecasts'!$A$2:$AI$42,35,0)</f>
        <v>59426</v>
      </c>
      <c r="R36" s="3">
        <f>VLOOKUP($A36,'SP Annual LA Forecasts'!$A$2:$AI$42,8,0)</f>
        <v>1465</v>
      </c>
      <c r="S36" s="3">
        <f>VLOOKUP($A36,'SP Annual LA Forecasts'!$A$2:$AI$42,15,0)</f>
        <v>10639</v>
      </c>
      <c r="T36" s="3">
        <f>VLOOKUP($A36,'SP Annual LA Forecasts'!$A$2:$AI$42,25,0)</f>
        <v>50569</v>
      </c>
      <c r="U36" s="3">
        <f>VLOOKUP($A36,'SP Annual LA Forecasts'!$A$2:$AI$42,35,0)</f>
        <v>66659</v>
      </c>
      <c r="V36" s="37" t="s">
        <v>55</v>
      </c>
      <c r="W36" s="2" t="s">
        <v>55</v>
      </c>
      <c r="X36" s="2"/>
    </row>
    <row r="37" spans="1:24" x14ac:dyDescent="0.35">
      <c r="A37" s="2" t="s">
        <v>34</v>
      </c>
      <c r="B37" s="3">
        <f>VLOOKUP($A37,'PS Annual LA Forecasts'!$A$2:$AI$42,8,0)</f>
        <v>4329</v>
      </c>
      <c r="C37" s="3">
        <f>VLOOKUP($A37,'PS Annual LA Forecasts'!$A$2:$AI$42,15,0)</f>
        <v>43148</v>
      </c>
      <c r="D37" s="3">
        <f>VLOOKUP($A37,'PS Annual LA Forecasts'!$A$2:$AI$42,25,0)</f>
        <v>109227</v>
      </c>
      <c r="E37" s="3">
        <f>VLOOKUP($A37,'PS Annual LA Forecasts'!$A$2:$AI$42,35,0)</f>
        <v>119516</v>
      </c>
      <c r="F37" s="3">
        <f>VLOOKUP($A37,'CT Annual LA Forecasts'!$A$2:$AI$42,8,0)</f>
        <v>3753</v>
      </c>
      <c r="G37" s="3">
        <f>VLOOKUP($A37,'CT Annual LA Forecasts'!$A$2:$AI$42,15,0)</f>
        <v>37013</v>
      </c>
      <c r="H37" s="3">
        <f>VLOOKUP($A37,'CT Annual LA Forecasts'!$A$2:$AI$42,25,0)</f>
        <v>100391</v>
      </c>
      <c r="I37" s="3">
        <f>VLOOKUP($A37,'CT Annual LA Forecasts'!$A$2:$AI$42,35,0)</f>
        <v>92579</v>
      </c>
      <c r="J37" s="3">
        <f>VLOOKUP($A37,'LTW Annual LA Forecasts'!$A$2:$AI$42,8,0)</f>
        <v>3725</v>
      </c>
      <c r="K37" s="3">
        <f>VLOOKUP($A37,'LTW Annual LA Forecasts'!$A$2:$AI$42,15,0)</f>
        <v>40612</v>
      </c>
      <c r="L37" s="3">
        <f>VLOOKUP($A37,'LTW Annual LA Forecasts'!$A$2:$AI$42,25,0)</f>
        <v>98864</v>
      </c>
      <c r="M37" s="3">
        <f>VLOOKUP($A37,'LTW Annual LA Forecasts'!$A$2:$AI$42,35,0)</f>
        <v>71603</v>
      </c>
      <c r="N37" s="3">
        <f>VLOOKUP($A37,'ST Annual LA Forecasts'!$A$2:$AI$42,8,0)</f>
        <v>2119</v>
      </c>
      <c r="O37" s="3">
        <f>VLOOKUP($A37,'ST Annual LA Forecasts'!$A$2:$AI$42,15,0)</f>
        <v>21130</v>
      </c>
      <c r="P37" s="3">
        <f>VLOOKUP($A37,'ST Annual LA Forecasts'!$A$2:$AI$42,25,0)</f>
        <v>96037</v>
      </c>
      <c r="Q37" s="3">
        <f>VLOOKUP($A37,'ST Annual LA Forecasts'!$A$2:$AI$42,35,0)</f>
        <v>93961</v>
      </c>
      <c r="R37" s="3">
        <f>VLOOKUP($A37,'SP Annual LA Forecasts'!$A$2:$AI$42,8,0)</f>
        <v>2015</v>
      </c>
      <c r="S37" s="3">
        <f>VLOOKUP($A37,'SP Annual LA Forecasts'!$A$2:$AI$42,15,0)</f>
        <v>16539</v>
      </c>
      <c r="T37" s="3">
        <f>VLOOKUP($A37,'SP Annual LA Forecasts'!$A$2:$AI$42,25,0)</f>
        <v>79895</v>
      </c>
      <c r="U37" s="3">
        <f>VLOOKUP($A37,'SP Annual LA Forecasts'!$A$2:$AI$42,35,0)</f>
        <v>105440</v>
      </c>
      <c r="V37" s="37" t="s">
        <v>56</v>
      </c>
      <c r="W37" s="2" t="s">
        <v>56</v>
      </c>
      <c r="X37" s="2"/>
    </row>
    <row r="38" spans="1:24" x14ac:dyDescent="0.35">
      <c r="A38" s="2" t="s">
        <v>35</v>
      </c>
      <c r="B38" s="3">
        <f>VLOOKUP($A38,'PS Annual LA Forecasts'!$A$2:$AI$42,8,0)</f>
        <v>5990</v>
      </c>
      <c r="C38" s="3">
        <f>VLOOKUP($A38,'PS Annual LA Forecasts'!$A$2:$AI$42,15,0)</f>
        <v>53940</v>
      </c>
      <c r="D38" s="3">
        <f>VLOOKUP($A38,'PS Annual LA Forecasts'!$A$2:$AI$42,25,0)</f>
        <v>135235</v>
      </c>
      <c r="E38" s="3">
        <f>VLOOKUP($A38,'PS Annual LA Forecasts'!$A$2:$AI$42,35,0)</f>
        <v>147925</v>
      </c>
      <c r="F38" s="3">
        <f>VLOOKUP($A38,'CT Annual LA Forecasts'!$A$2:$AI$42,8,0)</f>
        <v>5197</v>
      </c>
      <c r="G38" s="3">
        <f>VLOOKUP($A38,'CT Annual LA Forecasts'!$A$2:$AI$42,15,0)</f>
        <v>46247</v>
      </c>
      <c r="H38" s="3">
        <f>VLOOKUP($A38,'CT Annual LA Forecasts'!$A$2:$AI$42,25,0)</f>
        <v>124178</v>
      </c>
      <c r="I38" s="3">
        <f>VLOOKUP($A38,'CT Annual LA Forecasts'!$A$2:$AI$42,35,0)</f>
        <v>114509</v>
      </c>
      <c r="J38" s="3">
        <f>VLOOKUP($A38,'LTW Annual LA Forecasts'!$A$2:$AI$42,8,0)</f>
        <v>5157</v>
      </c>
      <c r="K38" s="3">
        <f>VLOOKUP($A38,'LTW Annual LA Forecasts'!$A$2:$AI$42,15,0)</f>
        <v>50660</v>
      </c>
      <c r="L38" s="3">
        <f>VLOOKUP($A38,'LTW Annual LA Forecasts'!$A$2:$AI$42,25,0)</f>
        <v>122288</v>
      </c>
      <c r="M38" s="3">
        <f>VLOOKUP($A38,'LTW Annual LA Forecasts'!$A$2:$AI$42,35,0)</f>
        <v>88570</v>
      </c>
      <c r="N38" s="3">
        <f>VLOOKUP($A38,'ST Annual LA Forecasts'!$A$2:$AI$42,8,0)</f>
        <v>2933</v>
      </c>
      <c r="O38" s="3">
        <f>VLOOKUP($A38,'ST Annual LA Forecasts'!$A$2:$AI$42,15,0)</f>
        <v>26363</v>
      </c>
      <c r="P38" s="3">
        <f>VLOOKUP($A38,'ST Annual LA Forecasts'!$A$2:$AI$42,25,0)</f>
        <v>118517</v>
      </c>
      <c r="Q38" s="3">
        <f>VLOOKUP($A38,'ST Annual LA Forecasts'!$A$2:$AI$42,35,0)</f>
        <v>115931</v>
      </c>
      <c r="R38" s="3">
        <f>VLOOKUP($A38,'SP Annual LA Forecasts'!$A$2:$AI$42,8,0)</f>
        <v>2793</v>
      </c>
      <c r="S38" s="3">
        <f>VLOOKUP($A38,'SP Annual LA Forecasts'!$A$2:$AI$42,15,0)</f>
        <v>20691</v>
      </c>
      <c r="T38" s="3">
        <f>VLOOKUP($A38,'SP Annual LA Forecasts'!$A$2:$AI$42,25,0)</f>
        <v>98639</v>
      </c>
      <c r="U38" s="3">
        <f>VLOOKUP($A38,'SP Annual LA Forecasts'!$A$2:$AI$42,35,0)</f>
        <v>130047</v>
      </c>
      <c r="V38" s="37" t="s">
        <v>55</v>
      </c>
      <c r="W38" s="2" t="s">
        <v>55</v>
      </c>
      <c r="X38" s="2"/>
    </row>
    <row r="39" spans="1:24" x14ac:dyDescent="0.35">
      <c r="A39" s="2" t="s">
        <v>36</v>
      </c>
      <c r="B39" s="3">
        <f>VLOOKUP($A39,'PS Annual LA Forecasts'!$A$2:$AI$42,8,0)</f>
        <v>10206</v>
      </c>
      <c r="C39" s="3">
        <f>VLOOKUP($A39,'PS Annual LA Forecasts'!$A$2:$AI$42,15,0)</f>
        <v>82730</v>
      </c>
      <c r="D39" s="3">
        <f>VLOOKUP($A39,'PS Annual LA Forecasts'!$A$2:$AI$42,25,0)</f>
        <v>204506</v>
      </c>
      <c r="E39" s="3">
        <f>VLOOKUP($A39,'PS Annual LA Forecasts'!$A$2:$AI$42,35,0)</f>
        <v>223191</v>
      </c>
      <c r="F39" s="3">
        <f>VLOOKUP($A39,'CT Annual LA Forecasts'!$A$2:$AI$42,8,0)</f>
        <v>9685</v>
      </c>
      <c r="G39" s="3">
        <f>VLOOKUP($A39,'CT Annual LA Forecasts'!$A$2:$AI$42,15,0)</f>
        <v>75981</v>
      </c>
      <c r="H39" s="3">
        <f>VLOOKUP($A39,'CT Annual LA Forecasts'!$A$2:$AI$42,25,0)</f>
        <v>203342</v>
      </c>
      <c r="I39" s="3">
        <f>VLOOKUP($A39,'CT Annual LA Forecasts'!$A$2:$AI$42,35,0)</f>
        <v>187504</v>
      </c>
      <c r="J39" s="3">
        <f>VLOOKUP($A39,'LTW Annual LA Forecasts'!$A$2:$AI$42,8,0)</f>
        <v>9611</v>
      </c>
      <c r="K39" s="3">
        <f>VLOOKUP($A39,'LTW Annual LA Forecasts'!$A$2:$AI$42,15,0)</f>
        <v>83182</v>
      </c>
      <c r="L39" s="3">
        <f>VLOOKUP($A39,'LTW Annual LA Forecasts'!$A$2:$AI$42,25,0)</f>
        <v>200248</v>
      </c>
      <c r="M39" s="3">
        <f>VLOOKUP($A39,'LTW Annual LA Forecasts'!$A$2:$AI$42,35,0)</f>
        <v>145033</v>
      </c>
      <c r="N39" s="3">
        <f>VLOOKUP($A39,'ST Annual LA Forecasts'!$A$2:$AI$42,8,0)</f>
        <v>6011</v>
      </c>
      <c r="O39" s="3">
        <f>VLOOKUP($A39,'ST Annual LA Forecasts'!$A$2:$AI$42,15,0)</f>
        <v>43914</v>
      </c>
      <c r="P39" s="3">
        <f>VLOOKUP($A39,'ST Annual LA Forecasts'!$A$2:$AI$42,25,0)</f>
        <v>193924</v>
      </c>
      <c r="Q39" s="3">
        <f>VLOOKUP($A39,'ST Annual LA Forecasts'!$A$2:$AI$42,35,0)</f>
        <v>189681</v>
      </c>
      <c r="R39" s="3">
        <f>VLOOKUP($A39,'SP Annual LA Forecasts'!$A$2:$AI$42,8,0)</f>
        <v>5722</v>
      </c>
      <c r="S39" s="3">
        <f>VLOOKUP($A39,'SP Annual LA Forecasts'!$A$2:$AI$42,15,0)</f>
        <v>34495</v>
      </c>
      <c r="T39" s="3">
        <f>VLOOKUP($A39,'SP Annual LA Forecasts'!$A$2:$AI$42,25,0)</f>
        <v>161417</v>
      </c>
      <c r="U39" s="3">
        <f>VLOOKUP($A39,'SP Annual LA Forecasts'!$A$2:$AI$42,35,0)</f>
        <v>212758</v>
      </c>
      <c r="V39" s="37" t="s">
        <v>54</v>
      </c>
      <c r="W39" s="2" t="s">
        <v>54</v>
      </c>
      <c r="X39" s="2"/>
    </row>
    <row r="40" spans="1:24" x14ac:dyDescent="0.35">
      <c r="A40" s="2" t="s">
        <v>37</v>
      </c>
      <c r="B40" s="3">
        <f>VLOOKUP($A40,'PS Annual LA Forecasts'!$A$2:$AI$42,8,0)</f>
        <v>3605</v>
      </c>
      <c r="C40" s="3">
        <f>VLOOKUP($A40,'PS Annual LA Forecasts'!$A$2:$AI$42,15,0)</f>
        <v>20201</v>
      </c>
      <c r="D40" s="3">
        <f>VLOOKUP($A40,'PS Annual LA Forecasts'!$A$2:$AI$42,25,0)</f>
        <v>47549</v>
      </c>
      <c r="E40" s="3">
        <f>VLOOKUP($A40,'PS Annual LA Forecasts'!$A$2:$AI$42,35,0)</f>
        <v>51812</v>
      </c>
      <c r="F40" s="3">
        <f>VLOOKUP($A40,'CT Annual LA Forecasts'!$A$2:$AI$42,8,0)</f>
        <v>3421</v>
      </c>
      <c r="G40" s="3">
        <f>VLOOKUP($A40,'CT Annual LA Forecasts'!$A$2:$AI$42,15,0)</f>
        <v>18527</v>
      </c>
      <c r="H40" s="3">
        <f>VLOOKUP($A40,'CT Annual LA Forecasts'!$A$2:$AI$42,25,0)</f>
        <v>47059</v>
      </c>
      <c r="I40" s="3">
        <f>VLOOKUP($A40,'CT Annual LA Forecasts'!$A$2:$AI$42,35,0)</f>
        <v>43369</v>
      </c>
      <c r="J40" s="3">
        <f>VLOOKUP($A40,'LTW Annual LA Forecasts'!$A$2:$AI$42,8,0)</f>
        <v>3394</v>
      </c>
      <c r="K40" s="3">
        <f>VLOOKUP($A40,'LTW Annual LA Forecasts'!$A$2:$AI$42,15,0)</f>
        <v>20118</v>
      </c>
      <c r="L40" s="3">
        <f>VLOOKUP($A40,'LTW Annual LA Forecasts'!$A$2:$AI$42,25,0)</f>
        <v>46335</v>
      </c>
      <c r="M40" s="3">
        <f>VLOOKUP($A40,'LTW Annual LA Forecasts'!$A$2:$AI$42,35,0)</f>
        <v>33558</v>
      </c>
      <c r="N40" s="3">
        <f>VLOOKUP($A40,'ST Annual LA Forecasts'!$A$2:$AI$42,8,0)</f>
        <v>2122</v>
      </c>
      <c r="O40" s="3">
        <f>VLOOKUP($A40,'ST Annual LA Forecasts'!$A$2:$AI$42,15,0)</f>
        <v>10700</v>
      </c>
      <c r="P40" s="3">
        <f>VLOOKUP($A40,'ST Annual LA Forecasts'!$A$2:$AI$42,25,0)</f>
        <v>44381</v>
      </c>
      <c r="Q40" s="3">
        <f>VLOOKUP($A40,'ST Annual LA Forecasts'!$A$2:$AI$42,35,0)</f>
        <v>43357</v>
      </c>
      <c r="R40" s="3">
        <f>VLOOKUP($A40,'SP Annual LA Forecasts'!$A$2:$AI$42,8,0)</f>
        <v>2021</v>
      </c>
      <c r="S40" s="3">
        <f>VLOOKUP($A40,'SP Annual LA Forecasts'!$A$2:$AI$42,15,0)</f>
        <v>8531</v>
      </c>
      <c r="T40" s="3">
        <f>VLOOKUP($A40,'SP Annual LA Forecasts'!$A$2:$AI$42,25,0)</f>
        <v>37041</v>
      </c>
      <c r="U40" s="3">
        <f>VLOOKUP($A40,'SP Annual LA Forecasts'!$A$2:$AI$42,35,0)</f>
        <v>48537</v>
      </c>
      <c r="V40" s="37" t="s">
        <v>58</v>
      </c>
      <c r="W40" s="2" t="s">
        <v>58</v>
      </c>
      <c r="X40" s="2"/>
    </row>
    <row r="41" spans="1:24" x14ac:dyDescent="0.35">
      <c r="A41" s="2" t="s">
        <v>38</v>
      </c>
      <c r="B41" s="3">
        <f>VLOOKUP($A41,'PS Annual LA Forecasts'!$A$2:$AI$42,8,0)</f>
        <v>6087</v>
      </c>
      <c r="C41" s="3">
        <f>VLOOKUP($A41,'PS Annual LA Forecasts'!$A$2:$AI$42,15,0)</f>
        <v>44604</v>
      </c>
      <c r="D41" s="3">
        <f>VLOOKUP($A41,'PS Annual LA Forecasts'!$A$2:$AI$42,25,0)</f>
        <v>109271</v>
      </c>
      <c r="E41" s="3">
        <f>VLOOKUP($A41,'PS Annual LA Forecasts'!$A$2:$AI$42,35,0)</f>
        <v>119434</v>
      </c>
      <c r="F41" s="3">
        <f>VLOOKUP($A41,'CT Annual LA Forecasts'!$A$2:$AI$42,8,0)</f>
        <v>5281</v>
      </c>
      <c r="G41" s="3">
        <f>VLOOKUP($A41,'CT Annual LA Forecasts'!$A$2:$AI$42,15,0)</f>
        <v>38195</v>
      </c>
      <c r="H41" s="3">
        <f>VLOOKUP($A41,'CT Annual LA Forecasts'!$A$2:$AI$42,25,0)</f>
        <v>100116</v>
      </c>
      <c r="I41" s="3">
        <f>VLOOKUP($A41,'CT Annual LA Forecasts'!$A$2:$AI$42,35,0)</f>
        <v>92296</v>
      </c>
      <c r="J41" s="3">
        <f>VLOOKUP($A41,'LTW Annual LA Forecasts'!$A$2:$AI$42,8,0)</f>
        <v>5239</v>
      </c>
      <c r="K41" s="3">
        <f>VLOOKUP($A41,'LTW Annual LA Forecasts'!$A$2:$AI$42,15,0)</f>
        <v>41679</v>
      </c>
      <c r="L41" s="3">
        <f>VLOOKUP($A41,'LTW Annual LA Forecasts'!$A$2:$AI$42,25,0)</f>
        <v>98587</v>
      </c>
      <c r="M41" s="3">
        <f>VLOOKUP($A41,'LTW Annual LA Forecasts'!$A$2:$AI$42,35,0)</f>
        <v>71402</v>
      </c>
      <c r="N41" s="3">
        <f>VLOOKUP($A41,'ST Annual LA Forecasts'!$A$2:$AI$42,8,0)</f>
        <v>2981</v>
      </c>
      <c r="O41" s="3">
        <f>VLOOKUP($A41,'ST Annual LA Forecasts'!$A$2:$AI$42,15,0)</f>
        <v>21702</v>
      </c>
      <c r="P41" s="3">
        <f>VLOOKUP($A41,'ST Annual LA Forecasts'!$A$2:$AI$42,25,0)</f>
        <v>95002</v>
      </c>
      <c r="Q41" s="3">
        <f>VLOOKUP($A41,'ST Annual LA Forecasts'!$A$2:$AI$42,35,0)</f>
        <v>92882</v>
      </c>
      <c r="R41" s="3">
        <f>VLOOKUP($A41,'SP Annual LA Forecasts'!$A$2:$AI$42,8,0)</f>
        <v>2836</v>
      </c>
      <c r="S41" s="3">
        <f>VLOOKUP($A41,'SP Annual LA Forecasts'!$A$2:$AI$42,15,0)</f>
        <v>17141</v>
      </c>
      <c r="T41" s="3">
        <f>VLOOKUP($A41,'SP Annual LA Forecasts'!$A$2:$AI$42,25,0)</f>
        <v>79149</v>
      </c>
      <c r="U41" s="3">
        <f>VLOOKUP($A41,'SP Annual LA Forecasts'!$A$2:$AI$42,35,0)</f>
        <v>104106</v>
      </c>
      <c r="V41" s="37" t="s">
        <v>74</v>
      </c>
      <c r="W41" s="2" t="s">
        <v>54</v>
      </c>
      <c r="X41" s="2" t="s">
        <v>60</v>
      </c>
    </row>
  </sheetData>
  <autoFilter ref="A2:X41" xr:uid="{00000000-0009-0000-0000-000003000000}"/>
  <mergeCells count="5">
    <mergeCell ref="B1:E1"/>
    <mergeCell ref="F1:I1"/>
    <mergeCell ref="J1:M1"/>
    <mergeCell ref="R1:U1"/>
    <mergeCell ref="N1:Q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X41"/>
  <sheetViews>
    <sheetView workbookViewId="0">
      <selection activeCell="N20" sqref="N20"/>
    </sheetView>
  </sheetViews>
  <sheetFormatPr defaultRowHeight="14.5" x14ac:dyDescent="0.35"/>
  <cols>
    <col min="1" max="1" width="23.6328125" customWidth="1"/>
    <col min="2" max="21" width="8.90625" customWidth="1"/>
    <col min="22" max="22" width="77.6328125" customWidth="1"/>
    <col min="23" max="24" width="24.54296875" customWidth="1"/>
  </cols>
  <sheetData>
    <row r="1" spans="1:24" x14ac:dyDescent="0.35">
      <c r="A1" s="25"/>
      <c r="B1" s="57">
        <v>2023</v>
      </c>
      <c r="C1" s="58"/>
      <c r="D1" s="58"/>
      <c r="E1" s="58"/>
      <c r="F1" s="59"/>
      <c r="G1" s="57">
        <v>2030</v>
      </c>
      <c r="H1" s="58"/>
      <c r="I1" s="58"/>
      <c r="J1" s="58"/>
      <c r="K1" s="59"/>
      <c r="L1" s="57">
        <v>2040</v>
      </c>
      <c r="M1" s="58"/>
      <c r="N1" s="58"/>
      <c r="O1" s="58"/>
      <c r="P1" s="59"/>
      <c r="Q1" s="57">
        <v>2050</v>
      </c>
      <c r="R1" s="58"/>
      <c r="S1" s="58"/>
      <c r="T1" s="58"/>
      <c r="U1" s="59"/>
      <c r="V1" s="24"/>
    </row>
    <row r="2" spans="1:24" x14ac:dyDescent="0.35">
      <c r="A2" s="26" t="s">
        <v>39</v>
      </c>
      <c r="B2" s="67" t="s">
        <v>88</v>
      </c>
      <c r="C2" s="39" t="s">
        <v>81</v>
      </c>
      <c r="D2" s="38" t="s">
        <v>82</v>
      </c>
      <c r="E2" s="40" t="s">
        <v>83</v>
      </c>
      <c r="F2" s="41" t="s">
        <v>45</v>
      </c>
      <c r="G2" s="67" t="s">
        <v>88</v>
      </c>
      <c r="H2" s="39" t="s">
        <v>81</v>
      </c>
      <c r="I2" s="38" t="s">
        <v>82</v>
      </c>
      <c r="J2" s="40" t="s">
        <v>83</v>
      </c>
      <c r="K2" s="41" t="s">
        <v>45</v>
      </c>
      <c r="L2" s="67" t="s">
        <v>88</v>
      </c>
      <c r="M2" s="39" t="s">
        <v>81</v>
      </c>
      <c r="N2" s="38" t="s">
        <v>82</v>
      </c>
      <c r="O2" s="40" t="s">
        <v>83</v>
      </c>
      <c r="P2" s="41" t="s">
        <v>45</v>
      </c>
      <c r="Q2" s="67" t="s">
        <v>88</v>
      </c>
      <c r="R2" s="39" t="s">
        <v>81</v>
      </c>
      <c r="S2" s="38" t="s">
        <v>82</v>
      </c>
      <c r="T2" s="40" t="s">
        <v>83</v>
      </c>
      <c r="U2" s="41" t="s">
        <v>45</v>
      </c>
      <c r="V2" s="36" t="s">
        <v>71</v>
      </c>
      <c r="W2" s="21" t="s">
        <v>68</v>
      </c>
      <c r="X2" s="21" t="s">
        <v>69</v>
      </c>
    </row>
    <row r="3" spans="1:24" x14ac:dyDescent="0.35">
      <c r="A3" s="7" t="s">
        <v>0</v>
      </c>
      <c r="B3" s="3">
        <f>VLOOKUP($A3,'PS Annual LA Forecasts'!$A$2:$AI$42,8,0)</f>
        <v>8236</v>
      </c>
      <c r="C3" s="3">
        <f>VLOOKUP($A3,'CT Annual LA Forecasts'!$A$2:$AI$42,8,0)</f>
        <v>7813</v>
      </c>
      <c r="D3" s="3">
        <f>VLOOKUP($A3,'LTW Annual LA Forecasts'!$A$2:$AI$42,8,0)</f>
        <v>7754</v>
      </c>
      <c r="E3" s="3">
        <f>VLOOKUP($A3,'ST Annual LA Forecasts'!$A$2:$AI$42,8,0)</f>
        <v>4850</v>
      </c>
      <c r="F3" s="3">
        <f>VLOOKUP($A3,'SP Annual LA Forecasts'!$A$2:$AI$42,8,0)</f>
        <v>4614</v>
      </c>
      <c r="G3" s="3">
        <f>VLOOKUP($A3,'PS Annual LA Forecasts'!$A$2:$AI$42,15,0)</f>
        <v>57246</v>
      </c>
      <c r="H3" s="3">
        <f>VLOOKUP($A3,'CT Annual LA Forecasts'!$A$2:$AI$42,15,0)</f>
        <v>52548</v>
      </c>
      <c r="I3" s="3">
        <f>VLOOKUP($A3,'LTW Annual LA Forecasts'!$A$2:$AI$42,15,0)</f>
        <v>57356</v>
      </c>
      <c r="J3" s="3">
        <f>VLOOKUP($A3,'ST Annual LA Forecasts'!$A$2:$AI$42,15,0)</f>
        <v>30358</v>
      </c>
      <c r="K3" s="3">
        <f>VLOOKUP($A3,'SP Annual LA Forecasts'!$A$2:$AI$42,15,0)</f>
        <v>23988</v>
      </c>
      <c r="L3" s="3">
        <f>VLOOKUP($A3,'PS Annual LA Forecasts'!$A$2:$AI$42,25,0)</f>
        <v>138995</v>
      </c>
      <c r="M3" s="3">
        <f>VLOOKUP($A3,'CT Annual LA Forecasts'!$A$2:$AI$42,25,0)</f>
        <v>137973</v>
      </c>
      <c r="N3" s="3">
        <f>VLOOKUP($A3,'LTW Annual LA Forecasts'!$A$2:$AI$42,25,0)</f>
        <v>135870</v>
      </c>
      <c r="O3" s="3">
        <f>VLOOKUP($A3,'ST Annual LA Forecasts'!$A$2:$AI$42,25,0)</f>
        <v>131059</v>
      </c>
      <c r="P3" s="3">
        <f>VLOOKUP($A3,'SP Annual LA Forecasts'!$A$2:$AI$42,25,0)</f>
        <v>109196</v>
      </c>
      <c r="Q3" s="3">
        <f>VLOOKUP($A3,'PS Annual LA Forecasts'!$A$2:$AI$42,35,0)</f>
        <v>151609</v>
      </c>
      <c r="R3" s="3">
        <f>VLOOKUP($A3,'CT Annual LA Forecasts'!$A$2:$AI$42,35,0)</f>
        <v>127201</v>
      </c>
      <c r="S3" s="3">
        <f>VLOOKUP($A3,'LTW Annual LA Forecasts'!$A$2:$AI$42,35,0)</f>
        <v>98402</v>
      </c>
      <c r="T3" s="3">
        <f>VLOOKUP($A3,'ST Annual LA Forecasts'!$A$2:$AI$42,35,0)</f>
        <v>128134</v>
      </c>
      <c r="U3" s="3">
        <f>VLOOKUP($A3,'SP Annual LA Forecasts'!$A$2:$AI$42,35,0)</f>
        <v>143624</v>
      </c>
      <c r="V3" s="37" t="s">
        <v>72</v>
      </c>
      <c r="W3" s="2" t="s">
        <v>54</v>
      </c>
      <c r="X3" s="2" t="s">
        <v>57</v>
      </c>
    </row>
    <row r="4" spans="1:24" x14ac:dyDescent="0.35">
      <c r="A4" s="8" t="s">
        <v>1</v>
      </c>
      <c r="B4" s="3">
        <f>VLOOKUP($A4,'PS Annual LA Forecasts'!$A$2:$AI$42,8,0)</f>
        <v>2108</v>
      </c>
      <c r="C4" s="3">
        <f>VLOOKUP($A4,'CT Annual LA Forecasts'!$A$2:$AI$42,8,0)</f>
        <v>2000</v>
      </c>
      <c r="D4" s="3">
        <f>VLOOKUP($A4,'LTW Annual LA Forecasts'!$A$2:$AI$42,8,0)</f>
        <v>1984</v>
      </c>
      <c r="E4" s="3">
        <f>VLOOKUP($A4,'ST Annual LA Forecasts'!$A$2:$AI$42,8,0)</f>
        <v>1241</v>
      </c>
      <c r="F4" s="3">
        <f>VLOOKUP($A4,'SP Annual LA Forecasts'!$A$2:$AI$42,8,0)</f>
        <v>1181</v>
      </c>
      <c r="G4" s="3">
        <f>VLOOKUP($A4,'PS Annual LA Forecasts'!$A$2:$AI$42,15,0)</f>
        <v>7348</v>
      </c>
      <c r="H4" s="3">
        <f>VLOOKUP($A4,'CT Annual LA Forecasts'!$A$2:$AI$42,15,0)</f>
        <v>6722</v>
      </c>
      <c r="I4" s="3">
        <f>VLOOKUP($A4,'LTW Annual LA Forecasts'!$A$2:$AI$42,15,0)</f>
        <v>7179</v>
      </c>
      <c r="J4" s="3">
        <f>VLOOKUP($A4,'ST Annual LA Forecasts'!$A$2:$AI$42,15,0)</f>
        <v>3873</v>
      </c>
      <c r="K4" s="3">
        <f>VLOOKUP($A4,'SP Annual LA Forecasts'!$A$2:$AI$42,15,0)</f>
        <v>3181</v>
      </c>
      <c r="L4" s="3">
        <f>VLOOKUP($A4,'PS Annual LA Forecasts'!$A$2:$AI$42,25,0)</f>
        <v>15589</v>
      </c>
      <c r="M4" s="3">
        <f>VLOOKUP($A4,'CT Annual LA Forecasts'!$A$2:$AI$42,25,0)</f>
        <v>15262</v>
      </c>
      <c r="N4" s="3">
        <f>VLOOKUP($A4,'LTW Annual LA Forecasts'!$A$2:$AI$42,25,0)</f>
        <v>15023</v>
      </c>
      <c r="O4" s="3">
        <f>VLOOKUP($A4,'ST Annual LA Forecasts'!$A$2:$AI$42,25,0)</f>
        <v>14019</v>
      </c>
      <c r="P4" s="3">
        <f>VLOOKUP($A4,'SP Annual LA Forecasts'!$A$2:$AI$42,25,0)</f>
        <v>11775</v>
      </c>
      <c r="Q4" s="3">
        <f>VLOOKUP($A4,'PS Annual LA Forecasts'!$A$2:$AI$42,35,0)</f>
        <v>16924</v>
      </c>
      <c r="R4" s="3">
        <f>VLOOKUP($A4,'CT Annual LA Forecasts'!$A$2:$AI$42,35,0)</f>
        <v>14047</v>
      </c>
      <c r="S4" s="3">
        <f>VLOOKUP($A4,'LTW Annual LA Forecasts'!$A$2:$AI$42,35,0)</f>
        <v>10879</v>
      </c>
      <c r="T4" s="3">
        <f>VLOOKUP($A4,'ST Annual LA Forecasts'!$A$2:$AI$42,35,0)</f>
        <v>13654</v>
      </c>
      <c r="U4" s="3">
        <f>VLOOKUP($A4,'SP Annual LA Forecasts'!$A$2:$AI$42,35,0)</f>
        <v>15213</v>
      </c>
      <c r="V4" s="37" t="s">
        <v>73</v>
      </c>
      <c r="W4" s="2" t="s">
        <v>66</v>
      </c>
      <c r="X4" s="2" t="s">
        <v>57</v>
      </c>
    </row>
    <row r="5" spans="1:24" x14ac:dyDescent="0.35">
      <c r="A5" s="8" t="s">
        <v>2</v>
      </c>
      <c r="B5" s="3">
        <f>VLOOKUP($A5,'PS Annual LA Forecasts'!$A$2:$AI$42,8,0)</f>
        <v>9159</v>
      </c>
      <c r="C5" s="3">
        <f>VLOOKUP($A5,'CT Annual LA Forecasts'!$A$2:$AI$42,8,0)</f>
        <v>8689</v>
      </c>
      <c r="D5" s="3">
        <f>VLOOKUP($A5,'LTW Annual LA Forecasts'!$A$2:$AI$42,8,0)</f>
        <v>8624</v>
      </c>
      <c r="E5" s="3">
        <f>VLOOKUP($A5,'ST Annual LA Forecasts'!$A$2:$AI$42,8,0)</f>
        <v>5389</v>
      </c>
      <c r="F5" s="3">
        <f>VLOOKUP($A5,'SP Annual LA Forecasts'!$A$2:$AI$42,8,0)</f>
        <v>5136</v>
      </c>
      <c r="G5" s="3">
        <f>VLOOKUP($A5,'PS Annual LA Forecasts'!$A$2:$AI$42,15,0)</f>
        <v>95235</v>
      </c>
      <c r="H5" s="3">
        <f>VLOOKUP($A5,'CT Annual LA Forecasts'!$A$2:$AI$42,15,0)</f>
        <v>87523</v>
      </c>
      <c r="I5" s="3">
        <f>VLOOKUP($A5,'LTW Annual LA Forecasts'!$A$2:$AI$42,15,0)</f>
        <v>96211</v>
      </c>
      <c r="J5" s="3">
        <f>VLOOKUP($A5,'ST Annual LA Forecasts'!$A$2:$AI$42,15,0)</f>
        <v>50607</v>
      </c>
      <c r="K5" s="3">
        <f>VLOOKUP($A5,'SP Annual LA Forecasts'!$A$2:$AI$42,15,0)</f>
        <v>39456</v>
      </c>
      <c r="L5" s="3">
        <f>VLOOKUP($A5,'PS Annual LA Forecasts'!$A$2:$AI$42,25,0)</f>
        <v>240976</v>
      </c>
      <c r="M5" s="3">
        <f>VLOOKUP($A5,'CT Annual LA Forecasts'!$A$2:$AI$42,25,0)</f>
        <v>240122</v>
      </c>
      <c r="N5" s="3">
        <f>VLOOKUP($A5,'LTW Annual LA Forecasts'!$A$2:$AI$42,25,0)</f>
        <v>236482</v>
      </c>
      <c r="O5" s="3">
        <f>VLOOKUP($A5,'ST Annual LA Forecasts'!$A$2:$AI$42,25,0)</f>
        <v>230162</v>
      </c>
      <c r="P5" s="3">
        <f>VLOOKUP($A5,'SP Annual LA Forecasts'!$A$2:$AI$42,25,0)</f>
        <v>191352</v>
      </c>
      <c r="Q5" s="3">
        <f>VLOOKUP($A5,'PS Annual LA Forecasts'!$A$2:$AI$42,35,0)</f>
        <v>263191</v>
      </c>
      <c r="R5" s="3">
        <f>VLOOKUP($A5,'CT Annual LA Forecasts'!$A$2:$AI$42,35,0)</f>
        <v>221471</v>
      </c>
      <c r="S5" s="3">
        <f>VLOOKUP($A5,'LTW Annual LA Forecasts'!$A$2:$AI$42,35,0)</f>
        <v>171277</v>
      </c>
      <c r="T5" s="3">
        <f>VLOOKUP($A5,'ST Annual LA Forecasts'!$A$2:$AI$42,35,0)</f>
        <v>225249</v>
      </c>
      <c r="U5" s="3">
        <f>VLOOKUP($A5,'SP Annual LA Forecasts'!$A$2:$AI$42,35,0)</f>
        <v>252872</v>
      </c>
      <c r="V5" s="37" t="s">
        <v>54</v>
      </c>
      <c r="W5" s="2" t="s">
        <v>54</v>
      </c>
      <c r="X5" s="2"/>
    </row>
    <row r="6" spans="1:24" x14ac:dyDescent="0.35">
      <c r="A6" s="8" t="s">
        <v>3</v>
      </c>
      <c r="B6" s="3">
        <f>VLOOKUP($A6,'PS Annual LA Forecasts'!$A$2:$AI$42,8,0)</f>
        <v>4494</v>
      </c>
      <c r="C6" s="3">
        <f>VLOOKUP($A6,'CT Annual LA Forecasts'!$A$2:$AI$42,8,0)</f>
        <v>4264</v>
      </c>
      <c r="D6" s="3">
        <f>VLOOKUP($A6,'LTW Annual LA Forecasts'!$A$2:$AI$42,8,0)</f>
        <v>4234</v>
      </c>
      <c r="E6" s="3">
        <f>VLOOKUP($A6,'ST Annual LA Forecasts'!$A$2:$AI$42,8,0)</f>
        <v>2647</v>
      </c>
      <c r="F6" s="3">
        <f>VLOOKUP($A6,'SP Annual LA Forecasts'!$A$2:$AI$42,8,0)</f>
        <v>2517</v>
      </c>
      <c r="G6" s="3">
        <f>VLOOKUP($A6,'PS Annual LA Forecasts'!$A$2:$AI$42,15,0)</f>
        <v>44598</v>
      </c>
      <c r="H6" s="3">
        <f>VLOOKUP($A6,'CT Annual LA Forecasts'!$A$2:$AI$42,15,0)</f>
        <v>40979</v>
      </c>
      <c r="I6" s="3">
        <f>VLOOKUP($A6,'LTW Annual LA Forecasts'!$A$2:$AI$42,15,0)</f>
        <v>45020</v>
      </c>
      <c r="J6" s="3">
        <f>VLOOKUP($A6,'ST Annual LA Forecasts'!$A$2:$AI$42,15,0)</f>
        <v>23694</v>
      </c>
      <c r="K6" s="3">
        <f>VLOOKUP($A6,'SP Annual LA Forecasts'!$A$2:$AI$42,15,0)</f>
        <v>18496</v>
      </c>
      <c r="L6" s="3">
        <f>VLOOKUP($A6,'PS Annual LA Forecasts'!$A$2:$AI$42,25,0)</f>
        <v>112403</v>
      </c>
      <c r="M6" s="3">
        <f>VLOOKUP($A6,'CT Annual LA Forecasts'!$A$2:$AI$42,25,0)</f>
        <v>111965</v>
      </c>
      <c r="N6" s="3">
        <f>VLOOKUP($A6,'LTW Annual LA Forecasts'!$A$2:$AI$42,25,0)</f>
        <v>110265</v>
      </c>
      <c r="O6" s="3">
        <f>VLOOKUP($A6,'ST Annual LA Forecasts'!$A$2:$AI$42,25,0)</f>
        <v>107228</v>
      </c>
      <c r="P6" s="3">
        <f>VLOOKUP($A6,'SP Annual LA Forecasts'!$A$2:$AI$42,25,0)</f>
        <v>89167</v>
      </c>
      <c r="Q6" s="3">
        <f>VLOOKUP($A6,'PS Annual LA Forecasts'!$A$2:$AI$42,35,0)</f>
        <v>122750</v>
      </c>
      <c r="R6" s="3">
        <f>VLOOKUP($A6,'CT Annual LA Forecasts'!$A$2:$AI$42,35,0)</f>
        <v>103266</v>
      </c>
      <c r="S6" s="3">
        <f>VLOOKUP($A6,'LTW Annual LA Forecasts'!$A$2:$AI$42,35,0)</f>
        <v>79862</v>
      </c>
      <c r="T6" s="3">
        <f>VLOOKUP($A6,'ST Annual LA Forecasts'!$A$2:$AI$42,35,0)</f>
        <v>104933</v>
      </c>
      <c r="U6" s="3">
        <f>VLOOKUP($A6,'SP Annual LA Forecasts'!$A$2:$AI$42,35,0)</f>
        <v>117783</v>
      </c>
      <c r="V6" s="37" t="s">
        <v>54</v>
      </c>
      <c r="W6" s="2" t="s">
        <v>54</v>
      </c>
      <c r="X6" s="2"/>
    </row>
    <row r="7" spans="1:24" x14ac:dyDescent="0.35">
      <c r="A7" s="8" t="s">
        <v>4</v>
      </c>
      <c r="B7" s="3">
        <f>VLOOKUP($A7,'PS Annual LA Forecasts'!$A$2:$AI$42,8,0)</f>
        <v>13407</v>
      </c>
      <c r="C7" s="3">
        <f>VLOOKUP($A7,'CT Annual LA Forecasts'!$A$2:$AI$42,8,0)</f>
        <v>11626</v>
      </c>
      <c r="D7" s="3">
        <f>VLOOKUP($A7,'LTW Annual LA Forecasts'!$A$2:$AI$42,8,0)</f>
        <v>11538</v>
      </c>
      <c r="E7" s="3">
        <f>VLOOKUP($A7,'ST Annual LA Forecasts'!$A$2:$AI$42,8,0)</f>
        <v>6563</v>
      </c>
      <c r="F7" s="3">
        <f>VLOOKUP($A7,'SP Annual LA Forecasts'!$A$2:$AI$42,8,0)</f>
        <v>6245</v>
      </c>
      <c r="G7" s="3">
        <f>VLOOKUP($A7,'PS Annual LA Forecasts'!$A$2:$AI$42,15,0)</f>
        <v>116535</v>
      </c>
      <c r="H7" s="3">
        <f>VLOOKUP($A7,'CT Annual LA Forecasts'!$A$2:$AI$42,15,0)</f>
        <v>99897</v>
      </c>
      <c r="I7" s="3">
        <f>VLOOKUP($A7,'LTW Annual LA Forecasts'!$A$2:$AI$42,15,0)</f>
        <v>109363</v>
      </c>
      <c r="J7" s="3">
        <f>VLOOKUP($A7,'ST Annual LA Forecasts'!$A$2:$AI$42,15,0)</f>
        <v>56915</v>
      </c>
      <c r="K7" s="3">
        <f>VLOOKUP($A7,'SP Annual LA Forecasts'!$A$2:$AI$42,15,0)</f>
        <v>44715</v>
      </c>
      <c r="L7" s="3">
        <f>VLOOKUP($A7,'PS Annual LA Forecasts'!$A$2:$AI$42,25,0)</f>
        <v>291127</v>
      </c>
      <c r="M7" s="3">
        <f>VLOOKUP($A7,'CT Annual LA Forecasts'!$A$2:$AI$42,25,0)</f>
        <v>267234</v>
      </c>
      <c r="N7" s="3">
        <f>VLOOKUP($A7,'LTW Annual LA Forecasts'!$A$2:$AI$42,25,0)</f>
        <v>263167</v>
      </c>
      <c r="O7" s="3">
        <f>VLOOKUP($A7,'ST Annual LA Forecasts'!$A$2:$AI$42,25,0)</f>
        <v>254828</v>
      </c>
      <c r="P7" s="3">
        <f>VLOOKUP($A7,'SP Annual LA Forecasts'!$A$2:$AI$42,25,0)</f>
        <v>212116</v>
      </c>
      <c r="Q7" s="3">
        <f>VLOOKUP($A7,'PS Annual LA Forecasts'!$A$2:$AI$42,35,0)</f>
        <v>318410</v>
      </c>
      <c r="R7" s="3">
        <f>VLOOKUP($A7,'CT Annual LA Forecasts'!$A$2:$AI$42,35,0)</f>
        <v>246416</v>
      </c>
      <c r="S7" s="3">
        <f>VLOOKUP($A7,'LTW Annual LA Forecasts'!$A$2:$AI$42,35,0)</f>
        <v>190600</v>
      </c>
      <c r="T7" s="3">
        <f>VLOOKUP($A7,'ST Annual LA Forecasts'!$A$2:$AI$42,35,0)</f>
        <v>249249</v>
      </c>
      <c r="U7" s="3">
        <f>VLOOKUP($A7,'SP Annual LA Forecasts'!$A$2:$AI$42,35,0)</f>
        <v>279568</v>
      </c>
      <c r="V7" s="37" t="s">
        <v>55</v>
      </c>
      <c r="W7" s="2" t="s">
        <v>55</v>
      </c>
      <c r="X7" s="2"/>
    </row>
    <row r="8" spans="1:24" x14ac:dyDescent="0.35">
      <c r="A8" s="8" t="s">
        <v>5</v>
      </c>
      <c r="B8" s="3">
        <f>VLOOKUP($A8,'PS Annual LA Forecasts'!$A$2:$AI$42,8,0)</f>
        <v>1271</v>
      </c>
      <c r="C8" s="3">
        <f>VLOOKUP($A8,'CT Annual LA Forecasts'!$A$2:$AI$42,8,0)</f>
        <v>1206</v>
      </c>
      <c r="D8" s="3">
        <f>VLOOKUP($A8,'LTW Annual LA Forecasts'!$A$2:$AI$42,8,0)</f>
        <v>1196</v>
      </c>
      <c r="E8" s="3">
        <f>VLOOKUP($A8,'ST Annual LA Forecasts'!$A$2:$AI$42,8,0)</f>
        <v>748</v>
      </c>
      <c r="F8" s="3">
        <f>VLOOKUP($A8,'SP Annual LA Forecasts'!$A$2:$AI$42,8,0)</f>
        <v>712</v>
      </c>
      <c r="G8" s="3">
        <f>VLOOKUP($A8,'PS Annual LA Forecasts'!$A$2:$AI$42,15,0)</f>
        <v>13114</v>
      </c>
      <c r="H8" s="3">
        <f>VLOOKUP($A8,'CT Annual LA Forecasts'!$A$2:$AI$42,15,0)</f>
        <v>12051</v>
      </c>
      <c r="I8" s="3">
        <f>VLOOKUP($A8,'LTW Annual LA Forecasts'!$A$2:$AI$42,15,0)</f>
        <v>13247</v>
      </c>
      <c r="J8" s="3">
        <f>VLOOKUP($A8,'ST Annual LA Forecasts'!$A$2:$AI$42,15,0)</f>
        <v>6968</v>
      </c>
      <c r="K8" s="3">
        <f>VLOOKUP($A8,'SP Annual LA Forecasts'!$A$2:$AI$42,15,0)</f>
        <v>5435</v>
      </c>
      <c r="L8" s="3">
        <f>VLOOKUP($A8,'PS Annual LA Forecasts'!$A$2:$AI$42,25,0)</f>
        <v>33161</v>
      </c>
      <c r="M8" s="3">
        <f>VLOOKUP($A8,'CT Annual LA Forecasts'!$A$2:$AI$42,25,0)</f>
        <v>33041</v>
      </c>
      <c r="N8" s="3">
        <f>VLOOKUP($A8,'LTW Annual LA Forecasts'!$A$2:$AI$42,25,0)</f>
        <v>32541</v>
      </c>
      <c r="O8" s="3">
        <f>VLOOKUP($A8,'ST Annual LA Forecasts'!$A$2:$AI$42,25,0)</f>
        <v>31667</v>
      </c>
      <c r="P8" s="3">
        <f>VLOOKUP($A8,'SP Annual LA Forecasts'!$A$2:$AI$42,25,0)</f>
        <v>26327</v>
      </c>
      <c r="Q8" s="3">
        <f>VLOOKUP($A8,'PS Annual LA Forecasts'!$A$2:$AI$42,35,0)</f>
        <v>36217</v>
      </c>
      <c r="R8" s="3">
        <f>VLOOKUP($A8,'CT Annual LA Forecasts'!$A$2:$AI$42,35,0)</f>
        <v>30474</v>
      </c>
      <c r="S8" s="3">
        <f>VLOOKUP($A8,'LTW Annual LA Forecasts'!$A$2:$AI$42,35,0)</f>
        <v>23568</v>
      </c>
      <c r="T8" s="3">
        <f>VLOOKUP($A8,'ST Annual LA Forecasts'!$A$2:$AI$42,35,0)</f>
        <v>30991</v>
      </c>
      <c r="U8" s="3">
        <f>VLOOKUP($A8,'SP Annual LA Forecasts'!$A$2:$AI$42,35,0)</f>
        <v>34790</v>
      </c>
      <c r="V8" s="37" t="s">
        <v>74</v>
      </c>
      <c r="W8" s="2" t="s">
        <v>54</v>
      </c>
      <c r="X8" s="2" t="s">
        <v>60</v>
      </c>
    </row>
    <row r="9" spans="1:24" x14ac:dyDescent="0.35">
      <c r="A9" s="8" t="s">
        <v>6</v>
      </c>
      <c r="B9" s="3">
        <f>VLOOKUP($A9,'PS Annual LA Forecasts'!$A$2:$AI$42,8,0)</f>
        <v>4507</v>
      </c>
      <c r="C9" s="3">
        <f>VLOOKUP($A9,'CT Annual LA Forecasts'!$A$2:$AI$42,8,0)</f>
        <v>3910</v>
      </c>
      <c r="D9" s="3">
        <f>VLOOKUP($A9,'LTW Annual LA Forecasts'!$A$2:$AI$42,8,0)</f>
        <v>3879</v>
      </c>
      <c r="E9" s="3">
        <f>VLOOKUP($A9,'ST Annual LA Forecasts'!$A$2:$AI$42,8,0)</f>
        <v>2207</v>
      </c>
      <c r="F9" s="3">
        <f>VLOOKUP($A9,'SP Annual LA Forecasts'!$A$2:$AI$42,8,0)</f>
        <v>2100</v>
      </c>
      <c r="G9" s="3">
        <f>VLOOKUP($A9,'PS Annual LA Forecasts'!$A$2:$AI$42,15,0)</f>
        <v>46563</v>
      </c>
      <c r="H9" s="3">
        <f>VLOOKUP($A9,'CT Annual LA Forecasts'!$A$2:$AI$42,15,0)</f>
        <v>39950</v>
      </c>
      <c r="I9" s="3">
        <f>VLOOKUP($A9,'LTW Annual LA Forecasts'!$A$2:$AI$42,15,0)</f>
        <v>43856</v>
      </c>
      <c r="J9" s="3">
        <f>VLOOKUP($A9,'ST Annual LA Forecasts'!$A$2:$AI$42,15,0)</f>
        <v>22814</v>
      </c>
      <c r="K9" s="3">
        <f>VLOOKUP($A9,'SP Annual LA Forecasts'!$A$2:$AI$42,15,0)</f>
        <v>17844</v>
      </c>
      <c r="L9" s="3">
        <f>VLOOKUP($A9,'PS Annual LA Forecasts'!$A$2:$AI$42,25,0)</f>
        <v>118241</v>
      </c>
      <c r="M9" s="3">
        <f>VLOOKUP($A9,'CT Annual LA Forecasts'!$A$2:$AI$42,25,0)</f>
        <v>108702</v>
      </c>
      <c r="N9" s="3">
        <f>VLOOKUP($A9,'LTW Annual LA Forecasts'!$A$2:$AI$42,25,0)</f>
        <v>107050</v>
      </c>
      <c r="O9" s="3">
        <f>VLOOKUP($A9,'ST Annual LA Forecasts'!$A$2:$AI$42,25,0)</f>
        <v>104068</v>
      </c>
      <c r="P9" s="3">
        <f>VLOOKUP($A9,'SP Annual LA Forecasts'!$A$2:$AI$42,25,0)</f>
        <v>86565</v>
      </c>
      <c r="Q9" s="3">
        <f>VLOOKUP($A9,'PS Annual LA Forecasts'!$A$2:$AI$42,35,0)</f>
        <v>129389</v>
      </c>
      <c r="R9" s="3">
        <f>VLOOKUP($A9,'CT Annual LA Forecasts'!$A$2:$AI$42,35,0)</f>
        <v>100250</v>
      </c>
      <c r="S9" s="3">
        <f>VLOOKUP($A9,'LTW Annual LA Forecasts'!$A$2:$AI$42,35,0)</f>
        <v>77533</v>
      </c>
      <c r="T9" s="3">
        <f>VLOOKUP($A9,'ST Annual LA Forecasts'!$A$2:$AI$42,35,0)</f>
        <v>101825</v>
      </c>
      <c r="U9" s="3">
        <f>VLOOKUP($A9,'SP Annual LA Forecasts'!$A$2:$AI$42,35,0)</f>
        <v>114276</v>
      </c>
      <c r="V9" s="37" t="s">
        <v>56</v>
      </c>
      <c r="W9" s="2" t="s">
        <v>56</v>
      </c>
      <c r="X9" s="2"/>
    </row>
    <row r="10" spans="1:24" x14ac:dyDescent="0.35">
      <c r="A10" s="8" t="s">
        <v>7</v>
      </c>
      <c r="B10" s="3">
        <f>VLOOKUP($A10,'PS Annual LA Forecasts'!$A$2:$AI$42,8,0)</f>
        <v>11613</v>
      </c>
      <c r="C10" s="3">
        <f>VLOOKUP($A10,'CT Annual LA Forecasts'!$A$2:$AI$42,8,0)</f>
        <v>11019</v>
      </c>
      <c r="D10" s="3">
        <f>VLOOKUP($A10,'LTW Annual LA Forecasts'!$A$2:$AI$42,8,0)</f>
        <v>10936</v>
      </c>
      <c r="E10" s="3">
        <f>VLOOKUP($A10,'ST Annual LA Forecasts'!$A$2:$AI$42,8,0)</f>
        <v>6838</v>
      </c>
      <c r="F10" s="3">
        <f>VLOOKUP($A10,'SP Annual LA Forecasts'!$A$2:$AI$42,8,0)</f>
        <v>6509</v>
      </c>
      <c r="G10" s="3">
        <f>VLOOKUP($A10,'PS Annual LA Forecasts'!$A$2:$AI$42,15,0)</f>
        <v>77070</v>
      </c>
      <c r="H10" s="3">
        <f>VLOOKUP($A10,'CT Annual LA Forecasts'!$A$2:$AI$42,15,0)</f>
        <v>70734</v>
      </c>
      <c r="I10" s="3">
        <f>VLOOKUP($A10,'LTW Annual LA Forecasts'!$A$2:$AI$42,15,0)</f>
        <v>77124</v>
      </c>
      <c r="J10" s="3">
        <f>VLOOKUP($A10,'ST Annual LA Forecasts'!$A$2:$AI$42,15,0)</f>
        <v>40861</v>
      </c>
      <c r="K10" s="3">
        <f>VLOOKUP($A10,'SP Annual LA Forecasts'!$A$2:$AI$42,15,0)</f>
        <v>32341</v>
      </c>
      <c r="L10" s="3">
        <f>VLOOKUP($A10,'PS Annual LA Forecasts'!$A$2:$AI$42,25,0)</f>
        <v>185999</v>
      </c>
      <c r="M10" s="3">
        <f>VLOOKUP($A10,'CT Annual LA Forecasts'!$A$2:$AI$42,25,0)</f>
        <v>184526</v>
      </c>
      <c r="N10" s="3">
        <f>VLOOKUP($A10,'LTW Annual LA Forecasts'!$A$2:$AI$42,25,0)</f>
        <v>181706</v>
      </c>
      <c r="O10" s="3">
        <f>VLOOKUP($A10,'ST Annual LA Forecasts'!$A$2:$AI$42,25,0)</f>
        <v>175037</v>
      </c>
      <c r="P10" s="3">
        <f>VLOOKUP($A10,'SP Annual LA Forecasts'!$A$2:$AI$42,25,0)</f>
        <v>145884</v>
      </c>
      <c r="Q10" s="3">
        <f>VLOOKUP($A10,'PS Annual LA Forecasts'!$A$2:$AI$42,35,0)</f>
        <v>202839</v>
      </c>
      <c r="R10" s="3">
        <f>VLOOKUP($A10,'CT Annual LA Forecasts'!$A$2:$AI$42,35,0)</f>
        <v>170105</v>
      </c>
      <c r="S10" s="3">
        <f>VLOOKUP($A10,'LTW Annual LA Forecasts'!$A$2:$AI$42,35,0)</f>
        <v>131600</v>
      </c>
      <c r="T10" s="3">
        <f>VLOOKUP($A10,'ST Annual LA Forecasts'!$A$2:$AI$42,35,0)</f>
        <v>171107</v>
      </c>
      <c r="U10" s="3">
        <f>VLOOKUP($A10,'SP Annual LA Forecasts'!$A$2:$AI$42,35,0)</f>
        <v>191747</v>
      </c>
      <c r="V10" s="37" t="s">
        <v>57</v>
      </c>
      <c r="W10" s="2" t="s">
        <v>57</v>
      </c>
      <c r="X10" s="2"/>
    </row>
    <row r="11" spans="1:24" x14ac:dyDescent="0.35">
      <c r="A11" s="8" t="s">
        <v>8</v>
      </c>
      <c r="B11" s="3">
        <f>VLOOKUP($A11,'PS Annual LA Forecasts'!$A$2:$AI$42,8,0)</f>
        <v>3162</v>
      </c>
      <c r="C11" s="3">
        <f>VLOOKUP($A11,'CT Annual LA Forecasts'!$A$2:$AI$42,8,0)</f>
        <v>3000</v>
      </c>
      <c r="D11" s="3">
        <f>VLOOKUP($A11,'LTW Annual LA Forecasts'!$A$2:$AI$42,8,0)</f>
        <v>2977</v>
      </c>
      <c r="E11" s="3">
        <f>VLOOKUP($A11,'ST Annual LA Forecasts'!$A$2:$AI$42,8,0)</f>
        <v>1861</v>
      </c>
      <c r="F11" s="3">
        <f>VLOOKUP($A11,'SP Annual LA Forecasts'!$A$2:$AI$42,8,0)</f>
        <v>1771</v>
      </c>
      <c r="G11" s="3">
        <f>VLOOKUP($A11,'PS Annual LA Forecasts'!$A$2:$AI$42,15,0)</f>
        <v>12927</v>
      </c>
      <c r="H11" s="3">
        <f>VLOOKUP($A11,'CT Annual LA Forecasts'!$A$2:$AI$42,15,0)</f>
        <v>11838</v>
      </c>
      <c r="I11" s="3">
        <f>VLOOKUP($A11,'LTW Annual LA Forecasts'!$A$2:$AI$42,15,0)</f>
        <v>12723</v>
      </c>
      <c r="J11" s="3">
        <f>VLOOKUP($A11,'ST Annual LA Forecasts'!$A$2:$AI$42,15,0)</f>
        <v>6828</v>
      </c>
      <c r="K11" s="3">
        <f>VLOOKUP($A11,'SP Annual LA Forecasts'!$A$2:$AI$42,15,0)</f>
        <v>5543</v>
      </c>
      <c r="L11" s="3">
        <f>VLOOKUP($A11,'PS Annual LA Forecasts'!$A$2:$AI$42,25,0)</f>
        <v>28591</v>
      </c>
      <c r="M11" s="3">
        <f>VLOOKUP($A11,'CT Annual LA Forecasts'!$A$2:$AI$42,25,0)</f>
        <v>28119</v>
      </c>
      <c r="N11" s="3">
        <f>VLOOKUP($A11,'LTW Annual LA Forecasts'!$A$2:$AI$42,25,0)</f>
        <v>27683</v>
      </c>
      <c r="O11" s="3">
        <f>VLOOKUP($A11,'ST Annual LA Forecasts'!$A$2:$AI$42,25,0)</f>
        <v>26115</v>
      </c>
      <c r="P11" s="3">
        <f>VLOOKUP($A11,'SP Annual LA Forecasts'!$A$2:$AI$42,25,0)</f>
        <v>21878</v>
      </c>
      <c r="Q11" s="3">
        <f>VLOOKUP($A11,'PS Annual LA Forecasts'!$A$2:$AI$42,35,0)</f>
        <v>31088</v>
      </c>
      <c r="R11" s="3">
        <f>VLOOKUP($A11,'CT Annual LA Forecasts'!$A$2:$AI$42,35,0)</f>
        <v>25896</v>
      </c>
      <c r="S11" s="3">
        <f>VLOOKUP($A11,'LTW Annual LA Forecasts'!$A$2:$AI$42,35,0)</f>
        <v>20047</v>
      </c>
      <c r="T11" s="3">
        <f>VLOOKUP($A11,'ST Annual LA Forecasts'!$A$2:$AI$42,35,0)</f>
        <v>25469</v>
      </c>
      <c r="U11" s="3">
        <f>VLOOKUP($A11,'SP Annual LA Forecasts'!$A$2:$AI$42,35,0)</f>
        <v>28435</v>
      </c>
      <c r="V11" s="37" t="s">
        <v>58</v>
      </c>
      <c r="W11" s="2" t="s">
        <v>58</v>
      </c>
      <c r="X11" s="2"/>
    </row>
    <row r="12" spans="1:24" x14ac:dyDescent="0.35">
      <c r="A12" s="8" t="s">
        <v>9</v>
      </c>
      <c r="B12" s="3">
        <f>VLOOKUP($A12,'PS Annual LA Forecasts'!$A$2:$AI$42,8,0)</f>
        <v>10757</v>
      </c>
      <c r="C12" s="3">
        <f>VLOOKUP($A12,'CT Annual LA Forecasts'!$A$2:$AI$42,8,0)</f>
        <v>10200</v>
      </c>
      <c r="D12" s="3">
        <f>VLOOKUP($A12,'LTW Annual LA Forecasts'!$A$2:$AI$42,8,0)</f>
        <v>10123</v>
      </c>
      <c r="E12" s="3">
        <f>VLOOKUP($A12,'ST Annual LA Forecasts'!$A$2:$AI$42,8,0)</f>
        <v>6324</v>
      </c>
      <c r="F12" s="3">
        <f>VLOOKUP($A12,'SP Annual LA Forecasts'!$A$2:$AI$42,8,0)</f>
        <v>6017</v>
      </c>
      <c r="G12" s="3">
        <f>VLOOKUP($A12,'PS Annual LA Forecasts'!$A$2:$AI$42,15,0)</f>
        <v>88631</v>
      </c>
      <c r="H12" s="3">
        <f>VLOOKUP($A12,'CT Annual LA Forecasts'!$A$2:$AI$42,15,0)</f>
        <v>81344</v>
      </c>
      <c r="I12" s="3">
        <f>VLOOKUP($A12,'LTW Annual LA Forecasts'!$A$2:$AI$42,15,0)</f>
        <v>89085</v>
      </c>
      <c r="J12" s="3">
        <f>VLOOKUP($A12,'ST Annual LA Forecasts'!$A$2:$AI$42,15,0)</f>
        <v>47009</v>
      </c>
      <c r="K12" s="3">
        <f>VLOOKUP($A12,'SP Annual LA Forecasts'!$A$2:$AI$42,15,0)</f>
        <v>36911</v>
      </c>
      <c r="L12" s="3">
        <f>VLOOKUP($A12,'PS Annual LA Forecasts'!$A$2:$AI$42,25,0)</f>
        <v>219471</v>
      </c>
      <c r="M12" s="3">
        <f>VLOOKUP($A12,'CT Annual LA Forecasts'!$A$2:$AI$42,25,0)</f>
        <v>218091</v>
      </c>
      <c r="N12" s="3">
        <f>VLOOKUP($A12,'LTW Annual LA Forecasts'!$A$2:$AI$42,25,0)</f>
        <v>214773</v>
      </c>
      <c r="O12" s="3">
        <f>VLOOKUP($A12,'ST Annual LA Forecasts'!$A$2:$AI$42,25,0)</f>
        <v>208067</v>
      </c>
      <c r="P12" s="3">
        <f>VLOOKUP($A12,'SP Annual LA Forecasts'!$A$2:$AI$42,25,0)</f>
        <v>173178</v>
      </c>
      <c r="Q12" s="3">
        <f>VLOOKUP($A12,'PS Annual LA Forecasts'!$A$2:$AI$42,35,0)</f>
        <v>239548</v>
      </c>
      <c r="R12" s="3">
        <f>VLOOKUP($A12,'CT Annual LA Forecasts'!$A$2:$AI$42,35,0)</f>
        <v>201105</v>
      </c>
      <c r="S12" s="3">
        <f>VLOOKUP($A12,'LTW Annual LA Forecasts'!$A$2:$AI$42,35,0)</f>
        <v>155555</v>
      </c>
      <c r="T12" s="3">
        <f>VLOOKUP($A12,'ST Annual LA Forecasts'!$A$2:$AI$42,35,0)</f>
        <v>203521</v>
      </c>
      <c r="U12" s="3">
        <f>VLOOKUP($A12,'SP Annual LA Forecasts'!$A$2:$AI$42,35,0)</f>
        <v>228293</v>
      </c>
      <c r="V12" s="37" t="s">
        <v>75</v>
      </c>
      <c r="W12" s="2" t="s">
        <v>59</v>
      </c>
      <c r="X12" s="2" t="s">
        <v>60</v>
      </c>
    </row>
    <row r="13" spans="1:24" x14ac:dyDescent="0.35">
      <c r="A13" s="8" t="s">
        <v>10</v>
      </c>
      <c r="B13" s="3">
        <f>VLOOKUP($A13,'PS Annual LA Forecasts'!$A$2:$AI$42,8,0)</f>
        <v>4298</v>
      </c>
      <c r="C13" s="3">
        <f>VLOOKUP($A13,'CT Annual LA Forecasts'!$A$2:$AI$42,8,0)</f>
        <v>3727</v>
      </c>
      <c r="D13" s="3">
        <f>VLOOKUP($A13,'LTW Annual LA Forecasts'!$A$2:$AI$42,8,0)</f>
        <v>3698</v>
      </c>
      <c r="E13" s="3">
        <f>VLOOKUP($A13,'ST Annual LA Forecasts'!$A$2:$AI$42,8,0)</f>
        <v>2105</v>
      </c>
      <c r="F13" s="3">
        <f>VLOOKUP($A13,'SP Annual LA Forecasts'!$A$2:$AI$42,8,0)</f>
        <v>2002</v>
      </c>
      <c r="G13" s="3">
        <f>VLOOKUP($A13,'PS Annual LA Forecasts'!$A$2:$AI$42,15,0)</f>
        <v>37443</v>
      </c>
      <c r="H13" s="3">
        <f>VLOOKUP($A13,'CT Annual LA Forecasts'!$A$2:$AI$42,15,0)</f>
        <v>32099</v>
      </c>
      <c r="I13" s="3">
        <f>VLOOKUP($A13,'LTW Annual LA Forecasts'!$A$2:$AI$42,15,0)</f>
        <v>35142</v>
      </c>
      <c r="J13" s="3">
        <f>VLOOKUP($A13,'ST Annual LA Forecasts'!$A$2:$AI$42,15,0)</f>
        <v>18289</v>
      </c>
      <c r="K13" s="3">
        <f>VLOOKUP($A13,'SP Annual LA Forecasts'!$A$2:$AI$42,15,0)</f>
        <v>14366</v>
      </c>
      <c r="L13" s="3">
        <f>VLOOKUP($A13,'PS Annual LA Forecasts'!$A$2:$AI$42,25,0)</f>
        <v>93565</v>
      </c>
      <c r="M13" s="3">
        <f>VLOOKUP($A13,'CT Annual LA Forecasts'!$A$2:$AI$42,25,0)</f>
        <v>85888</v>
      </c>
      <c r="N13" s="3">
        <f>VLOOKUP($A13,'LTW Annual LA Forecasts'!$A$2:$AI$42,25,0)</f>
        <v>84580</v>
      </c>
      <c r="O13" s="3">
        <f>VLOOKUP($A13,'ST Annual LA Forecasts'!$A$2:$AI$42,25,0)</f>
        <v>81906</v>
      </c>
      <c r="P13" s="3">
        <f>VLOOKUP($A13,'SP Annual LA Forecasts'!$A$2:$AI$42,25,0)</f>
        <v>68175</v>
      </c>
      <c r="Q13" s="3">
        <f>VLOOKUP($A13,'PS Annual LA Forecasts'!$A$2:$AI$42,35,0)</f>
        <v>102334</v>
      </c>
      <c r="R13" s="3">
        <f>VLOOKUP($A13,'CT Annual LA Forecasts'!$A$2:$AI$42,35,0)</f>
        <v>79197</v>
      </c>
      <c r="S13" s="3">
        <f>VLOOKUP($A13,'LTW Annual LA Forecasts'!$A$2:$AI$42,35,0)</f>
        <v>61257</v>
      </c>
      <c r="T13" s="3">
        <f>VLOOKUP($A13,'ST Annual LA Forecasts'!$A$2:$AI$42,35,0)</f>
        <v>80113</v>
      </c>
      <c r="U13" s="3">
        <f>VLOOKUP($A13,'SP Annual LA Forecasts'!$A$2:$AI$42,35,0)</f>
        <v>89857</v>
      </c>
      <c r="V13" s="37" t="s">
        <v>55</v>
      </c>
      <c r="W13" s="2" t="s">
        <v>55</v>
      </c>
      <c r="X13" s="2"/>
    </row>
    <row r="14" spans="1:24" x14ac:dyDescent="0.35">
      <c r="A14" s="8" t="s">
        <v>11</v>
      </c>
      <c r="B14" s="3">
        <f>VLOOKUP($A14,'PS Annual LA Forecasts'!$A$2:$AI$42,8,0)</f>
        <v>3128</v>
      </c>
      <c r="C14" s="3">
        <f>VLOOKUP($A14,'CT Annual LA Forecasts'!$A$2:$AI$42,8,0)</f>
        <v>2713</v>
      </c>
      <c r="D14" s="3">
        <f>VLOOKUP($A14,'LTW Annual LA Forecasts'!$A$2:$AI$42,8,0)</f>
        <v>2690</v>
      </c>
      <c r="E14" s="3">
        <f>VLOOKUP($A14,'ST Annual LA Forecasts'!$A$2:$AI$42,8,0)</f>
        <v>1531</v>
      </c>
      <c r="F14" s="3">
        <f>VLOOKUP($A14,'SP Annual LA Forecasts'!$A$2:$AI$42,8,0)</f>
        <v>1457</v>
      </c>
      <c r="G14" s="3">
        <f>VLOOKUP($A14,'PS Annual LA Forecasts'!$A$2:$AI$42,15,0)</f>
        <v>27488</v>
      </c>
      <c r="H14" s="3">
        <f>VLOOKUP($A14,'CT Annual LA Forecasts'!$A$2:$AI$42,15,0)</f>
        <v>23566</v>
      </c>
      <c r="I14" s="3">
        <f>VLOOKUP($A14,'LTW Annual LA Forecasts'!$A$2:$AI$42,15,0)</f>
        <v>25804</v>
      </c>
      <c r="J14" s="3">
        <f>VLOOKUP($A14,'ST Annual LA Forecasts'!$A$2:$AI$42,15,0)</f>
        <v>13428</v>
      </c>
      <c r="K14" s="3">
        <f>VLOOKUP($A14,'SP Annual LA Forecasts'!$A$2:$AI$42,15,0)</f>
        <v>10547</v>
      </c>
      <c r="L14" s="3">
        <f>VLOOKUP($A14,'PS Annual LA Forecasts'!$A$2:$AI$42,25,0)</f>
        <v>68756</v>
      </c>
      <c r="M14" s="3">
        <f>VLOOKUP($A14,'CT Annual LA Forecasts'!$A$2:$AI$42,25,0)</f>
        <v>63120</v>
      </c>
      <c r="N14" s="3">
        <f>VLOOKUP($A14,'LTW Annual LA Forecasts'!$A$2:$AI$42,25,0)</f>
        <v>62158</v>
      </c>
      <c r="O14" s="3">
        <f>VLOOKUP($A14,'ST Annual LA Forecasts'!$A$2:$AI$42,25,0)</f>
        <v>60207</v>
      </c>
      <c r="P14" s="3">
        <f>VLOOKUP($A14,'SP Annual LA Forecasts'!$A$2:$AI$42,25,0)</f>
        <v>50113</v>
      </c>
      <c r="Q14" s="3">
        <f>VLOOKUP($A14,'PS Annual LA Forecasts'!$A$2:$AI$42,35,0)</f>
        <v>75204</v>
      </c>
      <c r="R14" s="3">
        <f>VLOOKUP($A14,'CT Annual LA Forecasts'!$A$2:$AI$42,35,0)</f>
        <v>58203</v>
      </c>
      <c r="S14" s="3">
        <f>VLOOKUP($A14,'LTW Annual LA Forecasts'!$A$2:$AI$42,35,0)</f>
        <v>45018</v>
      </c>
      <c r="T14" s="3">
        <f>VLOOKUP($A14,'ST Annual LA Forecasts'!$A$2:$AI$42,35,0)</f>
        <v>58891</v>
      </c>
      <c r="U14" s="3">
        <f>VLOOKUP($A14,'SP Annual LA Forecasts'!$A$2:$AI$42,35,0)</f>
        <v>66056</v>
      </c>
      <c r="V14" s="37" t="s">
        <v>60</v>
      </c>
      <c r="W14" s="2" t="s">
        <v>60</v>
      </c>
      <c r="X14" s="2"/>
    </row>
    <row r="15" spans="1:24" x14ac:dyDescent="0.35">
      <c r="A15" s="8" t="s">
        <v>12</v>
      </c>
      <c r="B15" s="3">
        <f>VLOOKUP($A15,'PS Annual LA Forecasts'!$A$2:$AI$42,8,0)</f>
        <v>5688</v>
      </c>
      <c r="C15" s="3">
        <f>VLOOKUP($A15,'CT Annual LA Forecasts'!$A$2:$AI$42,8,0)</f>
        <v>4963</v>
      </c>
      <c r="D15" s="3">
        <f>VLOOKUP($A15,'LTW Annual LA Forecasts'!$A$2:$AI$42,8,0)</f>
        <v>4925</v>
      </c>
      <c r="E15" s="3">
        <f>VLOOKUP($A15,'ST Annual LA Forecasts'!$A$2:$AI$42,8,0)</f>
        <v>2819</v>
      </c>
      <c r="F15" s="3">
        <f>VLOOKUP($A15,'SP Annual LA Forecasts'!$A$2:$AI$42,8,0)</f>
        <v>2683</v>
      </c>
      <c r="G15" s="3">
        <f>VLOOKUP($A15,'PS Annual LA Forecasts'!$A$2:$AI$42,15,0)</f>
        <v>46127</v>
      </c>
      <c r="H15" s="3">
        <f>VLOOKUP($A15,'CT Annual LA Forecasts'!$A$2:$AI$42,15,0)</f>
        <v>39734</v>
      </c>
      <c r="I15" s="3">
        <f>VLOOKUP($A15,'LTW Annual LA Forecasts'!$A$2:$AI$42,15,0)</f>
        <v>43449</v>
      </c>
      <c r="J15" s="3">
        <f>VLOOKUP($A15,'ST Annual LA Forecasts'!$A$2:$AI$42,15,0)</f>
        <v>22639</v>
      </c>
      <c r="K15" s="3">
        <f>VLOOKUP($A15,'SP Annual LA Forecasts'!$A$2:$AI$42,15,0)</f>
        <v>17819</v>
      </c>
      <c r="L15" s="3">
        <f>VLOOKUP($A15,'PS Annual LA Forecasts'!$A$2:$AI$42,25,0)</f>
        <v>114345</v>
      </c>
      <c r="M15" s="3">
        <f>VLOOKUP($A15,'CT Annual LA Forecasts'!$A$2:$AI$42,25,0)</f>
        <v>105543</v>
      </c>
      <c r="N15" s="3">
        <f>VLOOKUP($A15,'LTW Annual LA Forecasts'!$A$2:$AI$42,25,0)</f>
        <v>103932</v>
      </c>
      <c r="O15" s="3">
        <f>VLOOKUP($A15,'ST Annual LA Forecasts'!$A$2:$AI$42,25,0)</f>
        <v>100471</v>
      </c>
      <c r="P15" s="3">
        <f>VLOOKUP($A15,'SP Annual LA Forecasts'!$A$2:$AI$42,25,0)</f>
        <v>83656</v>
      </c>
      <c r="Q15" s="3">
        <f>VLOOKUP($A15,'PS Annual LA Forecasts'!$A$2:$AI$42,35,0)</f>
        <v>125014</v>
      </c>
      <c r="R15" s="3">
        <f>VLOOKUP($A15,'CT Annual LA Forecasts'!$A$2:$AI$42,35,0)</f>
        <v>97314</v>
      </c>
      <c r="S15" s="3">
        <f>VLOOKUP($A15,'LTW Annual LA Forecasts'!$A$2:$AI$42,35,0)</f>
        <v>75274</v>
      </c>
      <c r="T15" s="3">
        <f>VLOOKUP($A15,'ST Annual LA Forecasts'!$A$2:$AI$42,35,0)</f>
        <v>98256</v>
      </c>
      <c r="U15" s="3">
        <f>VLOOKUP($A15,'SP Annual LA Forecasts'!$A$2:$AI$42,35,0)</f>
        <v>110182</v>
      </c>
      <c r="V15" s="37" t="s">
        <v>74</v>
      </c>
      <c r="W15" s="2" t="s">
        <v>54</v>
      </c>
      <c r="X15" s="2" t="s">
        <v>60</v>
      </c>
    </row>
    <row r="16" spans="1:24" x14ac:dyDescent="0.35">
      <c r="A16" s="8" t="s">
        <v>13</v>
      </c>
      <c r="B16" s="3">
        <f>VLOOKUP($A16,'PS Annual LA Forecasts'!$A$2:$AI$42,8,0)</f>
        <v>1906</v>
      </c>
      <c r="C16" s="3">
        <f>VLOOKUP($A16,'CT Annual LA Forecasts'!$A$2:$AI$42,8,0)</f>
        <v>1652</v>
      </c>
      <c r="D16" s="3">
        <f>VLOOKUP($A16,'LTW Annual LA Forecasts'!$A$2:$AI$42,8,0)</f>
        <v>1641</v>
      </c>
      <c r="E16" s="3">
        <f>VLOOKUP($A16,'ST Annual LA Forecasts'!$A$2:$AI$42,8,0)</f>
        <v>933</v>
      </c>
      <c r="F16" s="3">
        <f>VLOOKUP($A16,'SP Annual LA Forecasts'!$A$2:$AI$42,8,0)</f>
        <v>888</v>
      </c>
      <c r="G16" s="3">
        <f>VLOOKUP($A16,'PS Annual LA Forecasts'!$A$2:$AI$42,15,0)</f>
        <v>18261</v>
      </c>
      <c r="H16" s="3">
        <f>VLOOKUP($A16,'CT Annual LA Forecasts'!$A$2:$AI$42,15,0)</f>
        <v>15661</v>
      </c>
      <c r="I16" s="3">
        <f>VLOOKUP($A16,'LTW Annual LA Forecasts'!$A$2:$AI$42,15,0)</f>
        <v>17173</v>
      </c>
      <c r="J16" s="3">
        <f>VLOOKUP($A16,'ST Annual LA Forecasts'!$A$2:$AI$42,15,0)</f>
        <v>8936</v>
      </c>
      <c r="K16" s="3">
        <f>VLOOKUP($A16,'SP Annual LA Forecasts'!$A$2:$AI$42,15,0)</f>
        <v>7001</v>
      </c>
      <c r="L16" s="3">
        <f>VLOOKUP($A16,'PS Annual LA Forecasts'!$A$2:$AI$42,25,0)</f>
        <v>46058</v>
      </c>
      <c r="M16" s="3">
        <f>VLOOKUP($A16,'CT Annual LA Forecasts'!$A$2:$AI$42,25,0)</f>
        <v>42316</v>
      </c>
      <c r="N16" s="3">
        <f>VLOOKUP($A16,'LTW Annual LA Forecasts'!$A$2:$AI$42,25,0)</f>
        <v>41672</v>
      </c>
      <c r="O16" s="3">
        <f>VLOOKUP($A16,'ST Annual LA Forecasts'!$A$2:$AI$42,25,0)</f>
        <v>40446</v>
      </c>
      <c r="P16" s="3">
        <f>VLOOKUP($A16,'SP Annual LA Forecasts'!$A$2:$AI$42,25,0)</f>
        <v>33652</v>
      </c>
      <c r="Q16" s="3">
        <f>VLOOKUP($A16,'PS Annual LA Forecasts'!$A$2:$AI$42,35,0)</f>
        <v>50388</v>
      </c>
      <c r="R16" s="3">
        <f>VLOOKUP($A16,'CT Annual LA Forecasts'!$A$2:$AI$42,35,0)</f>
        <v>39023</v>
      </c>
      <c r="S16" s="3">
        <f>VLOOKUP($A16,'LTW Annual LA Forecasts'!$A$2:$AI$42,35,0)</f>
        <v>30182</v>
      </c>
      <c r="T16" s="3">
        <f>VLOOKUP($A16,'ST Annual LA Forecasts'!$A$2:$AI$42,35,0)</f>
        <v>39569</v>
      </c>
      <c r="U16" s="3">
        <f>VLOOKUP($A16,'SP Annual LA Forecasts'!$A$2:$AI$42,35,0)</f>
        <v>44397</v>
      </c>
      <c r="V16" s="37" t="s">
        <v>56</v>
      </c>
      <c r="W16" s="2" t="s">
        <v>56</v>
      </c>
      <c r="X16" s="2"/>
    </row>
    <row r="17" spans="1:24" x14ac:dyDescent="0.35">
      <c r="A17" s="8" t="s">
        <v>14</v>
      </c>
      <c r="B17" s="3">
        <f>VLOOKUP($A17,'PS Annual LA Forecasts'!$A$2:$AI$42,8,0)</f>
        <v>201</v>
      </c>
      <c r="C17" s="3">
        <f>VLOOKUP($A17,'CT Annual LA Forecasts'!$A$2:$AI$42,8,0)</f>
        <v>191</v>
      </c>
      <c r="D17" s="3">
        <f>VLOOKUP($A17,'LTW Annual LA Forecasts'!$A$2:$AI$42,8,0)</f>
        <v>190</v>
      </c>
      <c r="E17" s="3">
        <f>VLOOKUP($A17,'ST Annual LA Forecasts'!$A$2:$AI$42,8,0)</f>
        <v>119</v>
      </c>
      <c r="F17" s="3">
        <f>VLOOKUP($A17,'SP Annual LA Forecasts'!$A$2:$AI$42,8,0)</f>
        <v>113</v>
      </c>
      <c r="G17" s="3">
        <f>VLOOKUP($A17,'PS Annual LA Forecasts'!$A$2:$AI$42,15,0)</f>
        <v>1335</v>
      </c>
      <c r="H17" s="3">
        <f>VLOOKUP($A17,'CT Annual LA Forecasts'!$A$2:$AI$42,15,0)</f>
        <v>1225</v>
      </c>
      <c r="I17" s="3">
        <f>VLOOKUP($A17,'LTW Annual LA Forecasts'!$A$2:$AI$42,15,0)</f>
        <v>1336</v>
      </c>
      <c r="J17" s="3">
        <f>VLOOKUP($A17,'ST Annual LA Forecasts'!$A$2:$AI$42,15,0)</f>
        <v>708</v>
      </c>
      <c r="K17" s="3">
        <f>VLOOKUP($A17,'SP Annual LA Forecasts'!$A$2:$AI$42,15,0)</f>
        <v>560</v>
      </c>
      <c r="L17" s="3">
        <f>VLOOKUP($A17,'PS Annual LA Forecasts'!$A$2:$AI$42,25,0)</f>
        <v>3221</v>
      </c>
      <c r="M17" s="3">
        <f>VLOOKUP($A17,'CT Annual LA Forecasts'!$A$2:$AI$42,25,0)</f>
        <v>3196</v>
      </c>
      <c r="N17" s="3">
        <f>VLOOKUP($A17,'LTW Annual LA Forecasts'!$A$2:$AI$42,25,0)</f>
        <v>3147</v>
      </c>
      <c r="O17" s="3">
        <f>VLOOKUP($A17,'ST Annual LA Forecasts'!$A$2:$AI$42,25,0)</f>
        <v>3031</v>
      </c>
      <c r="P17" s="3">
        <f>VLOOKUP($A17,'SP Annual LA Forecasts'!$A$2:$AI$42,25,0)</f>
        <v>2526</v>
      </c>
      <c r="Q17" s="3">
        <f>VLOOKUP($A17,'PS Annual LA Forecasts'!$A$2:$AI$42,35,0)</f>
        <v>3513</v>
      </c>
      <c r="R17" s="3">
        <f>VLOOKUP($A17,'CT Annual LA Forecasts'!$A$2:$AI$42,35,0)</f>
        <v>2946</v>
      </c>
      <c r="S17" s="3">
        <f>VLOOKUP($A17,'LTW Annual LA Forecasts'!$A$2:$AI$42,35,0)</f>
        <v>2279</v>
      </c>
      <c r="T17" s="3">
        <f>VLOOKUP($A17,'ST Annual LA Forecasts'!$A$2:$AI$42,35,0)</f>
        <v>2963</v>
      </c>
      <c r="U17" s="3">
        <f>VLOOKUP($A17,'SP Annual LA Forecasts'!$A$2:$AI$42,35,0)</f>
        <v>3321</v>
      </c>
      <c r="V17" s="37" t="s">
        <v>66</v>
      </c>
      <c r="W17" s="2" t="s">
        <v>66</v>
      </c>
      <c r="X17" s="2"/>
    </row>
    <row r="18" spans="1:24" x14ac:dyDescent="0.35">
      <c r="A18" s="8" t="s">
        <v>15</v>
      </c>
      <c r="B18" s="3">
        <f>VLOOKUP($A18,'PS Annual LA Forecasts'!$A$2:$AI$42,8,0)</f>
        <v>6655</v>
      </c>
      <c r="C18" s="3">
        <f>VLOOKUP($A18,'CT Annual LA Forecasts'!$A$2:$AI$42,8,0)</f>
        <v>6314</v>
      </c>
      <c r="D18" s="3">
        <f>VLOOKUP($A18,'LTW Annual LA Forecasts'!$A$2:$AI$42,8,0)</f>
        <v>6267</v>
      </c>
      <c r="E18" s="3">
        <f>VLOOKUP($A18,'ST Annual LA Forecasts'!$A$2:$AI$42,8,0)</f>
        <v>3917</v>
      </c>
      <c r="F18" s="3">
        <f>VLOOKUP($A18,'SP Annual LA Forecasts'!$A$2:$AI$42,8,0)</f>
        <v>3731</v>
      </c>
      <c r="G18" s="3">
        <f>VLOOKUP($A18,'PS Annual LA Forecasts'!$A$2:$AI$42,15,0)</f>
        <v>49581</v>
      </c>
      <c r="H18" s="3">
        <f>VLOOKUP($A18,'CT Annual LA Forecasts'!$A$2:$AI$42,15,0)</f>
        <v>45522</v>
      </c>
      <c r="I18" s="3">
        <f>VLOOKUP($A18,'LTW Annual LA Forecasts'!$A$2:$AI$42,15,0)</f>
        <v>49762</v>
      </c>
      <c r="J18" s="3">
        <f>VLOOKUP($A18,'ST Annual LA Forecasts'!$A$2:$AI$42,15,0)</f>
        <v>26306</v>
      </c>
      <c r="K18" s="3">
        <f>VLOOKUP($A18,'SP Annual LA Forecasts'!$A$2:$AI$42,15,0)</f>
        <v>20728</v>
      </c>
      <c r="L18" s="3">
        <f>VLOOKUP($A18,'PS Annual LA Forecasts'!$A$2:$AI$42,25,0)</f>
        <v>121411</v>
      </c>
      <c r="M18" s="3">
        <f>VLOOKUP($A18,'CT Annual LA Forecasts'!$A$2:$AI$42,25,0)</f>
        <v>120615</v>
      </c>
      <c r="N18" s="3">
        <f>VLOOKUP($A18,'LTW Annual LA Forecasts'!$A$2:$AI$42,25,0)</f>
        <v>118777</v>
      </c>
      <c r="O18" s="3">
        <f>VLOOKUP($A18,'ST Annual LA Forecasts'!$A$2:$AI$42,25,0)</f>
        <v>114789</v>
      </c>
      <c r="P18" s="3">
        <f>VLOOKUP($A18,'SP Annual LA Forecasts'!$A$2:$AI$42,25,0)</f>
        <v>95598</v>
      </c>
      <c r="Q18" s="3">
        <f>VLOOKUP($A18,'PS Annual LA Forecasts'!$A$2:$AI$42,35,0)</f>
        <v>132466</v>
      </c>
      <c r="R18" s="3">
        <f>VLOOKUP($A18,'CT Annual LA Forecasts'!$A$2:$AI$42,35,0)</f>
        <v>111209</v>
      </c>
      <c r="S18" s="3">
        <f>VLOOKUP($A18,'LTW Annual LA Forecasts'!$A$2:$AI$42,35,0)</f>
        <v>86024</v>
      </c>
      <c r="T18" s="3">
        <f>VLOOKUP($A18,'ST Annual LA Forecasts'!$A$2:$AI$42,35,0)</f>
        <v>112252</v>
      </c>
      <c r="U18" s="3">
        <f>VLOOKUP($A18,'SP Annual LA Forecasts'!$A$2:$AI$42,35,0)</f>
        <v>125862</v>
      </c>
      <c r="V18" s="37" t="s">
        <v>59</v>
      </c>
      <c r="W18" s="2" t="s">
        <v>59</v>
      </c>
      <c r="X18" s="2"/>
    </row>
    <row r="19" spans="1:24" x14ac:dyDescent="0.35">
      <c r="A19" s="8" t="s">
        <v>16</v>
      </c>
      <c r="B19" s="3">
        <f>VLOOKUP($A19,'PS Annual LA Forecasts'!$A$2:$AI$42,8,0)</f>
        <v>9409</v>
      </c>
      <c r="C19" s="3">
        <f>VLOOKUP($A19,'CT Annual LA Forecasts'!$A$2:$AI$42,8,0)</f>
        <v>8928</v>
      </c>
      <c r="D19" s="3">
        <f>VLOOKUP($A19,'LTW Annual LA Forecasts'!$A$2:$AI$42,8,0)</f>
        <v>8861</v>
      </c>
      <c r="E19" s="3">
        <f>VLOOKUP($A19,'ST Annual LA Forecasts'!$A$2:$AI$42,8,0)</f>
        <v>5538</v>
      </c>
      <c r="F19" s="3">
        <f>VLOOKUP($A19,'SP Annual LA Forecasts'!$A$2:$AI$42,8,0)</f>
        <v>5274</v>
      </c>
      <c r="G19" s="3">
        <f>VLOOKUP($A19,'PS Annual LA Forecasts'!$A$2:$AI$42,15,0)</f>
        <v>92699</v>
      </c>
      <c r="H19" s="3">
        <f>VLOOKUP($A19,'CT Annual LA Forecasts'!$A$2:$AI$42,15,0)</f>
        <v>85176</v>
      </c>
      <c r="I19" s="3">
        <f>VLOOKUP($A19,'LTW Annual LA Forecasts'!$A$2:$AI$42,15,0)</f>
        <v>93558</v>
      </c>
      <c r="J19" s="3">
        <f>VLOOKUP($A19,'ST Annual LA Forecasts'!$A$2:$AI$42,15,0)</f>
        <v>49251</v>
      </c>
      <c r="K19" s="3">
        <f>VLOOKUP($A19,'SP Annual LA Forecasts'!$A$2:$AI$42,15,0)</f>
        <v>38454</v>
      </c>
      <c r="L19" s="3">
        <f>VLOOKUP($A19,'PS Annual LA Forecasts'!$A$2:$AI$42,25,0)</f>
        <v>233493</v>
      </c>
      <c r="M19" s="3">
        <f>VLOOKUP($A19,'CT Annual LA Forecasts'!$A$2:$AI$42,25,0)</f>
        <v>232571</v>
      </c>
      <c r="N19" s="3">
        <f>VLOOKUP($A19,'LTW Annual LA Forecasts'!$A$2:$AI$42,25,0)</f>
        <v>229043</v>
      </c>
      <c r="O19" s="3">
        <f>VLOOKUP($A19,'ST Annual LA Forecasts'!$A$2:$AI$42,25,0)</f>
        <v>222708</v>
      </c>
      <c r="P19" s="3">
        <f>VLOOKUP($A19,'SP Annual LA Forecasts'!$A$2:$AI$42,25,0)</f>
        <v>185200</v>
      </c>
      <c r="Q19" s="3">
        <f>VLOOKUP($A19,'PS Annual LA Forecasts'!$A$2:$AI$42,35,0)</f>
        <v>254984</v>
      </c>
      <c r="R19" s="3">
        <f>VLOOKUP($A19,'CT Annual LA Forecasts'!$A$2:$AI$42,35,0)</f>
        <v>214499</v>
      </c>
      <c r="S19" s="3">
        <f>VLOOKUP($A19,'LTW Annual LA Forecasts'!$A$2:$AI$42,35,0)</f>
        <v>165888</v>
      </c>
      <c r="T19" s="3">
        <f>VLOOKUP($A19,'ST Annual LA Forecasts'!$A$2:$AI$42,35,0)</f>
        <v>217931</v>
      </c>
      <c r="U19" s="3">
        <f>VLOOKUP($A19,'SP Annual LA Forecasts'!$A$2:$AI$42,35,0)</f>
        <v>244613</v>
      </c>
      <c r="V19" s="37" t="s">
        <v>54</v>
      </c>
      <c r="W19" s="2" t="s">
        <v>54</v>
      </c>
      <c r="X19" s="2"/>
    </row>
    <row r="20" spans="1:24" x14ac:dyDescent="0.35">
      <c r="A20" s="8" t="s">
        <v>17</v>
      </c>
      <c r="B20" s="3">
        <f>VLOOKUP($A20,'PS Annual LA Forecasts'!$A$2:$AI$42,8,0)</f>
        <v>20716</v>
      </c>
      <c r="C20" s="3">
        <f>VLOOKUP($A20,'CT Annual LA Forecasts'!$A$2:$AI$42,8,0)</f>
        <v>19651</v>
      </c>
      <c r="D20" s="3">
        <f>VLOOKUP($A20,'LTW Annual LA Forecasts'!$A$2:$AI$42,8,0)</f>
        <v>19502</v>
      </c>
      <c r="E20" s="3">
        <f>VLOOKUP($A20,'ST Annual LA Forecasts'!$A$2:$AI$42,8,0)</f>
        <v>12195</v>
      </c>
      <c r="F20" s="3">
        <f>VLOOKUP($A20,'SP Annual LA Forecasts'!$A$2:$AI$42,8,0)</f>
        <v>11610</v>
      </c>
      <c r="G20" s="3">
        <f>VLOOKUP($A20,'PS Annual LA Forecasts'!$A$2:$AI$42,15,0)</f>
        <v>190505</v>
      </c>
      <c r="H20" s="3">
        <f>VLOOKUP($A20,'CT Annual LA Forecasts'!$A$2:$AI$42,15,0)</f>
        <v>175018</v>
      </c>
      <c r="I20" s="3">
        <f>VLOOKUP($A20,'LTW Annual LA Forecasts'!$A$2:$AI$42,15,0)</f>
        <v>192039</v>
      </c>
      <c r="J20" s="3">
        <f>VLOOKUP($A20,'ST Annual LA Forecasts'!$A$2:$AI$42,15,0)</f>
        <v>101181</v>
      </c>
      <c r="K20" s="3">
        <f>VLOOKUP($A20,'SP Annual LA Forecasts'!$A$2:$AI$42,15,0)</f>
        <v>79156</v>
      </c>
      <c r="L20" s="3">
        <f>VLOOKUP($A20,'PS Annual LA Forecasts'!$A$2:$AI$42,25,0)</f>
        <v>476897</v>
      </c>
      <c r="M20" s="3">
        <f>VLOOKUP($A20,'CT Annual LA Forecasts'!$A$2:$AI$42,25,0)</f>
        <v>474741</v>
      </c>
      <c r="N20" s="3">
        <f>VLOOKUP($A20,'LTW Annual LA Forecasts'!$A$2:$AI$42,25,0)</f>
        <v>467537</v>
      </c>
      <c r="O20" s="3">
        <f>VLOOKUP($A20,'ST Annual LA Forecasts'!$A$2:$AI$42,25,0)</f>
        <v>454003</v>
      </c>
      <c r="P20" s="3">
        <f>VLOOKUP($A20,'SP Annual LA Forecasts'!$A$2:$AI$42,25,0)</f>
        <v>377659</v>
      </c>
      <c r="Q20" s="3">
        <f>VLOOKUP($A20,'PS Annual LA Forecasts'!$A$2:$AI$42,35,0)</f>
        <v>520689</v>
      </c>
      <c r="R20" s="3">
        <f>VLOOKUP($A20,'CT Annual LA Forecasts'!$A$2:$AI$42,35,0)</f>
        <v>437822</v>
      </c>
      <c r="S20" s="3">
        <f>VLOOKUP($A20,'LTW Annual LA Forecasts'!$A$2:$AI$42,35,0)</f>
        <v>338625</v>
      </c>
      <c r="T20" s="3">
        <f>VLOOKUP($A20,'ST Annual LA Forecasts'!$A$2:$AI$42,35,0)</f>
        <v>444205</v>
      </c>
      <c r="U20" s="3">
        <f>VLOOKUP($A20,'SP Annual LA Forecasts'!$A$2:$AI$42,35,0)</f>
        <v>498481</v>
      </c>
      <c r="V20" s="37" t="s">
        <v>54</v>
      </c>
      <c r="W20" s="2" t="s">
        <v>54</v>
      </c>
      <c r="X20" s="2"/>
    </row>
    <row r="21" spans="1:24" x14ac:dyDescent="0.35">
      <c r="A21" s="8" t="s">
        <v>18</v>
      </c>
      <c r="B21" s="3">
        <f>VLOOKUP($A21,'PS Annual LA Forecasts'!$A$2:$AI$42,8,0)</f>
        <v>2449</v>
      </c>
      <c r="C21" s="3">
        <f>VLOOKUP($A21,'CT Annual LA Forecasts'!$A$2:$AI$42,8,0)</f>
        <v>2123</v>
      </c>
      <c r="D21" s="3">
        <f>VLOOKUP($A21,'LTW Annual LA Forecasts'!$A$2:$AI$42,8,0)</f>
        <v>2108</v>
      </c>
      <c r="E21" s="3">
        <f>VLOOKUP($A21,'ST Annual LA Forecasts'!$A$2:$AI$42,8,0)</f>
        <v>1200</v>
      </c>
      <c r="F21" s="3">
        <f>VLOOKUP($A21,'SP Annual LA Forecasts'!$A$2:$AI$42,8,0)</f>
        <v>1141</v>
      </c>
      <c r="G21" s="3">
        <f>VLOOKUP($A21,'PS Annual LA Forecasts'!$A$2:$AI$42,15,0)</f>
        <v>25173</v>
      </c>
      <c r="H21" s="3">
        <f>VLOOKUP($A21,'CT Annual LA Forecasts'!$A$2:$AI$42,15,0)</f>
        <v>21597</v>
      </c>
      <c r="I21" s="3">
        <f>VLOOKUP($A21,'LTW Annual LA Forecasts'!$A$2:$AI$42,15,0)</f>
        <v>23707</v>
      </c>
      <c r="J21" s="3">
        <f>VLOOKUP($A21,'ST Annual LA Forecasts'!$A$2:$AI$42,15,0)</f>
        <v>12334</v>
      </c>
      <c r="K21" s="3">
        <f>VLOOKUP($A21,'SP Annual LA Forecasts'!$A$2:$AI$42,15,0)</f>
        <v>9647</v>
      </c>
      <c r="L21" s="3">
        <f>VLOOKUP($A21,'PS Annual LA Forecasts'!$A$2:$AI$42,25,0)</f>
        <v>63896</v>
      </c>
      <c r="M21" s="3">
        <f>VLOOKUP($A21,'CT Annual LA Forecasts'!$A$2:$AI$42,25,0)</f>
        <v>58737</v>
      </c>
      <c r="N21" s="3">
        <f>VLOOKUP($A21,'LTW Annual LA Forecasts'!$A$2:$AI$42,25,0)</f>
        <v>57845</v>
      </c>
      <c r="O21" s="3">
        <f>VLOOKUP($A21,'ST Annual LA Forecasts'!$A$2:$AI$42,25,0)</f>
        <v>56227</v>
      </c>
      <c r="P21" s="3">
        <f>VLOOKUP($A21,'SP Annual LA Forecasts'!$A$2:$AI$42,25,0)</f>
        <v>46772</v>
      </c>
      <c r="Q21" s="3">
        <f>VLOOKUP($A21,'PS Annual LA Forecasts'!$A$2:$AI$42,35,0)</f>
        <v>69919</v>
      </c>
      <c r="R21" s="3">
        <f>VLOOKUP($A21,'CT Annual LA Forecasts'!$A$2:$AI$42,35,0)</f>
        <v>54170</v>
      </c>
      <c r="S21" s="3">
        <f>VLOOKUP($A21,'LTW Annual LA Forecasts'!$A$2:$AI$42,35,0)</f>
        <v>41895</v>
      </c>
      <c r="T21" s="3">
        <f>VLOOKUP($A21,'ST Annual LA Forecasts'!$A$2:$AI$42,35,0)</f>
        <v>55015</v>
      </c>
      <c r="U21" s="3">
        <f>VLOOKUP($A21,'SP Annual LA Forecasts'!$A$2:$AI$42,35,0)</f>
        <v>61743</v>
      </c>
      <c r="V21" s="37" t="s">
        <v>56</v>
      </c>
      <c r="W21" s="2" t="s">
        <v>56</v>
      </c>
      <c r="X21" s="2"/>
    </row>
    <row r="22" spans="1:24" x14ac:dyDescent="0.35">
      <c r="A22" s="8" t="s">
        <v>19</v>
      </c>
      <c r="B22" s="3">
        <f>VLOOKUP($A22,'PS Annual LA Forecasts'!$A$2:$AI$42,8,0)</f>
        <v>5053</v>
      </c>
      <c r="C22" s="3">
        <f>VLOOKUP($A22,'CT Annual LA Forecasts'!$A$2:$AI$42,8,0)</f>
        <v>4381</v>
      </c>
      <c r="D22" s="3">
        <f>VLOOKUP($A22,'LTW Annual LA Forecasts'!$A$2:$AI$42,8,0)</f>
        <v>4350</v>
      </c>
      <c r="E22" s="3">
        <f>VLOOKUP($A22,'ST Annual LA Forecasts'!$A$2:$AI$42,8,0)</f>
        <v>2475</v>
      </c>
      <c r="F22" s="3">
        <f>VLOOKUP($A22,'SP Annual LA Forecasts'!$A$2:$AI$42,8,0)</f>
        <v>2356</v>
      </c>
      <c r="G22" s="3">
        <f>VLOOKUP($A22,'PS Annual LA Forecasts'!$A$2:$AI$42,15,0)</f>
        <v>44804</v>
      </c>
      <c r="H22" s="3">
        <f>VLOOKUP($A22,'CT Annual LA Forecasts'!$A$2:$AI$42,15,0)</f>
        <v>38412</v>
      </c>
      <c r="I22" s="3">
        <f>VLOOKUP($A22,'LTW Annual LA Forecasts'!$A$2:$AI$42,15,0)</f>
        <v>42064</v>
      </c>
      <c r="J22" s="3">
        <f>VLOOKUP($A22,'ST Annual LA Forecasts'!$A$2:$AI$42,15,0)</f>
        <v>21890</v>
      </c>
      <c r="K22" s="3">
        <f>VLOOKUP($A22,'SP Annual LA Forecasts'!$A$2:$AI$42,15,0)</f>
        <v>17188</v>
      </c>
      <c r="L22" s="3">
        <f>VLOOKUP($A22,'PS Annual LA Forecasts'!$A$2:$AI$42,25,0)</f>
        <v>112156</v>
      </c>
      <c r="M22" s="3">
        <f>VLOOKUP($A22,'CT Annual LA Forecasts'!$A$2:$AI$42,25,0)</f>
        <v>102972</v>
      </c>
      <c r="N22" s="3">
        <f>VLOOKUP($A22,'LTW Annual LA Forecasts'!$A$2:$AI$42,25,0)</f>
        <v>101404</v>
      </c>
      <c r="O22" s="3">
        <f>VLOOKUP($A22,'ST Annual LA Forecasts'!$A$2:$AI$42,25,0)</f>
        <v>98239</v>
      </c>
      <c r="P22" s="3">
        <f>VLOOKUP($A22,'SP Annual LA Forecasts'!$A$2:$AI$42,25,0)</f>
        <v>81767</v>
      </c>
      <c r="Q22" s="3">
        <f>VLOOKUP($A22,'PS Annual LA Forecasts'!$A$2:$AI$42,35,0)</f>
        <v>122674</v>
      </c>
      <c r="R22" s="3">
        <f>VLOOKUP($A22,'CT Annual LA Forecasts'!$A$2:$AI$42,35,0)</f>
        <v>94950</v>
      </c>
      <c r="S22" s="3">
        <f>VLOOKUP($A22,'LTW Annual LA Forecasts'!$A$2:$AI$42,35,0)</f>
        <v>73443</v>
      </c>
      <c r="T22" s="3">
        <f>VLOOKUP($A22,'ST Annual LA Forecasts'!$A$2:$AI$42,35,0)</f>
        <v>96093</v>
      </c>
      <c r="U22" s="3">
        <f>VLOOKUP($A22,'SP Annual LA Forecasts'!$A$2:$AI$42,35,0)</f>
        <v>107789</v>
      </c>
      <c r="V22" s="37" t="s">
        <v>55</v>
      </c>
      <c r="W22" s="2" t="s">
        <v>55</v>
      </c>
      <c r="X22" s="2"/>
    </row>
    <row r="23" spans="1:24" x14ac:dyDescent="0.35">
      <c r="A23" s="8" t="s">
        <v>20</v>
      </c>
      <c r="B23" s="3">
        <f>VLOOKUP($A23,'PS Annual LA Forecasts'!$A$2:$AI$42,8,0)</f>
        <v>651</v>
      </c>
      <c r="C23" s="3">
        <f>VLOOKUP($A23,'CT Annual LA Forecasts'!$A$2:$AI$42,8,0)</f>
        <v>617</v>
      </c>
      <c r="D23" s="3">
        <f>VLOOKUP($A23,'LTW Annual LA Forecasts'!$A$2:$AI$42,8,0)</f>
        <v>613</v>
      </c>
      <c r="E23" s="3">
        <f>VLOOKUP($A23,'ST Annual LA Forecasts'!$A$2:$AI$42,8,0)</f>
        <v>383</v>
      </c>
      <c r="F23" s="3">
        <f>VLOOKUP($A23,'SP Annual LA Forecasts'!$A$2:$AI$42,8,0)</f>
        <v>365</v>
      </c>
      <c r="G23" s="3">
        <f>VLOOKUP($A23,'PS Annual LA Forecasts'!$A$2:$AI$42,15,0)</f>
        <v>5475</v>
      </c>
      <c r="H23" s="3">
        <f>VLOOKUP($A23,'CT Annual LA Forecasts'!$A$2:$AI$42,15,0)</f>
        <v>5028</v>
      </c>
      <c r="I23" s="3">
        <f>VLOOKUP($A23,'LTW Annual LA Forecasts'!$A$2:$AI$42,15,0)</f>
        <v>5509</v>
      </c>
      <c r="J23" s="3">
        <f>VLOOKUP($A23,'ST Annual LA Forecasts'!$A$2:$AI$42,15,0)</f>
        <v>2906</v>
      </c>
      <c r="K23" s="3">
        <f>VLOOKUP($A23,'SP Annual LA Forecasts'!$A$2:$AI$42,15,0)</f>
        <v>2281</v>
      </c>
      <c r="L23" s="3">
        <f>VLOOKUP($A23,'PS Annual LA Forecasts'!$A$2:$AI$42,25,0)</f>
        <v>13587</v>
      </c>
      <c r="M23" s="3">
        <f>VLOOKUP($A23,'CT Annual LA Forecasts'!$A$2:$AI$42,25,0)</f>
        <v>13514</v>
      </c>
      <c r="N23" s="3">
        <f>VLOOKUP($A23,'LTW Annual LA Forecasts'!$A$2:$AI$42,25,0)</f>
        <v>13309</v>
      </c>
      <c r="O23" s="3">
        <f>VLOOKUP($A23,'ST Annual LA Forecasts'!$A$2:$AI$42,25,0)</f>
        <v>12900</v>
      </c>
      <c r="P23" s="3">
        <f>VLOOKUP($A23,'SP Annual LA Forecasts'!$A$2:$AI$42,25,0)</f>
        <v>10735</v>
      </c>
      <c r="Q23" s="3">
        <f>VLOOKUP($A23,'PS Annual LA Forecasts'!$A$2:$AI$42,35,0)</f>
        <v>14830</v>
      </c>
      <c r="R23" s="3">
        <f>VLOOKUP($A23,'CT Annual LA Forecasts'!$A$2:$AI$42,35,0)</f>
        <v>12463</v>
      </c>
      <c r="S23" s="3">
        <f>VLOOKUP($A23,'LTW Annual LA Forecasts'!$A$2:$AI$42,35,0)</f>
        <v>9639</v>
      </c>
      <c r="T23" s="3">
        <f>VLOOKUP($A23,'ST Annual LA Forecasts'!$A$2:$AI$42,35,0)</f>
        <v>12618</v>
      </c>
      <c r="U23" s="3">
        <f>VLOOKUP($A23,'SP Annual LA Forecasts'!$A$2:$AI$42,35,0)</f>
        <v>14156</v>
      </c>
      <c r="V23" s="37" t="s">
        <v>76</v>
      </c>
      <c r="W23" s="2" t="s">
        <v>66</v>
      </c>
      <c r="X23" s="2" t="s">
        <v>57</v>
      </c>
    </row>
    <row r="24" spans="1:24" x14ac:dyDescent="0.35">
      <c r="A24" s="8" t="s">
        <v>21</v>
      </c>
      <c r="B24" s="3">
        <f>VLOOKUP($A24,'PS Annual LA Forecasts'!$A$2:$AI$42,8,0)</f>
        <v>4273</v>
      </c>
      <c r="C24" s="3">
        <f>VLOOKUP($A24,'CT Annual LA Forecasts'!$A$2:$AI$42,8,0)</f>
        <v>4052</v>
      </c>
      <c r="D24" s="3">
        <f>VLOOKUP($A24,'LTW Annual LA Forecasts'!$A$2:$AI$42,8,0)</f>
        <v>4021</v>
      </c>
      <c r="E24" s="3">
        <f>VLOOKUP($A24,'ST Annual LA Forecasts'!$A$2:$AI$42,8,0)</f>
        <v>2515</v>
      </c>
      <c r="F24" s="3">
        <f>VLOOKUP($A24,'SP Annual LA Forecasts'!$A$2:$AI$42,8,0)</f>
        <v>2395</v>
      </c>
      <c r="G24" s="3">
        <f>VLOOKUP($A24,'PS Annual LA Forecasts'!$A$2:$AI$42,15,0)</f>
        <v>35408</v>
      </c>
      <c r="H24" s="3">
        <f>VLOOKUP($A24,'CT Annual LA Forecasts'!$A$2:$AI$42,15,0)</f>
        <v>32520</v>
      </c>
      <c r="I24" s="3">
        <f>VLOOKUP($A24,'LTW Annual LA Forecasts'!$A$2:$AI$42,15,0)</f>
        <v>35617</v>
      </c>
      <c r="J24" s="3">
        <f>VLOOKUP($A24,'ST Annual LA Forecasts'!$A$2:$AI$42,15,0)</f>
        <v>18796</v>
      </c>
      <c r="K24" s="3">
        <f>VLOOKUP($A24,'SP Annual LA Forecasts'!$A$2:$AI$42,15,0)</f>
        <v>14754</v>
      </c>
      <c r="L24" s="3">
        <f>VLOOKUP($A24,'PS Annual LA Forecasts'!$A$2:$AI$42,25,0)</f>
        <v>87731</v>
      </c>
      <c r="M24" s="3">
        <f>VLOOKUP($A24,'CT Annual LA Forecasts'!$A$2:$AI$42,25,0)</f>
        <v>87251</v>
      </c>
      <c r="N24" s="3">
        <f>VLOOKUP($A24,'LTW Annual LA Forecasts'!$A$2:$AI$42,25,0)</f>
        <v>85927</v>
      </c>
      <c r="O24" s="3">
        <f>VLOOKUP($A24,'ST Annual LA Forecasts'!$A$2:$AI$42,25,0)</f>
        <v>83255</v>
      </c>
      <c r="P24" s="3">
        <f>VLOOKUP($A24,'SP Annual LA Forecasts'!$A$2:$AI$42,25,0)</f>
        <v>69292</v>
      </c>
      <c r="Q24" s="3">
        <f>VLOOKUP($A24,'PS Annual LA Forecasts'!$A$2:$AI$42,35,0)</f>
        <v>95758</v>
      </c>
      <c r="R24" s="3">
        <f>VLOOKUP($A24,'CT Annual LA Forecasts'!$A$2:$AI$42,35,0)</f>
        <v>80459</v>
      </c>
      <c r="S24" s="3">
        <f>VLOOKUP($A24,'LTW Annual LA Forecasts'!$A$2:$AI$42,35,0)</f>
        <v>62234</v>
      </c>
      <c r="T24" s="3">
        <f>VLOOKUP($A24,'ST Annual LA Forecasts'!$A$2:$AI$42,35,0)</f>
        <v>81437</v>
      </c>
      <c r="U24" s="3">
        <f>VLOOKUP($A24,'SP Annual LA Forecasts'!$A$2:$AI$42,35,0)</f>
        <v>91353</v>
      </c>
      <c r="V24" s="37" t="s">
        <v>77</v>
      </c>
      <c r="W24" s="2" t="s">
        <v>58</v>
      </c>
      <c r="X24" s="2" t="s">
        <v>59</v>
      </c>
    </row>
    <row r="25" spans="1:24" x14ac:dyDescent="0.35">
      <c r="A25" s="8" t="s">
        <v>22</v>
      </c>
      <c r="B25" s="3">
        <f>VLOOKUP($A25,'PS Annual LA Forecasts'!$A$2:$AI$42,8,0)</f>
        <v>4886</v>
      </c>
      <c r="C25" s="3">
        <f>VLOOKUP($A25,'CT Annual LA Forecasts'!$A$2:$AI$42,8,0)</f>
        <v>4637</v>
      </c>
      <c r="D25" s="3">
        <f>VLOOKUP($A25,'LTW Annual LA Forecasts'!$A$2:$AI$42,8,0)</f>
        <v>4601</v>
      </c>
      <c r="E25" s="3">
        <f>VLOOKUP($A25,'ST Annual LA Forecasts'!$A$2:$AI$42,8,0)</f>
        <v>2877</v>
      </c>
      <c r="F25" s="3">
        <f>VLOOKUP($A25,'SP Annual LA Forecasts'!$A$2:$AI$42,8,0)</f>
        <v>2737</v>
      </c>
      <c r="G25" s="3">
        <f>VLOOKUP($A25,'PS Annual LA Forecasts'!$A$2:$AI$42,15,0)</f>
        <v>43110</v>
      </c>
      <c r="H25" s="3">
        <f>VLOOKUP($A25,'CT Annual LA Forecasts'!$A$2:$AI$42,15,0)</f>
        <v>39599</v>
      </c>
      <c r="I25" s="3">
        <f>VLOOKUP($A25,'LTW Annual LA Forecasts'!$A$2:$AI$42,15,0)</f>
        <v>43421</v>
      </c>
      <c r="J25" s="3">
        <f>VLOOKUP($A25,'ST Annual LA Forecasts'!$A$2:$AI$42,15,0)</f>
        <v>22891</v>
      </c>
      <c r="K25" s="3">
        <f>VLOOKUP($A25,'SP Annual LA Forecasts'!$A$2:$AI$42,15,0)</f>
        <v>17931</v>
      </c>
      <c r="L25" s="3">
        <f>VLOOKUP($A25,'PS Annual LA Forecasts'!$A$2:$AI$42,25,0)</f>
        <v>107488</v>
      </c>
      <c r="M25" s="3">
        <f>VLOOKUP($A25,'CT Annual LA Forecasts'!$A$2:$AI$42,25,0)</f>
        <v>106964</v>
      </c>
      <c r="N25" s="3">
        <f>VLOOKUP($A25,'LTW Annual LA Forecasts'!$A$2:$AI$42,25,0)</f>
        <v>105338</v>
      </c>
      <c r="O25" s="3">
        <f>VLOOKUP($A25,'ST Annual LA Forecasts'!$A$2:$AI$42,25,0)</f>
        <v>102203</v>
      </c>
      <c r="P25" s="3">
        <f>VLOOKUP($A25,'SP Annual LA Forecasts'!$A$2:$AI$42,25,0)</f>
        <v>85036</v>
      </c>
      <c r="Q25" s="3">
        <f>VLOOKUP($A25,'PS Annual LA Forecasts'!$A$2:$AI$42,35,0)</f>
        <v>117341</v>
      </c>
      <c r="R25" s="3">
        <f>VLOOKUP($A25,'CT Annual LA Forecasts'!$A$2:$AI$42,35,0)</f>
        <v>98641</v>
      </c>
      <c r="S25" s="3">
        <f>VLOOKUP($A25,'LTW Annual LA Forecasts'!$A$2:$AI$42,35,0)</f>
        <v>76293</v>
      </c>
      <c r="T25" s="3">
        <f>VLOOKUP($A25,'ST Annual LA Forecasts'!$A$2:$AI$42,35,0)</f>
        <v>99988</v>
      </c>
      <c r="U25" s="3">
        <f>VLOOKUP($A25,'SP Annual LA Forecasts'!$A$2:$AI$42,35,0)</f>
        <v>112188</v>
      </c>
      <c r="V25" s="37" t="s">
        <v>77</v>
      </c>
      <c r="W25" s="2" t="s">
        <v>58</v>
      </c>
      <c r="X25" s="2" t="s">
        <v>59</v>
      </c>
    </row>
    <row r="26" spans="1:24" x14ac:dyDescent="0.35">
      <c r="A26" s="8" t="s">
        <v>23</v>
      </c>
      <c r="B26" s="3">
        <f>VLOOKUP($A26,'PS Annual LA Forecasts'!$A$2:$AI$42,8,0)</f>
        <v>4382</v>
      </c>
      <c r="C26" s="3">
        <f>VLOOKUP($A26,'CT Annual LA Forecasts'!$A$2:$AI$42,8,0)</f>
        <v>3800</v>
      </c>
      <c r="D26" s="3">
        <f>VLOOKUP($A26,'LTW Annual LA Forecasts'!$A$2:$AI$42,8,0)</f>
        <v>3771</v>
      </c>
      <c r="E26" s="3">
        <f>VLOOKUP($A26,'ST Annual LA Forecasts'!$A$2:$AI$42,8,0)</f>
        <v>2146</v>
      </c>
      <c r="F26" s="3">
        <f>VLOOKUP($A26,'SP Annual LA Forecasts'!$A$2:$AI$42,8,0)</f>
        <v>2043</v>
      </c>
      <c r="G26" s="3">
        <f>VLOOKUP($A26,'PS Annual LA Forecasts'!$A$2:$AI$42,15,0)</f>
        <v>41674</v>
      </c>
      <c r="H26" s="3">
        <f>VLOOKUP($A26,'CT Annual LA Forecasts'!$A$2:$AI$42,15,0)</f>
        <v>35741</v>
      </c>
      <c r="I26" s="3">
        <f>VLOOKUP($A26,'LTW Annual LA Forecasts'!$A$2:$AI$42,15,0)</f>
        <v>39187</v>
      </c>
      <c r="J26" s="3">
        <f>VLOOKUP($A26,'ST Annual LA Forecasts'!$A$2:$AI$42,15,0)</f>
        <v>20391</v>
      </c>
      <c r="K26" s="3">
        <f>VLOOKUP($A26,'SP Annual LA Forecasts'!$A$2:$AI$42,15,0)</f>
        <v>15981</v>
      </c>
      <c r="L26" s="3">
        <f>VLOOKUP($A26,'PS Annual LA Forecasts'!$A$2:$AI$42,25,0)</f>
        <v>105042</v>
      </c>
      <c r="M26" s="3">
        <f>VLOOKUP($A26,'CT Annual LA Forecasts'!$A$2:$AI$42,25,0)</f>
        <v>96503</v>
      </c>
      <c r="N26" s="3">
        <f>VLOOKUP($A26,'LTW Annual LA Forecasts'!$A$2:$AI$42,25,0)</f>
        <v>95035</v>
      </c>
      <c r="O26" s="3">
        <f>VLOOKUP($A26,'ST Annual LA Forecasts'!$A$2:$AI$42,25,0)</f>
        <v>92224</v>
      </c>
      <c r="P26" s="3">
        <f>VLOOKUP($A26,'SP Annual LA Forecasts'!$A$2:$AI$42,25,0)</f>
        <v>76737</v>
      </c>
      <c r="Q26" s="3">
        <f>VLOOKUP($A26,'PS Annual LA Forecasts'!$A$2:$AI$42,35,0)</f>
        <v>114920</v>
      </c>
      <c r="R26" s="3">
        <f>VLOOKUP($A26,'CT Annual LA Forecasts'!$A$2:$AI$42,35,0)</f>
        <v>88993</v>
      </c>
      <c r="S26" s="3">
        <f>VLOOKUP($A26,'LTW Annual LA Forecasts'!$A$2:$AI$42,35,0)</f>
        <v>68830</v>
      </c>
      <c r="T26" s="3">
        <f>VLOOKUP($A26,'ST Annual LA Forecasts'!$A$2:$AI$42,35,0)</f>
        <v>90222</v>
      </c>
      <c r="U26" s="3">
        <f>VLOOKUP($A26,'SP Annual LA Forecasts'!$A$2:$AI$42,35,0)</f>
        <v>101229</v>
      </c>
      <c r="V26" s="37" t="s">
        <v>55</v>
      </c>
      <c r="W26" s="2" t="s">
        <v>55</v>
      </c>
      <c r="X26" s="2"/>
    </row>
    <row r="27" spans="1:24" x14ac:dyDescent="0.35">
      <c r="A27" s="8" t="s">
        <v>24</v>
      </c>
      <c r="B27" s="3">
        <f>VLOOKUP($A27,'PS Annual LA Forecasts'!$A$2:$AI$42,8,0)</f>
        <v>9276</v>
      </c>
      <c r="C27" s="3">
        <f>VLOOKUP($A27,'CT Annual LA Forecasts'!$A$2:$AI$42,8,0)</f>
        <v>8046</v>
      </c>
      <c r="D27" s="3">
        <f>VLOOKUP($A27,'LTW Annual LA Forecasts'!$A$2:$AI$42,8,0)</f>
        <v>7988</v>
      </c>
      <c r="E27" s="3">
        <f>VLOOKUP($A27,'ST Annual LA Forecasts'!$A$2:$AI$42,8,0)</f>
        <v>4542</v>
      </c>
      <c r="F27" s="3">
        <f>VLOOKUP($A27,'SP Annual LA Forecasts'!$A$2:$AI$42,8,0)</f>
        <v>4325</v>
      </c>
      <c r="G27" s="3">
        <f>VLOOKUP($A27,'PS Annual LA Forecasts'!$A$2:$AI$42,15,0)</f>
        <v>74608</v>
      </c>
      <c r="H27" s="3">
        <f>VLOOKUP($A27,'CT Annual LA Forecasts'!$A$2:$AI$42,15,0)</f>
        <v>63927</v>
      </c>
      <c r="I27" s="3">
        <f>VLOOKUP($A27,'LTW Annual LA Forecasts'!$A$2:$AI$42,15,0)</f>
        <v>69887</v>
      </c>
      <c r="J27" s="3">
        <f>VLOOKUP($A27,'ST Annual LA Forecasts'!$A$2:$AI$42,15,0)</f>
        <v>36378</v>
      </c>
      <c r="K27" s="3">
        <f>VLOOKUP($A27,'SP Annual LA Forecasts'!$A$2:$AI$42,15,0)</f>
        <v>28648</v>
      </c>
      <c r="L27" s="3">
        <f>VLOOKUP($A27,'PS Annual LA Forecasts'!$A$2:$AI$42,25,0)</f>
        <v>184818</v>
      </c>
      <c r="M27" s="3">
        <f>VLOOKUP($A27,'CT Annual LA Forecasts'!$A$2:$AI$42,25,0)</f>
        <v>169515</v>
      </c>
      <c r="N27" s="3">
        <f>VLOOKUP($A27,'LTW Annual LA Forecasts'!$A$2:$AI$42,25,0)</f>
        <v>166930</v>
      </c>
      <c r="O27" s="3">
        <f>VLOOKUP($A27,'ST Annual LA Forecasts'!$A$2:$AI$42,25,0)</f>
        <v>161304</v>
      </c>
      <c r="P27" s="3">
        <f>VLOOKUP($A27,'SP Annual LA Forecasts'!$A$2:$AI$42,25,0)</f>
        <v>134320</v>
      </c>
      <c r="Q27" s="3">
        <f>VLOOKUP($A27,'PS Annual LA Forecasts'!$A$2:$AI$42,35,0)</f>
        <v>202083</v>
      </c>
      <c r="R27" s="3">
        <f>VLOOKUP($A27,'CT Annual LA Forecasts'!$A$2:$AI$42,35,0)</f>
        <v>156295</v>
      </c>
      <c r="S27" s="3">
        <f>VLOOKUP($A27,'LTW Annual LA Forecasts'!$A$2:$AI$42,35,0)</f>
        <v>120900</v>
      </c>
      <c r="T27" s="3">
        <f>VLOOKUP($A27,'ST Annual LA Forecasts'!$A$2:$AI$42,35,0)</f>
        <v>157745</v>
      </c>
      <c r="U27" s="3">
        <f>VLOOKUP($A27,'SP Annual LA Forecasts'!$A$2:$AI$42,35,0)</f>
        <v>176878</v>
      </c>
      <c r="V27" s="37" t="s">
        <v>55</v>
      </c>
      <c r="W27" s="2" t="s">
        <v>55</v>
      </c>
      <c r="X27" s="2"/>
    </row>
    <row r="28" spans="1:24" x14ac:dyDescent="0.35">
      <c r="A28" s="8" t="s">
        <v>25</v>
      </c>
      <c r="B28" s="3">
        <f>VLOOKUP($A28,'PS Annual LA Forecasts'!$A$2:$AI$42,8,0)</f>
        <v>466</v>
      </c>
      <c r="C28" s="3">
        <f>VLOOKUP($A28,'CT Annual LA Forecasts'!$A$2:$AI$42,8,0)</f>
        <v>443</v>
      </c>
      <c r="D28" s="3">
        <f>VLOOKUP($A28,'LTW Annual LA Forecasts'!$A$2:$AI$42,8,0)</f>
        <v>439</v>
      </c>
      <c r="E28" s="3">
        <f>VLOOKUP($A28,'ST Annual LA Forecasts'!$A$2:$AI$42,8,0)</f>
        <v>275</v>
      </c>
      <c r="F28" s="3">
        <f>VLOOKUP($A28,'SP Annual LA Forecasts'!$A$2:$AI$42,8,0)</f>
        <v>261</v>
      </c>
      <c r="G28" s="3">
        <f>VLOOKUP($A28,'PS Annual LA Forecasts'!$A$2:$AI$42,15,0)</f>
        <v>4130</v>
      </c>
      <c r="H28" s="3">
        <f>VLOOKUP($A28,'CT Annual LA Forecasts'!$A$2:$AI$42,15,0)</f>
        <v>3793</v>
      </c>
      <c r="I28" s="3">
        <f>VLOOKUP($A28,'LTW Annual LA Forecasts'!$A$2:$AI$42,15,0)</f>
        <v>4160</v>
      </c>
      <c r="J28" s="3">
        <f>VLOOKUP($A28,'ST Annual LA Forecasts'!$A$2:$AI$42,15,0)</f>
        <v>2193</v>
      </c>
      <c r="K28" s="3">
        <f>VLOOKUP($A28,'SP Annual LA Forecasts'!$A$2:$AI$42,15,0)</f>
        <v>1718</v>
      </c>
      <c r="L28" s="3">
        <f>VLOOKUP($A28,'PS Annual LA Forecasts'!$A$2:$AI$42,25,0)</f>
        <v>10301</v>
      </c>
      <c r="M28" s="3">
        <f>VLOOKUP($A28,'CT Annual LA Forecasts'!$A$2:$AI$42,25,0)</f>
        <v>10251</v>
      </c>
      <c r="N28" s="3">
        <f>VLOOKUP($A28,'LTW Annual LA Forecasts'!$A$2:$AI$42,25,0)</f>
        <v>10095</v>
      </c>
      <c r="O28" s="3">
        <f>VLOOKUP($A28,'ST Annual LA Forecasts'!$A$2:$AI$42,25,0)</f>
        <v>9797</v>
      </c>
      <c r="P28" s="3">
        <f>VLOOKUP($A28,'SP Annual LA Forecasts'!$A$2:$AI$42,25,0)</f>
        <v>8151</v>
      </c>
      <c r="Q28" s="3">
        <f>VLOOKUP($A28,'PS Annual LA Forecasts'!$A$2:$AI$42,35,0)</f>
        <v>11246</v>
      </c>
      <c r="R28" s="3">
        <f>VLOOKUP($A28,'CT Annual LA Forecasts'!$A$2:$AI$42,35,0)</f>
        <v>9454</v>
      </c>
      <c r="S28" s="3">
        <f>VLOOKUP($A28,'LTW Annual LA Forecasts'!$A$2:$AI$42,35,0)</f>
        <v>7312</v>
      </c>
      <c r="T28" s="3">
        <f>VLOOKUP($A28,'ST Annual LA Forecasts'!$A$2:$AI$42,35,0)</f>
        <v>9583</v>
      </c>
      <c r="U28" s="3">
        <f>VLOOKUP($A28,'SP Annual LA Forecasts'!$A$2:$AI$42,35,0)</f>
        <v>10753</v>
      </c>
      <c r="V28" s="37" t="s">
        <v>62</v>
      </c>
      <c r="W28" s="2" t="s">
        <v>62</v>
      </c>
      <c r="X28" s="2"/>
    </row>
    <row r="29" spans="1:24" x14ac:dyDescent="0.35">
      <c r="A29" s="8" t="s">
        <v>26</v>
      </c>
      <c r="B29" s="3">
        <f>VLOOKUP($A29,'PS Annual LA Forecasts'!$A$2:$AI$42,8,0)</f>
        <v>2912</v>
      </c>
      <c r="C29" s="3">
        <f>VLOOKUP($A29,'CT Annual LA Forecasts'!$A$2:$AI$42,8,0)</f>
        <v>2525</v>
      </c>
      <c r="D29" s="3">
        <f>VLOOKUP($A29,'LTW Annual LA Forecasts'!$A$2:$AI$42,8,0)</f>
        <v>2506</v>
      </c>
      <c r="E29" s="3">
        <f>VLOOKUP($A29,'ST Annual LA Forecasts'!$A$2:$AI$42,8,0)</f>
        <v>1426</v>
      </c>
      <c r="F29" s="3">
        <f>VLOOKUP($A29,'SP Annual LA Forecasts'!$A$2:$AI$42,8,0)</f>
        <v>1357</v>
      </c>
      <c r="G29" s="3">
        <f>VLOOKUP($A29,'PS Annual LA Forecasts'!$A$2:$AI$42,15,0)</f>
        <v>30285</v>
      </c>
      <c r="H29" s="3">
        <f>VLOOKUP($A29,'CT Annual LA Forecasts'!$A$2:$AI$42,15,0)</f>
        <v>25986</v>
      </c>
      <c r="I29" s="3">
        <f>VLOOKUP($A29,'LTW Annual LA Forecasts'!$A$2:$AI$42,15,0)</f>
        <v>28528</v>
      </c>
      <c r="J29" s="3">
        <f>VLOOKUP($A29,'ST Annual LA Forecasts'!$A$2:$AI$42,15,0)</f>
        <v>14841</v>
      </c>
      <c r="K29" s="3">
        <f>VLOOKUP($A29,'SP Annual LA Forecasts'!$A$2:$AI$42,15,0)</f>
        <v>11605</v>
      </c>
      <c r="L29" s="3">
        <f>VLOOKUP($A29,'PS Annual LA Forecasts'!$A$2:$AI$42,25,0)</f>
        <v>76951</v>
      </c>
      <c r="M29" s="3">
        <f>VLOOKUP($A29,'CT Annual LA Forecasts'!$A$2:$AI$42,25,0)</f>
        <v>70746</v>
      </c>
      <c r="N29" s="3">
        <f>VLOOKUP($A29,'LTW Annual LA Forecasts'!$A$2:$AI$42,25,0)</f>
        <v>69671</v>
      </c>
      <c r="O29" s="3">
        <f>VLOOKUP($A29,'ST Annual LA Forecasts'!$A$2:$AI$42,25,0)</f>
        <v>67741</v>
      </c>
      <c r="P29" s="3">
        <f>VLOOKUP($A29,'SP Annual LA Forecasts'!$A$2:$AI$42,25,0)</f>
        <v>56346</v>
      </c>
      <c r="Q29" s="3">
        <f>VLOOKUP($A29,'PS Annual LA Forecasts'!$A$2:$AI$42,35,0)</f>
        <v>84208</v>
      </c>
      <c r="R29" s="3">
        <f>VLOOKUP($A29,'CT Annual LA Forecasts'!$A$2:$AI$42,35,0)</f>
        <v>65247</v>
      </c>
      <c r="S29" s="3">
        <f>VLOOKUP($A29,'LTW Annual LA Forecasts'!$A$2:$AI$42,35,0)</f>
        <v>50462</v>
      </c>
      <c r="T29" s="3">
        <f>VLOOKUP($A29,'ST Annual LA Forecasts'!$A$2:$AI$42,35,0)</f>
        <v>66283</v>
      </c>
      <c r="U29" s="3">
        <f>VLOOKUP($A29,'SP Annual LA Forecasts'!$A$2:$AI$42,35,0)</f>
        <v>74389</v>
      </c>
      <c r="V29" s="37" t="s">
        <v>56</v>
      </c>
      <c r="W29" s="2" t="s">
        <v>56</v>
      </c>
      <c r="X29" s="2"/>
    </row>
    <row r="30" spans="1:24" x14ac:dyDescent="0.35">
      <c r="A30" s="8" t="s">
        <v>27</v>
      </c>
      <c r="B30" s="3">
        <f>VLOOKUP($A30,'PS Annual LA Forecasts'!$A$2:$AI$42,8,0)</f>
        <v>1408</v>
      </c>
      <c r="C30" s="3">
        <f>VLOOKUP($A30,'CT Annual LA Forecasts'!$A$2:$AI$42,8,0)</f>
        <v>1222</v>
      </c>
      <c r="D30" s="3">
        <f>VLOOKUP($A30,'LTW Annual LA Forecasts'!$A$2:$AI$42,8,0)</f>
        <v>1212</v>
      </c>
      <c r="E30" s="3">
        <f>VLOOKUP($A30,'ST Annual LA Forecasts'!$A$2:$AI$42,8,0)</f>
        <v>689</v>
      </c>
      <c r="F30" s="3">
        <f>VLOOKUP($A30,'SP Annual LA Forecasts'!$A$2:$AI$42,8,0)</f>
        <v>656</v>
      </c>
      <c r="G30" s="3">
        <f>VLOOKUP($A30,'PS Annual LA Forecasts'!$A$2:$AI$42,15,0)</f>
        <v>12474</v>
      </c>
      <c r="H30" s="3">
        <f>VLOOKUP($A30,'CT Annual LA Forecasts'!$A$2:$AI$42,15,0)</f>
        <v>10694</v>
      </c>
      <c r="I30" s="3">
        <f>VLOOKUP($A30,'LTW Annual LA Forecasts'!$A$2:$AI$42,15,0)</f>
        <v>11712</v>
      </c>
      <c r="J30" s="3">
        <f>VLOOKUP($A30,'ST Annual LA Forecasts'!$A$2:$AI$42,15,0)</f>
        <v>6094</v>
      </c>
      <c r="K30" s="3">
        <f>VLOOKUP($A30,'SP Annual LA Forecasts'!$A$2:$AI$42,15,0)</f>
        <v>4786</v>
      </c>
      <c r="L30" s="3">
        <f>VLOOKUP($A30,'PS Annual LA Forecasts'!$A$2:$AI$42,25,0)</f>
        <v>31224</v>
      </c>
      <c r="M30" s="3">
        <f>VLOOKUP($A30,'CT Annual LA Forecasts'!$A$2:$AI$42,25,0)</f>
        <v>28666</v>
      </c>
      <c r="N30" s="3">
        <f>VLOOKUP($A30,'LTW Annual LA Forecasts'!$A$2:$AI$42,25,0)</f>
        <v>28230</v>
      </c>
      <c r="O30" s="3">
        <f>VLOOKUP($A30,'ST Annual LA Forecasts'!$A$2:$AI$42,25,0)</f>
        <v>27347</v>
      </c>
      <c r="P30" s="3">
        <f>VLOOKUP($A30,'SP Annual LA Forecasts'!$A$2:$AI$42,25,0)</f>
        <v>22764</v>
      </c>
      <c r="Q30" s="3">
        <f>VLOOKUP($A30,'PS Annual LA Forecasts'!$A$2:$AI$42,35,0)</f>
        <v>34151</v>
      </c>
      <c r="R30" s="3">
        <f>VLOOKUP($A30,'CT Annual LA Forecasts'!$A$2:$AI$42,35,0)</f>
        <v>26435</v>
      </c>
      <c r="S30" s="3">
        <f>VLOOKUP($A30,'LTW Annual LA Forecasts'!$A$2:$AI$42,35,0)</f>
        <v>20446</v>
      </c>
      <c r="T30" s="3">
        <f>VLOOKUP($A30,'ST Annual LA Forecasts'!$A$2:$AI$42,35,0)</f>
        <v>26751</v>
      </c>
      <c r="U30" s="3">
        <f>VLOOKUP($A30,'SP Annual LA Forecasts'!$A$2:$AI$42,35,0)</f>
        <v>30007</v>
      </c>
      <c r="V30" s="37" t="s">
        <v>60</v>
      </c>
      <c r="W30" s="2" t="s">
        <v>60</v>
      </c>
      <c r="X30" s="2"/>
    </row>
    <row r="31" spans="1:24" x14ac:dyDescent="0.35">
      <c r="A31" s="8" t="s">
        <v>28</v>
      </c>
      <c r="B31" s="3">
        <f>VLOOKUP($A31,'PS Annual LA Forecasts'!$A$2:$AI$42,8,0)</f>
        <v>8911</v>
      </c>
      <c r="C31" s="3">
        <f>VLOOKUP($A31,'CT Annual LA Forecasts'!$A$2:$AI$42,8,0)</f>
        <v>8456</v>
      </c>
      <c r="D31" s="3">
        <f>VLOOKUP($A31,'LTW Annual LA Forecasts'!$A$2:$AI$42,8,0)</f>
        <v>8391</v>
      </c>
      <c r="E31" s="3">
        <f>VLOOKUP($A31,'ST Annual LA Forecasts'!$A$2:$AI$42,8,0)</f>
        <v>5248</v>
      </c>
      <c r="F31" s="3">
        <f>VLOOKUP($A31,'SP Annual LA Forecasts'!$A$2:$AI$42,8,0)</f>
        <v>4994</v>
      </c>
      <c r="G31" s="3">
        <f>VLOOKUP($A31,'PS Annual LA Forecasts'!$A$2:$AI$42,15,0)</f>
        <v>63036</v>
      </c>
      <c r="H31" s="3">
        <f>VLOOKUP($A31,'CT Annual LA Forecasts'!$A$2:$AI$42,15,0)</f>
        <v>57868</v>
      </c>
      <c r="I31" s="3">
        <f>VLOOKUP($A31,'LTW Annual LA Forecasts'!$A$2:$AI$42,15,0)</f>
        <v>63184</v>
      </c>
      <c r="J31" s="3">
        <f>VLOOKUP($A31,'ST Annual LA Forecasts'!$A$2:$AI$42,15,0)</f>
        <v>33437</v>
      </c>
      <c r="K31" s="3">
        <f>VLOOKUP($A31,'SP Annual LA Forecasts'!$A$2:$AI$42,15,0)</f>
        <v>26397</v>
      </c>
      <c r="L31" s="3">
        <f>VLOOKUP($A31,'PS Annual LA Forecasts'!$A$2:$AI$42,25,0)</f>
        <v>153392</v>
      </c>
      <c r="M31" s="3">
        <f>VLOOKUP($A31,'CT Annual LA Forecasts'!$A$2:$AI$42,25,0)</f>
        <v>152297</v>
      </c>
      <c r="N31" s="3">
        <f>VLOOKUP($A31,'LTW Annual LA Forecasts'!$A$2:$AI$42,25,0)</f>
        <v>149969</v>
      </c>
      <c r="O31" s="3">
        <f>VLOOKUP($A31,'ST Annual LA Forecasts'!$A$2:$AI$42,25,0)</f>
        <v>144735</v>
      </c>
      <c r="P31" s="3">
        <f>VLOOKUP($A31,'SP Annual LA Forecasts'!$A$2:$AI$42,25,0)</f>
        <v>120577</v>
      </c>
      <c r="Q31" s="3">
        <f>VLOOKUP($A31,'PS Annual LA Forecasts'!$A$2:$AI$42,35,0)</f>
        <v>167324</v>
      </c>
      <c r="R31" s="3">
        <f>VLOOKUP($A31,'CT Annual LA Forecasts'!$A$2:$AI$42,35,0)</f>
        <v>140407</v>
      </c>
      <c r="S31" s="3">
        <f>VLOOKUP($A31,'LTW Annual LA Forecasts'!$A$2:$AI$42,35,0)</f>
        <v>108619</v>
      </c>
      <c r="T31" s="3">
        <f>VLOOKUP($A31,'ST Annual LA Forecasts'!$A$2:$AI$42,35,0)</f>
        <v>141514</v>
      </c>
      <c r="U31" s="3">
        <f>VLOOKUP($A31,'SP Annual LA Forecasts'!$A$2:$AI$42,35,0)</f>
        <v>158633</v>
      </c>
      <c r="V31" s="37" t="s">
        <v>57</v>
      </c>
      <c r="W31" s="2" t="s">
        <v>57</v>
      </c>
      <c r="X31" s="2"/>
    </row>
    <row r="32" spans="1:24" x14ac:dyDescent="0.35">
      <c r="A32" s="8" t="s">
        <v>29</v>
      </c>
      <c r="B32" s="3">
        <f>VLOOKUP($A32,'PS Annual LA Forecasts'!$A$2:$AI$42,8,0)</f>
        <v>2123</v>
      </c>
      <c r="C32" s="3">
        <f>VLOOKUP($A32,'CT Annual LA Forecasts'!$A$2:$AI$42,8,0)</f>
        <v>1850</v>
      </c>
      <c r="D32" s="3">
        <f>VLOOKUP($A32,'LTW Annual LA Forecasts'!$A$2:$AI$42,8,0)</f>
        <v>1836</v>
      </c>
      <c r="E32" s="3">
        <f>VLOOKUP($A32,'ST Annual LA Forecasts'!$A$2:$AI$42,8,0)</f>
        <v>1051</v>
      </c>
      <c r="F32" s="3">
        <f>VLOOKUP($A32,'SP Annual LA Forecasts'!$A$2:$AI$42,8,0)</f>
        <v>1000</v>
      </c>
      <c r="G32" s="3">
        <f>VLOOKUP($A32,'PS Annual LA Forecasts'!$A$2:$AI$42,15,0)</f>
        <v>17229</v>
      </c>
      <c r="H32" s="3">
        <f>VLOOKUP($A32,'CT Annual LA Forecasts'!$A$2:$AI$42,15,0)</f>
        <v>14817</v>
      </c>
      <c r="I32" s="3">
        <f>VLOOKUP($A32,'LTW Annual LA Forecasts'!$A$2:$AI$42,15,0)</f>
        <v>16203</v>
      </c>
      <c r="J32" s="3">
        <f>VLOOKUP($A32,'ST Annual LA Forecasts'!$A$2:$AI$42,15,0)</f>
        <v>8442</v>
      </c>
      <c r="K32" s="3">
        <f>VLOOKUP($A32,'SP Annual LA Forecasts'!$A$2:$AI$42,15,0)</f>
        <v>6644</v>
      </c>
      <c r="L32" s="3">
        <f>VLOOKUP($A32,'PS Annual LA Forecasts'!$A$2:$AI$42,25,0)</f>
        <v>42721</v>
      </c>
      <c r="M32" s="3">
        <f>VLOOKUP($A32,'CT Annual LA Forecasts'!$A$2:$AI$42,25,0)</f>
        <v>39354</v>
      </c>
      <c r="N32" s="3">
        <f>VLOOKUP($A32,'LTW Annual LA Forecasts'!$A$2:$AI$42,25,0)</f>
        <v>38753</v>
      </c>
      <c r="O32" s="3">
        <f>VLOOKUP($A32,'ST Annual LA Forecasts'!$A$2:$AI$42,25,0)</f>
        <v>37462</v>
      </c>
      <c r="P32" s="3">
        <f>VLOOKUP($A32,'SP Annual LA Forecasts'!$A$2:$AI$42,25,0)</f>
        <v>31194</v>
      </c>
      <c r="Q32" s="3">
        <f>VLOOKUP($A32,'PS Annual LA Forecasts'!$A$2:$AI$42,35,0)</f>
        <v>46710</v>
      </c>
      <c r="R32" s="3">
        <f>VLOOKUP($A32,'CT Annual LA Forecasts'!$A$2:$AI$42,35,0)</f>
        <v>36285</v>
      </c>
      <c r="S32" s="3">
        <f>VLOOKUP($A32,'LTW Annual LA Forecasts'!$A$2:$AI$42,35,0)</f>
        <v>28067</v>
      </c>
      <c r="T32" s="3">
        <f>VLOOKUP($A32,'ST Annual LA Forecasts'!$A$2:$AI$42,35,0)</f>
        <v>36637</v>
      </c>
      <c r="U32" s="3">
        <f>VLOOKUP($A32,'SP Annual LA Forecasts'!$A$2:$AI$42,35,0)</f>
        <v>41084</v>
      </c>
      <c r="V32" s="37" t="s">
        <v>60</v>
      </c>
      <c r="W32" s="2" t="s">
        <v>60</v>
      </c>
      <c r="X32" s="2"/>
    </row>
    <row r="33" spans="1:24" x14ac:dyDescent="0.35">
      <c r="A33" s="8" t="s">
        <v>30</v>
      </c>
      <c r="B33" s="3">
        <f>VLOOKUP($A33,'PS Annual LA Forecasts'!$A$2:$AI$42,8,0)</f>
        <v>4070</v>
      </c>
      <c r="C33" s="3">
        <f>VLOOKUP($A33,'CT Annual LA Forecasts'!$A$2:$AI$42,8,0)</f>
        <v>3551</v>
      </c>
      <c r="D33" s="3">
        <f>VLOOKUP($A33,'LTW Annual LA Forecasts'!$A$2:$AI$42,8,0)</f>
        <v>3525</v>
      </c>
      <c r="E33" s="3">
        <f>VLOOKUP($A33,'ST Annual LA Forecasts'!$A$2:$AI$42,8,0)</f>
        <v>2019</v>
      </c>
      <c r="F33" s="3">
        <f>VLOOKUP($A33,'SP Annual LA Forecasts'!$A$2:$AI$42,8,0)</f>
        <v>1921</v>
      </c>
      <c r="G33" s="3">
        <f>VLOOKUP($A33,'PS Annual LA Forecasts'!$A$2:$AI$42,15,0)</f>
        <v>27539</v>
      </c>
      <c r="H33" s="3">
        <f>VLOOKUP($A33,'CT Annual LA Forecasts'!$A$2:$AI$42,15,0)</f>
        <v>23674</v>
      </c>
      <c r="I33" s="3">
        <f>VLOOKUP($A33,'LTW Annual LA Forecasts'!$A$2:$AI$42,15,0)</f>
        <v>25789</v>
      </c>
      <c r="J33" s="3">
        <f>VLOOKUP($A33,'ST Annual LA Forecasts'!$A$2:$AI$42,15,0)</f>
        <v>13447</v>
      </c>
      <c r="K33" s="3">
        <f>VLOOKUP($A33,'SP Annual LA Forecasts'!$A$2:$AI$42,15,0)</f>
        <v>10652</v>
      </c>
      <c r="L33" s="3">
        <f>VLOOKUP($A33,'PS Annual LA Forecasts'!$A$2:$AI$42,25,0)</f>
        <v>66753</v>
      </c>
      <c r="M33" s="3">
        <f>VLOOKUP($A33,'CT Annual LA Forecasts'!$A$2:$AI$42,25,0)</f>
        <v>61405</v>
      </c>
      <c r="N33" s="3">
        <f>VLOOKUP($A33,'LTW Annual LA Forecasts'!$A$2:$AI$42,25,0)</f>
        <v>60465</v>
      </c>
      <c r="O33" s="3">
        <f>VLOOKUP($A33,'ST Annual LA Forecasts'!$A$2:$AI$42,25,0)</f>
        <v>58124</v>
      </c>
      <c r="P33" s="3">
        <f>VLOOKUP($A33,'SP Annual LA Forecasts'!$A$2:$AI$42,25,0)</f>
        <v>48449</v>
      </c>
      <c r="Q33" s="3">
        <f>VLOOKUP($A33,'PS Annual LA Forecasts'!$A$2:$AI$42,35,0)</f>
        <v>72929</v>
      </c>
      <c r="R33" s="3">
        <f>VLOOKUP($A33,'CT Annual LA Forecasts'!$A$2:$AI$42,35,0)</f>
        <v>56604</v>
      </c>
      <c r="S33" s="3">
        <f>VLOOKUP($A33,'LTW Annual LA Forecasts'!$A$2:$AI$42,35,0)</f>
        <v>43792</v>
      </c>
      <c r="T33" s="3">
        <f>VLOOKUP($A33,'ST Annual LA Forecasts'!$A$2:$AI$42,35,0)</f>
        <v>56814</v>
      </c>
      <c r="U33" s="3">
        <f>VLOOKUP($A33,'SP Annual LA Forecasts'!$A$2:$AI$42,35,0)</f>
        <v>63656</v>
      </c>
      <c r="V33" s="37" t="s">
        <v>60</v>
      </c>
      <c r="W33" s="2" t="s">
        <v>60</v>
      </c>
      <c r="X33" s="2"/>
    </row>
    <row r="34" spans="1:24" x14ac:dyDescent="0.35">
      <c r="A34" s="8" t="s">
        <v>31</v>
      </c>
      <c r="B34" s="3">
        <f>VLOOKUP($A34,'PS Annual LA Forecasts'!$A$2:$AI$42,8,0)</f>
        <v>2599</v>
      </c>
      <c r="C34" s="3">
        <f>VLOOKUP($A34,'CT Annual LA Forecasts'!$A$2:$AI$42,8,0)</f>
        <v>2462</v>
      </c>
      <c r="D34" s="3">
        <f>VLOOKUP($A34,'LTW Annual LA Forecasts'!$A$2:$AI$42,8,0)</f>
        <v>2444</v>
      </c>
      <c r="E34" s="3">
        <f>VLOOKUP($A34,'ST Annual LA Forecasts'!$A$2:$AI$42,8,0)</f>
        <v>1525</v>
      </c>
      <c r="F34" s="3">
        <f>VLOOKUP($A34,'SP Annual LA Forecasts'!$A$2:$AI$42,8,0)</f>
        <v>1452</v>
      </c>
      <c r="G34" s="3">
        <f>VLOOKUP($A34,'PS Annual LA Forecasts'!$A$2:$AI$42,15,0)</f>
        <v>23311</v>
      </c>
      <c r="H34" s="3">
        <f>VLOOKUP($A34,'CT Annual LA Forecasts'!$A$2:$AI$42,15,0)</f>
        <v>21392</v>
      </c>
      <c r="I34" s="3">
        <f>VLOOKUP($A34,'LTW Annual LA Forecasts'!$A$2:$AI$42,15,0)</f>
        <v>23461</v>
      </c>
      <c r="J34" s="3">
        <f>VLOOKUP($A34,'ST Annual LA Forecasts'!$A$2:$AI$42,15,0)</f>
        <v>12363</v>
      </c>
      <c r="K34" s="3">
        <f>VLOOKUP($A34,'SP Annual LA Forecasts'!$A$2:$AI$42,15,0)</f>
        <v>9679</v>
      </c>
      <c r="L34" s="3">
        <f>VLOOKUP($A34,'PS Annual LA Forecasts'!$A$2:$AI$42,25,0)</f>
        <v>58217</v>
      </c>
      <c r="M34" s="3">
        <f>VLOOKUP($A34,'CT Annual LA Forecasts'!$A$2:$AI$42,25,0)</f>
        <v>57875</v>
      </c>
      <c r="N34" s="3">
        <f>VLOOKUP($A34,'LTW Annual LA Forecasts'!$A$2:$AI$42,25,0)</f>
        <v>56996</v>
      </c>
      <c r="O34" s="3">
        <f>VLOOKUP($A34,'ST Annual LA Forecasts'!$A$2:$AI$42,25,0)</f>
        <v>55315</v>
      </c>
      <c r="P34" s="3">
        <f>VLOOKUP($A34,'SP Annual LA Forecasts'!$A$2:$AI$42,25,0)</f>
        <v>46020</v>
      </c>
      <c r="Q34" s="3">
        <f>VLOOKUP($A34,'PS Annual LA Forecasts'!$A$2:$AI$42,35,0)</f>
        <v>63559</v>
      </c>
      <c r="R34" s="3">
        <f>VLOOKUP($A34,'CT Annual LA Forecasts'!$A$2:$AI$42,35,0)</f>
        <v>53373</v>
      </c>
      <c r="S34" s="3">
        <f>VLOOKUP($A34,'LTW Annual LA Forecasts'!$A$2:$AI$42,35,0)</f>
        <v>41281</v>
      </c>
      <c r="T34" s="3">
        <f>VLOOKUP($A34,'ST Annual LA Forecasts'!$A$2:$AI$42,35,0)</f>
        <v>54121</v>
      </c>
      <c r="U34" s="3">
        <f>VLOOKUP($A34,'SP Annual LA Forecasts'!$A$2:$AI$42,35,0)</f>
        <v>60726</v>
      </c>
      <c r="V34" s="37" t="s">
        <v>74</v>
      </c>
      <c r="W34" s="2" t="s">
        <v>54</v>
      </c>
      <c r="X34" s="2" t="s">
        <v>60</v>
      </c>
    </row>
    <row r="35" spans="1:24" x14ac:dyDescent="0.35">
      <c r="A35" s="8" t="s">
        <v>32</v>
      </c>
      <c r="B35" s="3">
        <f>VLOOKUP($A35,'PS Annual LA Forecasts'!$A$2:$AI$42,8,0)</f>
        <v>13961</v>
      </c>
      <c r="C35" s="3">
        <f>VLOOKUP($A35,'CT Annual LA Forecasts'!$A$2:$AI$42,8,0)</f>
        <v>13245</v>
      </c>
      <c r="D35" s="3">
        <f>VLOOKUP($A35,'LTW Annual LA Forecasts'!$A$2:$AI$42,8,0)</f>
        <v>13146</v>
      </c>
      <c r="E35" s="3">
        <f>VLOOKUP($A35,'ST Annual LA Forecasts'!$A$2:$AI$42,8,0)</f>
        <v>8220</v>
      </c>
      <c r="F35" s="3">
        <f>VLOOKUP($A35,'SP Annual LA Forecasts'!$A$2:$AI$42,8,0)</f>
        <v>7824</v>
      </c>
      <c r="G35" s="3">
        <f>VLOOKUP($A35,'PS Annual LA Forecasts'!$A$2:$AI$42,15,0)</f>
        <v>107780</v>
      </c>
      <c r="H35" s="3">
        <f>VLOOKUP($A35,'CT Annual LA Forecasts'!$A$2:$AI$42,15,0)</f>
        <v>98969</v>
      </c>
      <c r="I35" s="3">
        <f>VLOOKUP($A35,'LTW Annual LA Forecasts'!$A$2:$AI$42,15,0)</f>
        <v>108255</v>
      </c>
      <c r="J35" s="3">
        <f>VLOOKUP($A35,'ST Annual LA Forecasts'!$A$2:$AI$42,15,0)</f>
        <v>57197</v>
      </c>
      <c r="K35" s="3">
        <f>VLOOKUP($A35,'SP Annual LA Forecasts'!$A$2:$AI$42,15,0)</f>
        <v>45010</v>
      </c>
      <c r="L35" s="3">
        <f>VLOOKUP($A35,'PS Annual LA Forecasts'!$A$2:$AI$42,25,0)</f>
        <v>265004</v>
      </c>
      <c r="M35" s="3">
        <f>VLOOKUP($A35,'CT Annual LA Forecasts'!$A$2:$AI$42,25,0)</f>
        <v>263373</v>
      </c>
      <c r="N35" s="3">
        <f>VLOOKUP($A35,'LTW Annual LA Forecasts'!$A$2:$AI$42,25,0)</f>
        <v>259354</v>
      </c>
      <c r="O35" s="3">
        <f>VLOOKUP($A35,'ST Annual LA Forecasts'!$A$2:$AI$42,25,0)</f>
        <v>250879</v>
      </c>
      <c r="P35" s="3">
        <f>VLOOKUP($A35,'SP Annual LA Forecasts'!$A$2:$AI$42,25,0)</f>
        <v>208884</v>
      </c>
      <c r="Q35" s="3">
        <f>VLOOKUP($A35,'PS Annual LA Forecasts'!$A$2:$AI$42,35,0)</f>
        <v>289175</v>
      </c>
      <c r="R35" s="3">
        <f>VLOOKUP($A35,'CT Annual LA Forecasts'!$A$2:$AI$42,35,0)</f>
        <v>242843</v>
      </c>
      <c r="S35" s="3">
        <f>VLOOKUP($A35,'LTW Annual LA Forecasts'!$A$2:$AI$42,35,0)</f>
        <v>187844</v>
      </c>
      <c r="T35" s="3">
        <f>VLOOKUP($A35,'ST Annual LA Forecasts'!$A$2:$AI$42,35,0)</f>
        <v>245356</v>
      </c>
      <c r="U35" s="3">
        <f>VLOOKUP($A35,'SP Annual LA Forecasts'!$A$2:$AI$42,35,0)</f>
        <v>275142</v>
      </c>
      <c r="V35" s="37" t="s">
        <v>57</v>
      </c>
      <c r="W35" s="2" t="s">
        <v>57</v>
      </c>
      <c r="X35" s="2"/>
    </row>
    <row r="36" spans="1:24" x14ac:dyDescent="0.35">
      <c r="A36" s="8" t="s">
        <v>33</v>
      </c>
      <c r="B36" s="3">
        <f>VLOOKUP($A36,'PS Annual LA Forecasts'!$A$2:$AI$42,8,0)</f>
        <v>3143</v>
      </c>
      <c r="C36" s="3">
        <f>VLOOKUP($A36,'CT Annual LA Forecasts'!$A$2:$AI$42,8,0)</f>
        <v>2727</v>
      </c>
      <c r="D36" s="3">
        <f>VLOOKUP($A36,'LTW Annual LA Forecasts'!$A$2:$AI$42,8,0)</f>
        <v>2706</v>
      </c>
      <c r="E36" s="3">
        <f>VLOOKUP($A36,'ST Annual LA Forecasts'!$A$2:$AI$42,8,0)</f>
        <v>1540</v>
      </c>
      <c r="F36" s="3">
        <f>VLOOKUP($A36,'SP Annual LA Forecasts'!$A$2:$AI$42,8,0)</f>
        <v>1465</v>
      </c>
      <c r="G36" s="3">
        <f>VLOOKUP($A36,'PS Annual LA Forecasts'!$A$2:$AI$42,15,0)</f>
        <v>27728</v>
      </c>
      <c r="H36" s="3">
        <f>VLOOKUP($A36,'CT Annual LA Forecasts'!$A$2:$AI$42,15,0)</f>
        <v>23772</v>
      </c>
      <c r="I36" s="3">
        <f>VLOOKUP($A36,'LTW Annual LA Forecasts'!$A$2:$AI$42,15,0)</f>
        <v>26032</v>
      </c>
      <c r="J36" s="3">
        <f>VLOOKUP($A36,'ST Annual LA Forecasts'!$A$2:$AI$42,15,0)</f>
        <v>13547</v>
      </c>
      <c r="K36" s="3">
        <f>VLOOKUP($A36,'SP Annual LA Forecasts'!$A$2:$AI$42,15,0)</f>
        <v>10639</v>
      </c>
      <c r="L36" s="3">
        <f>VLOOKUP($A36,'PS Annual LA Forecasts'!$A$2:$AI$42,25,0)</f>
        <v>69374</v>
      </c>
      <c r="M36" s="3">
        <f>VLOOKUP($A36,'CT Annual LA Forecasts'!$A$2:$AI$42,25,0)</f>
        <v>63690</v>
      </c>
      <c r="N36" s="3">
        <f>VLOOKUP($A36,'LTW Annual LA Forecasts'!$A$2:$AI$42,25,0)</f>
        <v>62721</v>
      </c>
      <c r="O36" s="3">
        <f>VLOOKUP($A36,'ST Annual LA Forecasts'!$A$2:$AI$42,25,0)</f>
        <v>60756</v>
      </c>
      <c r="P36" s="3">
        <f>VLOOKUP($A36,'SP Annual LA Forecasts'!$A$2:$AI$42,25,0)</f>
        <v>50569</v>
      </c>
      <c r="Q36" s="3">
        <f>VLOOKUP($A36,'PS Annual LA Forecasts'!$A$2:$AI$42,35,0)</f>
        <v>75881</v>
      </c>
      <c r="R36" s="3">
        <f>VLOOKUP($A36,'CT Annual LA Forecasts'!$A$2:$AI$42,35,0)</f>
        <v>58727</v>
      </c>
      <c r="S36" s="3">
        <f>VLOOKUP($A36,'LTW Annual LA Forecasts'!$A$2:$AI$42,35,0)</f>
        <v>45427</v>
      </c>
      <c r="T36" s="3">
        <f>VLOOKUP($A36,'ST Annual LA Forecasts'!$A$2:$AI$42,35,0)</f>
        <v>59426</v>
      </c>
      <c r="U36" s="3">
        <f>VLOOKUP($A36,'SP Annual LA Forecasts'!$A$2:$AI$42,35,0)</f>
        <v>66659</v>
      </c>
      <c r="V36" s="37" t="s">
        <v>55</v>
      </c>
      <c r="W36" s="2" t="s">
        <v>55</v>
      </c>
      <c r="X36" s="2"/>
    </row>
    <row r="37" spans="1:24" x14ac:dyDescent="0.35">
      <c r="A37" s="8" t="s">
        <v>34</v>
      </c>
      <c r="B37" s="3">
        <f>VLOOKUP($A37,'PS Annual LA Forecasts'!$A$2:$AI$42,8,0)</f>
        <v>4329</v>
      </c>
      <c r="C37" s="3">
        <f>VLOOKUP($A37,'CT Annual LA Forecasts'!$A$2:$AI$42,8,0)</f>
        <v>3753</v>
      </c>
      <c r="D37" s="3">
        <f>VLOOKUP($A37,'LTW Annual LA Forecasts'!$A$2:$AI$42,8,0)</f>
        <v>3725</v>
      </c>
      <c r="E37" s="3">
        <f>VLOOKUP($A37,'ST Annual LA Forecasts'!$A$2:$AI$42,8,0)</f>
        <v>2119</v>
      </c>
      <c r="F37" s="3">
        <f>VLOOKUP($A37,'SP Annual LA Forecasts'!$A$2:$AI$42,8,0)</f>
        <v>2015</v>
      </c>
      <c r="G37" s="3">
        <f>VLOOKUP($A37,'PS Annual LA Forecasts'!$A$2:$AI$42,15,0)</f>
        <v>43148</v>
      </c>
      <c r="H37" s="3">
        <f>VLOOKUP($A37,'CT Annual LA Forecasts'!$A$2:$AI$42,15,0)</f>
        <v>37013</v>
      </c>
      <c r="I37" s="3">
        <f>VLOOKUP($A37,'LTW Annual LA Forecasts'!$A$2:$AI$42,15,0)</f>
        <v>40612</v>
      </c>
      <c r="J37" s="3">
        <f>VLOOKUP($A37,'ST Annual LA Forecasts'!$A$2:$AI$42,15,0)</f>
        <v>21130</v>
      </c>
      <c r="K37" s="3">
        <f>VLOOKUP($A37,'SP Annual LA Forecasts'!$A$2:$AI$42,15,0)</f>
        <v>16539</v>
      </c>
      <c r="L37" s="3">
        <f>VLOOKUP($A37,'PS Annual LA Forecasts'!$A$2:$AI$42,25,0)</f>
        <v>109227</v>
      </c>
      <c r="M37" s="3">
        <f>VLOOKUP($A37,'CT Annual LA Forecasts'!$A$2:$AI$42,25,0)</f>
        <v>100391</v>
      </c>
      <c r="N37" s="3">
        <f>VLOOKUP($A37,'LTW Annual LA Forecasts'!$A$2:$AI$42,25,0)</f>
        <v>98864</v>
      </c>
      <c r="O37" s="3">
        <f>VLOOKUP($A37,'ST Annual LA Forecasts'!$A$2:$AI$42,25,0)</f>
        <v>96037</v>
      </c>
      <c r="P37" s="3">
        <f>VLOOKUP($A37,'SP Annual LA Forecasts'!$A$2:$AI$42,25,0)</f>
        <v>79895</v>
      </c>
      <c r="Q37" s="3">
        <f>VLOOKUP($A37,'PS Annual LA Forecasts'!$A$2:$AI$42,35,0)</f>
        <v>119516</v>
      </c>
      <c r="R37" s="3">
        <f>VLOOKUP($A37,'CT Annual LA Forecasts'!$A$2:$AI$42,35,0)</f>
        <v>92579</v>
      </c>
      <c r="S37" s="3">
        <f>VLOOKUP($A37,'LTW Annual LA Forecasts'!$A$2:$AI$42,35,0)</f>
        <v>71603</v>
      </c>
      <c r="T37" s="3">
        <f>VLOOKUP($A37,'ST Annual LA Forecasts'!$A$2:$AI$42,35,0)</f>
        <v>93961</v>
      </c>
      <c r="U37" s="3">
        <f>VLOOKUP($A37,'SP Annual LA Forecasts'!$A$2:$AI$42,35,0)</f>
        <v>105440</v>
      </c>
      <c r="V37" s="37" t="s">
        <v>56</v>
      </c>
      <c r="W37" s="2" t="s">
        <v>56</v>
      </c>
      <c r="X37" s="2"/>
    </row>
    <row r="38" spans="1:24" x14ac:dyDescent="0.35">
      <c r="A38" s="8" t="s">
        <v>35</v>
      </c>
      <c r="B38" s="3">
        <f>VLOOKUP($A38,'PS Annual LA Forecasts'!$A$2:$AI$42,8,0)</f>
        <v>5990</v>
      </c>
      <c r="C38" s="3">
        <f>VLOOKUP($A38,'CT Annual LA Forecasts'!$A$2:$AI$42,8,0)</f>
        <v>5197</v>
      </c>
      <c r="D38" s="3">
        <f>VLOOKUP($A38,'LTW Annual LA Forecasts'!$A$2:$AI$42,8,0)</f>
        <v>5157</v>
      </c>
      <c r="E38" s="3">
        <f>VLOOKUP($A38,'ST Annual LA Forecasts'!$A$2:$AI$42,8,0)</f>
        <v>2933</v>
      </c>
      <c r="F38" s="3">
        <f>VLOOKUP($A38,'SP Annual LA Forecasts'!$A$2:$AI$42,8,0)</f>
        <v>2793</v>
      </c>
      <c r="G38" s="3">
        <f>VLOOKUP($A38,'PS Annual LA Forecasts'!$A$2:$AI$42,15,0)</f>
        <v>53940</v>
      </c>
      <c r="H38" s="3">
        <f>VLOOKUP($A38,'CT Annual LA Forecasts'!$A$2:$AI$42,15,0)</f>
        <v>46247</v>
      </c>
      <c r="I38" s="3">
        <f>VLOOKUP($A38,'LTW Annual LA Forecasts'!$A$2:$AI$42,15,0)</f>
        <v>50660</v>
      </c>
      <c r="J38" s="3">
        <f>VLOOKUP($A38,'ST Annual LA Forecasts'!$A$2:$AI$42,15,0)</f>
        <v>26363</v>
      </c>
      <c r="K38" s="3">
        <f>VLOOKUP($A38,'SP Annual LA Forecasts'!$A$2:$AI$42,15,0)</f>
        <v>20691</v>
      </c>
      <c r="L38" s="3">
        <f>VLOOKUP($A38,'PS Annual LA Forecasts'!$A$2:$AI$42,25,0)</f>
        <v>135235</v>
      </c>
      <c r="M38" s="3">
        <f>VLOOKUP($A38,'CT Annual LA Forecasts'!$A$2:$AI$42,25,0)</f>
        <v>124178</v>
      </c>
      <c r="N38" s="3">
        <f>VLOOKUP($A38,'LTW Annual LA Forecasts'!$A$2:$AI$42,25,0)</f>
        <v>122288</v>
      </c>
      <c r="O38" s="3">
        <f>VLOOKUP($A38,'ST Annual LA Forecasts'!$A$2:$AI$42,25,0)</f>
        <v>118517</v>
      </c>
      <c r="P38" s="3">
        <f>VLOOKUP($A38,'SP Annual LA Forecasts'!$A$2:$AI$42,25,0)</f>
        <v>98639</v>
      </c>
      <c r="Q38" s="3">
        <f>VLOOKUP($A38,'PS Annual LA Forecasts'!$A$2:$AI$42,35,0)</f>
        <v>147925</v>
      </c>
      <c r="R38" s="3">
        <f>VLOOKUP($A38,'CT Annual LA Forecasts'!$A$2:$AI$42,35,0)</f>
        <v>114509</v>
      </c>
      <c r="S38" s="3">
        <f>VLOOKUP($A38,'LTW Annual LA Forecasts'!$A$2:$AI$42,35,0)</f>
        <v>88570</v>
      </c>
      <c r="T38" s="3">
        <f>VLOOKUP($A38,'ST Annual LA Forecasts'!$A$2:$AI$42,35,0)</f>
        <v>115931</v>
      </c>
      <c r="U38" s="3">
        <f>VLOOKUP($A38,'SP Annual LA Forecasts'!$A$2:$AI$42,35,0)</f>
        <v>130047</v>
      </c>
      <c r="V38" s="37" t="s">
        <v>55</v>
      </c>
      <c r="W38" s="2" t="s">
        <v>55</v>
      </c>
      <c r="X38" s="2"/>
    </row>
    <row r="39" spans="1:24" x14ac:dyDescent="0.35">
      <c r="A39" s="8" t="s">
        <v>36</v>
      </c>
      <c r="B39" s="3">
        <f>VLOOKUP($A39,'PS Annual LA Forecasts'!$A$2:$AI$42,8,0)</f>
        <v>10206</v>
      </c>
      <c r="C39" s="3">
        <f>VLOOKUP($A39,'CT Annual LA Forecasts'!$A$2:$AI$42,8,0)</f>
        <v>9685</v>
      </c>
      <c r="D39" s="3">
        <f>VLOOKUP($A39,'LTW Annual LA Forecasts'!$A$2:$AI$42,8,0)</f>
        <v>9611</v>
      </c>
      <c r="E39" s="3">
        <f>VLOOKUP($A39,'ST Annual LA Forecasts'!$A$2:$AI$42,8,0)</f>
        <v>6011</v>
      </c>
      <c r="F39" s="3">
        <f>VLOOKUP($A39,'SP Annual LA Forecasts'!$A$2:$AI$42,8,0)</f>
        <v>5722</v>
      </c>
      <c r="G39" s="3">
        <f>VLOOKUP($A39,'PS Annual LA Forecasts'!$A$2:$AI$42,15,0)</f>
        <v>82730</v>
      </c>
      <c r="H39" s="3">
        <f>VLOOKUP($A39,'CT Annual LA Forecasts'!$A$2:$AI$42,15,0)</f>
        <v>75981</v>
      </c>
      <c r="I39" s="3">
        <f>VLOOKUP($A39,'LTW Annual LA Forecasts'!$A$2:$AI$42,15,0)</f>
        <v>83182</v>
      </c>
      <c r="J39" s="3">
        <f>VLOOKUP($A39,'ST Annual LA Forecasts'!$A$2:$AI$42,15,0)</f>
        <v>43914</v>
      </c>
      <c r="K39" s="3">
        <f>VLOOKUP($A39,'SP Annual LA Forecasts'!$A$2:$AI$42,15,0)</f>
        <v>34495</v>
      </c>
      <c r="L39" s="3">
        <f>VLOOKUP($A39,'PS Annual LA Forecasts'!$A$2:$AI$42,25,0)</f>
        <v>204506</v>
      </c>
      <c r="M39" s="3">
        <f>VLOOKUP($A39,'CT Annual LA Forecasts'!$A$2:$AI$42,25,0)</f>
        <v>203342</v>
      </c>
      <c r="N39" s="3">
        <f>VLOOKUP($A39,'LTW Annual LA Forecasts'!$A$2:$AI$42,25,0)</f>
        <v>200248</v>
      </c>
      <c r="O39" s="3">
        <f>VLOOKUP($A39,'ST Annual LA Forecasts'!$A$2:$AI$42,25,0)</f>
        <v>193924</v>
      </c>
      <c r="P39" s="3">
        <f>VLOOKUP($A39,'SP Annual LA Forecasts'!$A$2:$AI$42,25,0)</f>
        <v>161417</v>
      </c>
      <c r="Q39" s="3">
        <f>VLOOKUP($A39,'PS Annual LA Forecasts'!$A$2:$AI$42,35,0)</f>
        <v>223191</v>
      </c>
      <c r="R39" s="3">
        <f>VLOOKUP($A39,'CT Annual LA Forecasts'!$A$2:$AI$42,35,0)</f>
        <v>187504</v>
      </c>
      <c r="S39" s="3">
        <f>VLOOKUP($A39,'LTW Annual LA Forecasts'!$A$2:$AI$42,35,0)</f>
        <v>145033</v>
      </c>
      <c r="T39" s="3">
        <f>VLOOKUP($A39,'ST Annual LA Forecasts'!$A$2:$AI$42,35,0)</f>
        <v>189681</v>
      </c>
      <c r="U39" s="3">
        <f>VLOOKUP($A39,'SP Annual LA Forecasts'!$A$2:$AI$42,35,0)</f>
        <v>212758</v>
      </c>
      <c r="V39" s="37" t="s">
        <v>54</v>
      </c>
      <c r="W39" s="2" t="s">
        <v>54</v>
      </c>
      <c r="X39" s="2"/>
    </row>
    <row r="40" spans="1:24" x14ac:dyDescent="0.35">
      <c r="A40" s="8" t="s">
        <v>37</v>
      </c>
      <c r="B40" s="3">
        <f>VLOOKUP($A40,'PS Annual LA Forecasts'!$A$2:$AI$42,8,0)</f>
        <v>3605</v>
      </c>
      <c r="C40" s="3">
        <f>VLOOKUP($A40,'CT Annual LA Forecasts'!$A$2:$AI$42,8,0)</f>
        <v>3421</v>
      </c>
      <c r="D40" s="3">
        <f>VLOOKUP($A40,'LTW Annual LA Forecasts'!$A$2:$AI$42,8,0)</f>
        <v>3394</v>
      </c>
      <c r="E40" s="3">
        <f>VLOOKUP($A40,'ST Annual LA Forecasts'!$A$2:$AI$42,8,0)</f>
        <v>2122</v>
      </c>
      <c r="F40" s="3">
        <f>VLOOKUP($A40,'SP Annual LA Forecasts'!$A$2:$AI$42,8,0)</f>
        <v>2021</v>
      </c>
      <c r="G40" s="3">
        <f>VLOOKUP($A40,'PS Annual LA Forecasts'!$A$2:$AI$42,15,0)</f>
        <v>20201</v>
      </c>
      <c r="H40" s="3">
        <f>VLOOKUP($A40,'CT Annual LA Forecasts'!$A$2:$AI$42,15,0)</f>
        <v>18527</v>
      </c>
      <c r="I40" s="3">
        <f>VLOOKUP($A40,'LTW Annual LA Forecasts'!$A$2:$AI$42,15,0)</f>
        <v>20118</v>
      </c>
      <c r="J40" s="3">
        <f>VLOOKUP($A40,'ST Annual LA Forecasts'!$A$2:$AI$42,15,0)</f>
        <v>10700</v>
      </c>
      <c r="K40" s="3">
        <f>VLOOKUP($A40,'SP Annual LA Forecasts'!$A$2:$AI$42,15,0)</f>
        <v>8531</v>
      </c>
      <c r="L40" s="3">
        <f>VLOOKUP($A40,'PS Annual LA Forecasts'!$A$2:$AI$42,25,0)</f>
        <v>47549</v>
      </c>
      <c r="M40" s="3">
        <f>VLOOKUP($A40,'CT Annual LA Forecasts'!$A$2:$AI$42,25,0)</f>
        <v>47059</v>
      </c>
      <c r="N40" s="3">
        <f>VLOOKUP($A40,'LTW Annual LA Forecasts'!$A$2:$AI$42,25,0)</f>
        <v>46335</v>
      </c>
      <c r="O40" s="3">
        <f>VLOOKUP($A40,'ST Annual LA Forecasts'!$A$2:$AI$42,25,0)</f>
        <v>44381</v>
      </c>
      <c r="P40" s="3">
        <f>VLOOKUP($A40,'SP Annual LA Forecasts'!$A$2:$AI$42,25,0)</f>
        <v>37041</v>
      </c>
      <c r="Q40" s="3">
        <f>VLOOKUP($A40,'PS Annual LA Forecasts'!$A$2:$AI$42,35,0)</f>
        <v>51812</v>
      </c>
      <c r="R40" s="3">
        <f>VLOOKUP($A40,'CT Annual LA Forecasts'!$A$2:$AI$42,35,0)</f>
        <v>43369</v>
      </c>
      <c r="S40" s="3">
        <f>VLOOKUP($A40,'LTW Annual LA Forecasts'!$A$2:$AI$42,35,0)</f>
        <v>33558</v>
      </c>
      <c r="T40" s="3">
        <f>VLOOKUP($A40,'ST Annual LA Forecasts'!$A$2:$AI$42,35,0)</f>
        <v>43357</v>
      </c>
      <c r="U40" s="3">
        <f>VLOOKUP($A40,'SP Annual LA Forecasts'!$A$2:$AI$42,35,0)</f>
        <v>48537</v>
      </c>
      <c r="V40" s="37" t="s">
        <v>58</v>
      </c>
      <c r="W40" s="2" t="s">
        <v>58</v>
      </c>
      <c r="X40" s="2"/>
    </row>
    <row r="41" spans="1:24" x14ac:dyDescent="0.35">
      <c r="A41" s="8" t="s">
        <v>38</v>
      </c>
      <c r="B41" s="3">
        <f>VLOOKUP($A41,'PS Annual LA Forecasts'!$A$2:$AI$42,8,0)</f>
        <v>6087</v>
      </c>
      <c r="C41" s="3">
        <f>VLOOKUP($A41,'CT Annual LA Forecasts'!$A$2:$AI$42,8,0)</f>
        <v>5281</v>
      </c>
      <c r="D41" s="3">
        <f>VLOOKUP($A41,'LTW Annual LA Forecasts'!$A$2:$AI$42,8,0)</f>
        <v>5239</v>
      </c>
      <c r="E41" s="3">
        <f>VLOOKUP($A41,'ST Annual LA Forecasts'!$A$2:$AI$42,8,0)</f>
        <v>2981</v>
      </c>
      <c r="F41" s="3">
        <f>VLOOKUP($A41,'SP Annual LA Forecasts'!$A$2:$AI$42,8,0)</f>
        <v>2836</v>
      </c>
      <c r="G41" s="3">
        <f>VLOOKUP($A41,'PS Annual LA Forecasts'!$A$2:$AI$42,15,0)</f>
        <v>44604</v>
      </c>
      <c r="H41" s="3">
        <f>VLOOKUP($A41,'CT Annual LA Forecasts'!$A$2:$AI$42,15,0)</f>
        <v>38195</v>
      </c>
      <c r="I41" s="3">
        <f>VLOOKUP($A41,'LTW Annual LA Forecasts'!$A$2:$AI$42,15,0)</f>
        <v>41679</v>
      </c>
      <c r="J41" s="3">
        <f>VLOOKUP($A41,'ST Annual LA Forecasts'!$A$2:$AI$42,15,0)</f>
        <v>21702</v>
      </c>
      <c r="K41" s="3">
        <f>VLOOKUP($A41,'SP Annual LA Forecasts'!$A$2:$AI$42,15,0)</f>
        <v>17141</v>
      </c>
      <c r="L41" s="3">
        <f>VLOOKUP($A41,'PS Annual LA Forecasts'!$A$2:$AI$42,25,0)</f>
        <v>109271</v>
      </c>
      <c r="M41" s="3">
        <f>VLOOKUP($A41,'CT Annual LA Forecasts'!$A$2:$AI$42,25,0)</f>
        <v>100116</v>
      </c>
      <c r="N41" s="3">
        <f>VLOOKUP($A41,'LTW Annual LA Forecasts'!$A$2:$AI$42,25,0)</f>
        <v>98587</v>
      </c>
      <c r="O41" s="3">
        <f>VLOOKUP($A41,'ST Annual LA Forecasts'!$A$2:$AI$42,25,0)</f>
        <v>95002</v>
      </c>
      <c r="P41" s="3">
        <f>VLOOKUP($A41,'SP Annual LA Forecasts'!$A$2:$AI$42,25,0)</f>
        <v>79149</v>
      </c>
      <c r="Q41" s="3">
        <f>VLOOKUP($A41,'PS Annual LA Forecasts'!$A$2:$AI$42,35,0)</f>
        <v>119434</v>
      </c>
      <c r="R41" s="3">
        <f>VLOOKUP($A41,'CT Annual LA Forecasts'!$A$2:$AI$42,35,0)</f>
        <v>92296</v>
      </c>
      <c r="S41" s="3">
        <f>VLOOKUP($A41,'LTW Annual LA Forecasts'!$A$2:$AI$42,35,0)</f>
        <v>71402</v>
      </c>
      <c r="T41" s="3">
        <f>VLOOKUP($A41,'ST Annual LA Forecasts'!$A$2:$AI$42,35,0)</f>
        <v>92882</v>
      </c>
      <c r="U41" s="3">
        <f>VLOOKUP($A41,'SP Annual LA Forecasts'!$A$2:$AI$42,35,0)</f>
        <v>104106</v>
      </c>
      <c r="V41" s="37" t="s">
        <v>74</v>
      </c>
      <c r="W41" s="2" t="s">
        <v>54</v>
      </c>
      <c r="X41" s="2" t="s">
        <v>60</v>
      </c>
    </row>
  </sheetData>
  <autoFilter ref="A2:X41" xr:uid="{00000000-0009-0000-0000-000004000000}"/>
  <mergeCells count="4">
    <mergeCell ref="B1:F1"/>
    <mergeCell ref="G1:K1"/>
    <mergeCell ref="L1:P1"/>
    <mergeCell ref="Q1:U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theme="6" tint="-0.249977111117893"/>
  </sheetPr>
  <dimension ref="A1:AM40"/>
  <sheetViews>
    <sheetView workbookViewId="0">
      <selection activeCell="E1" sqref="E1"/>
    </sheetView>
  </sheetViews>
  <sheetFormatPr defaultRowHeight="14.5" x14ac:dyDescent="0.35"/>
  <cols>
    <col min="1" max="1" width="24" customWidth="1"/>
    <col min="2" max="35" width="10.453125" customWidth="1"/>
    <col min="36" max="36" width="31" customWidth="1"/>
    <col min="37" max="37" width="69.36328125" bestFit="1" customWidth="1"/>
    <col min="38" max="38" width="49" bestFit="1" customWidth="1"/>
    <col min="39" max="39" width="23.36328125" bestFit="1" customWidth="1"/>
  </cols>
  <sheetData>
    <row r="1" spans="1:39" s="23" customFormat="1" x14ac:dyDescent="0.35">
      <c r="A1" s="21" t="s">
        <v>39</v>
      </c>
      <c r="B1" s="21">
        <v>2017</v>
      </c>
      <c r="C1" s="21">
        <v>2018</v>
      </c>
      <c r="D1" s="21">
        <v>2019</v>
      </c>
      <c r="E1" s="21">
        <v>2020</v>
      </c>
      <c r="F1" s="21">
        <v>2021</v>
      </c>
      <c r="G1" s="21">
        <v>2022</v>
      </c>
      <c r="H1" s="21">
        <v>2023</v>
      </c>
      <c r="I1" s="21">
        <v>2024</v>
      </c>
      <c r="J1" s="21">
        <v>2025</v>
      </c>
      <c r="K1" s="21">
        <v>2026</v>
      </c>
      <c r="L1" s="21">
        <v>2027</v>
      </c>
      <c r="M1" s="21">
        <v>2028</v>
      </c>
      <c r="N1" s="21">
        <v>2029</v>
      </c>
      <c r="O1" s="21">
        <v>2030</v>
      </c>
      <c r="P1" s="21">
        <v>2031</v>
      </c>
      <c r="Q1" s="21">
        <v>2032</v>
      </c>
      <c r="R1" s="21">
        <v>2033</v>
      </c>
      <c r="S1" s="21">
        <v>2034</v>
      </c>
      <c r="T1" s="21">
        <v>2035</v>
      </c>
      <c r="U1" s="21">
        <v>2036</v>
      </c>
      <c r="V1" s="21">
        <v>2037</v>
      </c>
      <c r="W1" s="21">
        <v>2038</v>
      </c>
      <c r="X1" s="21">
        <v>2039</v>
      </c>
      <c r="Y1" s="21">
        <v>2040</v>
      </c>
      <c r="Z1" s="21">
        <v>2041</v>
      </c>
      <c r="AA1" s="21">
        <v>2042</v>
      </c>
      <c r="AB1" s="21">
        <v>2043</v>
      </c>
      <c r="AC1" s="21">
        <v>2044</v>
      </c>
      <c r="AD1" s="21">
        <v>2045</v>
      </c>
      <c r="AE1" s="21">
        <v>2046</v>
      </c>
      <c r="AF1" s="21">
        <v>2047</v>
      </c>
      <c r="AG1" s="21">
        <v>2048</v>
      </c>
      <c r="AH1" s="21">
        <v>2049</v>
      </c>
      <c r="AI1" s="21">
        <v>2050</v>
      </c>
      <c r="AJ1" s="21" t="s">
        <v>39</v>
      </c>
      <c r="AK1" s="36" t="s">
        <v>71</v>
      </c>
      <c r="AL1" s="21" t="s">
        <v>68</v>
      </c>
      <c r="AM1" s="21" t="s">
        <v>69</v>
      </c>
    </row>
    <row r="2" spans="1:39" x14ac:dyDescent="0.35">
      <c r="A2" s="2" t="s">
        <v>0</v>
      </c>
      <c r="B2" s="3"/>
      <c r="C2" s="3"/>
      <c r="D2" s="50">
        <v>1314</v>
      </c>
      <c r="E2" s="50">
        <v>1813</v>
      </c>
      <c r="F2" s="50">
        <v>3264</v>
      </c>
      <c r="G2" s="50">
        <v>5390</v>
      </c>
      <c r="H2" s="50">
        <v>7813</v>
      </c>
      <c r="I2" s="50">
        <v>10998</v>
      </c>
      <c r="J2" s="50">
        <v>15050</v>
      </c>
      <c r="K2" s="50">
        <v>20151</v>
      </c>
      <c r="L2" s="50">
        <v>26345</v>
      </c>
      <c r="M2" s="50">
        <v>33775</v>
      </c>
      <c r="N2" s="50">
        <v>42562</v>
      </c>
      <c r="O2" s="50">
        <v>52548</v>
      </c>
      <c r="P2" s="50">
        <v>64226</v>
      </c>
      <c r="Q2" s="50">
        <v>76576</v>
      </c>
      <c r="R2" s="50">
        <v>88903</v>
      </c>
      <c r="S2" s="50">
        <v>100548</v>
      </c>
      <c r="T2" s="50">
        <v>110839</v>
      </c>
      <c r="U2" s="50">
        <v>119515</v>
      </c>
      <c r="V2" s="50">
        <v>126407</v>
      </c>
      <c r="W2" s="50">
        <v>131592</v>
      </c>
      <c r="X2" s="50">
        <v>135410</v>
      </c>
      <c r="Y2" s="50">
        <v>137973</v>
      </c>
      <c r="Z2" s="50">
        <v>138933</v>
      </c>
      <c r="AA2" s="50">
        <v>138856</v>
      </c>
      <c r="AB2" s="50">
        <v>138452</v>
      </c>
      <c r="AC2" s="50">
        <v>137756</v>
      </c>
      <c r="AD2" s="50">
        <v>136781</v>
      </c>
      <c r="AE2" s="50">
        <v>135534</v>
      </c>
      <c r="AF2" s="50">
        <v>133971</v>
      </c>
      <c r="AG2" s="50">
        <v>132140</v>
      </c>
      <c r="AH2" s="50">
        <v>129858</v>
      </c>
      <c r="AI2" s="50">
        <v>127201</v>
      </c>
      <c r="AJ2" s="2" t="s">
        <v>0</v>
      </c>
      <c r="AK2" s="37" t="s">
        <v>72</v>
      </c>
      <c r="AL2" s="2" t="s">
        <v>54</v>
      </c>
      <c r="AM2" s="2" t="s">
        <v>57</v>
      </c>
    </row>
    <row r="3" spans="1:39" x14ac:dyDescent="0.35">
      <c r="A3" s="2" t="s">
        <v>1</v>
      </c>
      <c r="B3" s="3"/>
      <c r="C3" s="3"/>
      <c r="D3" s="50">
        <v>481</v>
      </c>
      <c r="E3" s="50">
        <v>619</v>
      </c>
      <c r="F3" s="50">
        <v>1028</v>
      </c>
      <c r="G3" s="50">
        <v>1545</v>
      </c>
      <c r="H3" s="50">
        <v>2000</v>
      </c>
      <c r="I3" s="50">
        <v>2444</v>
      </c>
      <c r="J3" s="50">
        <v>2882</v>
      </c>
      <c r="K3" s="50">
        <v>3415</v>
      </c>
      <c r="L3" s="50">
        <v>4053</v>
      </c>
      <c r="M3" s="50">
        <v>4814</v>
      </c>
      <c r="N3" s="50">
        <v>5708</v>
      </c>
      <c r="O3" s="50">
        <v>6722</v>
      </c>
      <c r="P3" s="50">
        <v>7903</v>
      </c>
      <c r="Q3" s="50">
        <v>9148</v>
      </c>
      <c r="R3" s="50">
        <v>10388</v>
      </c>
      <c r="S3" s="50">
        <v>11556</v>
      </c>
      <c r="T3" s="50">
        <v>12579</v>
      </c>
      <c r="U3" s="50">
        <v>13443</v>
      </c>
      <c r="V3" s="50">
        <v>14126</v>
      </c>
      <c r="W3" s="50">
        <v>14636</v>
      </c>
      <c r="X3" s="50">
        <v>15011</v>
      </c>
      <c r="Y3" s="50">
        <v>15262</v>
      </c>
      <c r="Z3" s="50">
        <v>15352</v>
      </c>
      <c r="AA3" s="50">
        <v>15337</v>
      </c>
      <c r="AB3" s="50">
        <v>15291</v>
      </c>
      <c r="AC3" s="50">
        <v>15214</v>
      </c>
      <c r="AD3" s="50">
        <v>15106</v>
      </c>
      <c r="AE3" s="50">
        <v>14968</v>
      </c>
      <c r="AF3" s="50">
        <v>14796</v>
      </c>
      <c r="AG3" s="50">
        <v>14593</v>
      </c>
      <c r="AH3" s="50">
        <v>14341</v>
      </c>
      <c r="AI3" s="50">
        <v>14047</v>
      </c>
      <c r="AJ3" s="2" t="s">
        <v>1</v>
      </c>
      <c r="AK3" s="37" t="s">
        <v>73</v>
      </c>
      <c r="AL3" s="2" t="s">
        <v>66</v>
      </c>
      <c r="AM3" s="2" t="s">
        <v>57</v>
      </c>
    </row>
    <row r="4" spans="1:39" x14ac:dyDescent="0.35">
      <c r="A4" s="2" t="s">
        <v>2</v>
      </c>
      <c r="B4" s="3"/>
      <c r="C4" s="3"/>
      <c r="D4" s="50">
        <v>839</v>
      </c>
      <c r="E4" s="50">
        <v>1344</v>
      </c>
      <c r="F4" s="50">
        <v>2793</v>
      </c>
      <c r="G4" s="50">
        <v>5274</v>
      </c>
      <c r="H4" s="50">
        <v>8689</v>
      </c>
      <c r="I4" s="50">
        <v>13827</v>
      </c>
      <c r="J4" s="50">
        <v>20923</v>
      </c>
      <c r="K4" s="50">
        <v>29937</v>
      </c>
      <c r="L4" s="50">
        <v>40923</v>
      </c>
      <c r="M4" s="50">
        <v>54117</v>
      </c>
      <c r="N4" s="50">
        <v>69748</v>
      </c>
      <c r="O4" s="50">
        <v>87523</v>
      </c>
      <c r="P4" s="50">
        <v>108315</v>
      </c>
      <c r="Q4" s="50">
        <v>130337</v>
      </c>
      <c r="R4" s="50">
        <v>152328</v>
      </c>
      <c r="S4" s="50">
        <v>173115</v>
      </c>
      <c r="T4" s="50">
        <v>191520</v>
      </c>
      <c r="U4" s="50">
        <v>207040</v>
      </c>
      <c r="V4" s="50">
        <v>219374</v>
      </c>
      <c r="W4" s="50">
        <v>228669</v>
      </c>
      <c r="X4" s="50">
        <v>235521</v>
      </c>
      <c r="Y4" s="50">
        <v>240122</v>
      </c>
      <c r="Z4" s="50">
        <v>241865</v>
      </c>
      <c r="AA4" s="50">
        <v>241757</v>
      </c>
      <c r="AB4" s="50">
        <v>241061</v>
      </c>
      <c r="AC4" s="50">
        <v>239849</v>
      </c>
      <c r="AD4" s="50">
        <v>238151</v>
      </c>
      <c r="AE4" s="50">
        <v>235979</v>
      </c>
      <c r="AF4" s="50">
        <v>233258</v>
      </c>
      <c r="AG4" s="50">
        <v>230074</v>
      </c>
      <c r="AH4" s="50">
        <v>226102</v>
      </c>
      <c r="AI4" s="50">
        <v>221471</v>
      </c>
      <c r="AJ4" s="2" t="s">
        <v>2</v>
      </c>
      <c r="AK4" s="37" t="s">
        <v>54</v>
      </c>
      <c r="AL4" s="2" t="s">
        <v>54</v>
      </c>
      <c r="AM4" s="2"/>
    </row>
    <row r="5" spans="1:39" x14ac:dyDescent="0.35">
      <c r="A5" s="2" t="s">
        <v>3</v>
      </c>
      <c r="B5" s="3"/>
      <c r="C5" s="3"/>
      <c r="D5" s="50">
        <v>455</v>
      </c>
      <c r="E5" s="50">
        <v>706</v>
      </c>
      <c r="F5" s="50">
        <v>1426</v>
      </c>
      <c r="G5" s="50">
        <v>2638</v>
      </c>
      <c r="H5" s="50">
        <v>4264</v>
      </c>
      <c r="I5" s="50">
        <v>6679</v>
      </c>
      <c r="J5" s="50">
        <v>9985</v>
      </c>
      <c r="K5" s="50">
        <v>14182</v>
      </c>
      <c r="L5" s="50">
        <v>19295</v>
      </c>
      <c r="M5" s="50">
        <v>25438</v>
      </c>
      <c r="N5" s="50">
        <v>32709</v>
      </c>
      <c r="O5" s="50">
        <v>40979</v>
      </c>
      <c r="P5" s="50">
        <v>50657</v>
      </c>
      <c r="Q5" s="50">
        <v>60900</v>
      </c>
      <c r="R5" s="50">
        <v>71132</v>
      </c>
      <c r="S5" s="50">
        <v>80800</v>
      </c>
      <c r="T5" s="50">
        <v>89362</v>
      </c>
      <c r="U5" s="50">
        <v>96581</v>
      </c>
      <c r="V5" s="50">
        <v>102318</v>
      </c>
      <c r="W5" s="50">
        <v>106640</v>
      </c>
      <c r="X5" s="50">
        <v>109829</v>
      </c>
      <c r="Y5" s="50">
        <v>111965</v>
      </c>
      <c r="Z5" s="50">
        <v>112775</v>
      </c>
      <c r="AA5" s="50">
        <v>112724</v>
      </c>
      <c r="AB5" s="50">
        <v>112397</v>
      </c>
      <c r="AC5" s="50">
        <v>111832</v>
      </c>
      <c r="AD5" s="50">
        <v>111043</v>
      </c>
      <c r="AE5" s="50">
        <v>110028</v>
      </c>
      <c r="AF5" s="50">
        <v>108761</v>
      </c>
      <c r="AG5" s="50">
        <v>107274</v>
      </c>
      <c r="AH5" s="50">
        <v>105422</v>
      </c>
      <c r="AI5" s="50">
        <v>103266</v>
      </c>
      <c r="AJ5" s="2" t="s">
        <v>3</v>
      </c>
      <c r="AK5" s="37" t="s">
        <v>54</v>
      </c>
      <c r="AL5" s="2" t="s">
        <v>54</v>
      </c>
      <c r="AM5" s="2"/>
    </row>
    <row r="6" spans="1:39" x14ac:dyDescent="0.35">
      <c r="A6" s="2" t="s">
        <v>4</v>
      </c>
      <c r="B6" s="3"/>
      <c r="C6" s="3"/>
      <c r="D6" s="50">
        <v>1217</v>
      </c>
      <c r="E6" s="50">
        <v>1674</v>
      </c>
      <c r="F6" s="50">
        <v>3849</v>
      </c>
      <c r="G6" s="50">
        <v>7232</v>
      </c>
      <c r="H6" s="50">
        <v>11626</v>
      </c>
      <c r="I6" s="50">
        <v>17830</v>
      </c>
      <c r="J6" s="50">
        <v>26051</v>
      </c>
      <c r="K6" s="50">
        <v>36377</v>
      </c>
      <c r="L6" s="50">
        <v>48670</v>
      </c>
      <c r="M6" s="50">
        <v>63186</v>
      </c>
      <c r="N6" s="50">
        <v>80366</v>
      </c>
      <c r="O6" s="50">
        <v>99897</v>
      </c>
      <c r="P6" s="50">
        <v>122736</v>
      </c>
      <c r="Q6" s="50">
        <v>146911</v>
      </c>
      <c r="R6" s="50">
        <v>171046</v>
      </c>
      <c r="S6" s="50">
        <v>193852</v>
      </c>
      <c r="T6" s="50">
        <v>214019</v>
      </c>
      <c r="U6" s="50">
        <v>231023</v>
      </c>
      <c r="V6" s="50">
        <v>244539</v>
      </c>
      <c r="W6" s="50">
        <v>254707</v>
      </c>
      <c r="X6" s="50">
        <v>262206</v>
      </c>
      <c r="Y6" s="50">
        <v>267234</v>
      </c>
      <c r="Z6" s="50">
        <v>269128</v>
      </c>
      <c r="AA6" s="50">
        <v>268993</v>
      </c>
      <c r="AB6" s="50">
        <v>268213</v>
      </c>
      <c r="AC6" s="50">
        <v>266863</v>
      </c>
      <c r="AD6" s="50">
        <v>264974</v>
      </c>
      <c r="AE6" s="50">
        <v>262562</v>
      </c>
      <c r="AF6" s="50">
        <v>259532</v>
      </c>
      <c r="AG6" s="50">
        <v>255982</v>
      </c>
      <c r="AH6" s="50">
        <v>251565</v>
      </c>
      <c r="AI6" s="50">
        <v>246416</v>
      </c>
      <c r="AJ6" s="2" t="s">
        <v>4</v>
      </c>
      <c r="AK6" s="37" t="s">
        <v>55</v>
      </c>
      <c r="AL6" s="2" t="s">
        <v>55</v>
      </c>
      <c r="AM6" s="2"/>
    </row>
    <row r="7" spans="1:39" x14ac:dyDescent="0.35">
      <c r="A7" s="2" t="s">
        <v>5</v>
      </c>
      <c r="B7" s="3"/>
      <c r="C7" s="3"/>
      <c r="D7" s="50">
        <v>119</v>
      </c>
      <c r="E7" s="50">
        <v>189</v>
      </c>
      <c r="F7" s="50">
        <v>390</v>
      </c>
      <c r="G7" s="50">
        <v>733</v>
      </c>
      <c r="H7" s="50">
        <v>1206</v>
      </c>
      <c r="I7" s="50">
        <v>1914</v>
      </c>
      <c r="J7" s="50">
        <v>2890</v>
      </c>
      <c r="K7" s="50">
        <v>4130</v>
      </c>
      <c r="L7" s="50">
        <v>5640</v>
      </c>
      <c r="M7" s="50">
        <v>7457</v>
      </c>
      <c r="N7" s="50">
        <v>9606</v>
      </c>
      <c r="O7" s="50">
        <v>12051</v>
      </c>
      <c r="P7" s="50">
        <v>14912</v>
      </c>
      <c r="Q7" s="50">
        <v>17941</v>
      </c>
      <c r="R7" s="50">
        <v>20965</v>
      </c>
      <c r="S7" s="50">
        <v>23825</v>
      </c>
      <c r="T7" s="50">
        <v>26357</v>
      </c>
      <c r="U7" s="50">
        <v>28492</v>
      </c>
      <c r="V7" s="50">
        <v>30188</v>
      </c>
      <c r="W7" s="50">
        <v>31466</v>
      </c>
      <c r="X7" s="50">
        <v>32409</v>
      </c>
      <c r="Y7" s="50">
        <v>33041</v>
      </c>
      <c r="Z7" s="50">
        <v>33282</v>
      </c>
      <c r="AA7" s="50">
        <v>33266</v>
      </c>
      <c r="AB7" s="50">
        <v>33171</v>
      </c>
      <c r="AC7" s="50">
        <v>33004</v>
      </c>
      <c r="AD7" s="50">
        <v>32770</v>
      </c>
      <c r="AE7" s="50">
        <v>32472</v>
      </c>
      <c r="AF7" s="50">
        <v>32097</v>
      </c>
      <c r="AG7" s="50">
        <v>31659</v>
      </c>
      <c r="AH7" s="50">
        <v>31112</v>
      </c>
      <c r="AI7" s="50">
        <v>30474</v>
      </c>
      <c r="AJ7" s="2" t="s">
        <v>5</v>
      </c>
      <c r="AK7" s="37" t="s">
        <v>74</v>
      </c>
      <c r="AL7" s="2" t="s">
        <v>54</v>
      </c>
      <c r="AM7" s="2" t="s">
        <v>60</v>
      </c>
    </row>
    <row r="8" spans="1:39" x14ac:dyDescent="0.35">
      <c r="A8" s="2" t="s">
        <v>6</v>
      </c>
      <c r="B8" s="3"/>
      <c r="C8" s="3"/>
      <c r="D8" s="50">
        <v>319</v>
      </c>
      <c r="E8" s="50">
        <v>472</v>
      </c>
      <c r="F8" s="50">
        <v>1153</v>
      </c>
      <c r="G8" s="50">
        <v>2299</v>
      </c>
      <c r="H8" s="50">
        <v>3910</v>
      </c>
      <c r="I8" s="50">
        <v>6323</v>
      </c>
      <c r="J8" s="50">
        <v>9678</v>
      </c>
      <c r="K8" s="50">
        <v>13903</v>
      </c>
      <c r="L8" s="50">
        <v>18939</v>
      </c>
      <c r="M8" s="50">
        <v>24889</v>
      </c>
      <c r="N8" s="50">
        <v>31938</v>
      </c>
      <c r="O8" s="50">
        <v>39950</v>
      </c>
      <c r="P8" s="50">
        <v>49323</v>
      </c>
      <c r="Q8" s="50">
        <v>59247</v>
      </c>
      <c r="R8" s="50">
        <v>69158</v>
      </c>
      <c r="S8" s="50">
        <v>78524</v>
      </c>
      <c r="T8" s="50">
        <v>86816</v>
      </c>
      <c r="U8" s="50">
        <v>93807</v>
      </c>
      <c r="V8" s="50">
        <v>99361</v>
      </c>
      <c r="W8" s="50">
        <v>103546</v>
      </c>
      <c r="X8" s="50">
        <v>106630</v>
      </c>
      <c r="Y8" s="50">
        <v>108702</v>
      </c>
      <c r="Z8" s="50">
        <v>109484</v>
      </c>
      <c r="AA8" s="50">
        <v>109431</v>
      </c>
      <c r="AB8" s="50">
        <v>109117</v>
      </c>
      <c r="AC8" s="50">
        <v>108568</v>
      </c>
      <c r="AD8" s="50">
        <v>107799</v>
      </c>
      <c r="AE8" s="50">
        <v>106818</v>
      </c>
      <c r="AF8" s="50">
        <v>105587</v>
      </c>
      <c r="AG8" s="50">
        <v>104143</v>
      </c>
      <c r="AH8" s="50">
        <v>102345</v>
      </c>
      <c r="AI8" s="50">
        <v>100250</v>
      </c>
      <c r="AJ8" s="2" t="s">
        <v>6</v>
      </c>
      <c r="AK8" s="37" t="s">
        <v>56</v>
      </c>
      <c r="AL8" s="2" t="s">
        <v>56</v>
      </c>
      <c r="AM8" s="2"/>
    </row>
    <row r="9" spans="1:39" x14ac:dyDescent="0.35">
      <c r="A9" s="2" t="s">
        <v>7</v>
      </c>
      <c r="B9" s="3"/>
      <c r="C9" s="3"/>
      <c r="D9" s="50">
        <v>1928</v>
      </c>
      <c r="E9" s="50">
        <v>2635</v>
      </c>
      <c r="F9" s="50">
        <v>4696</v>
      </c>
      <c r="G9" s="50">
        <v>7682</v>
      </c>
      <c r="H9" s="50">
        <v>11019</v>
      </c>
      <c r="I9" s="50">
        <v>15325</v>
      </c>
      <c r="J9" s="50">
        <v>20738</v>
      </c>
      <c r="K9" s="50">
        <v>27543</v>
      </c>
      <c r="L9" s="50">
        <v>35805</v>
      </c>
      <c r="M9" s="50">
        <v>45711</v>
      </c>
      <c r="N9" s="50">
        <v>57422</v>
      </c>
      <c r="O9" s="50">
        <v>70734</v>
      </c>
      <c r="P9" s="50">
        <v>86290</v>
      </c>
      <c r="Q9" s="50">
        <v>102752</v>
      </c>
      <c r="R9" s="50">
        <v>119177</v>
      </c>
      <c r="S9" s="50">
        <v>134691</v>
      </c>
      <c r="T9" s="50">
        <v>148395</v>
      </c>
      <c r="U9" s="50">
        <v>159950</v>
      </c>
      <c r="V9" s="50">
        <v>169129</v>
      </c>
      <c r="W9" s="50">
        <v>176033</v>
      </c>
      <c r="X9" s="50">
        <v>181115</v>
      </c>
      <c r="Y9" s="50">
        <v>184526</v>
      </c>
      <c r="Z9" s="50">
        <v>185801</v>
      </c>
      <c r="AA9" s="50">
        <v>185695</v>
      </c>
      <c r="AB9" s="50">
        <v>185154</v>
      </c>
      <c r="AC9" s="50">
        <v>184222</v>
      </c>
      <c r="AD9" s="50">
        <v>182921</v>
      </c>
      <c r="AE9" s="50">
        <v>181251</v>
      </c>
      <c r="AF9" s="50">
        <v>179160</v>
      </c>
      <c r="AG9" s="50">
        <v>176712</v>
      </c>
      <c r="AH9" s="50">
        <v>173660</v>
      </c>
      <c r="AI9" s="50">
        <v>170105</v>
      </c>
      <c r="AJ9" s="2" t="s">
        <v>7</v>
      </c>
      <c r="AK9" s="37" t="s">
        <v>57</v>
      </c>
      <c r="AL9" s="2" t="s">
        <v>57</v>
      </c>
      <c r="AM9" s="2"/>
    </row>
    <row r="10" spans="1:39" x14ac:dyDescent="0.35">
      <c r="A10" s="2" t="s">
        <v>8</v>
      </c>
      <c r="B10" s="3"/>
      <c r="C10" s="3"/>
      <c r="D10" s="50">
        <v>684</v>
      </c>
      <c r="E10" s="50">
        <v>889</v>
      </c>
      <c r="F10" s="50">
        <v>1492</v>
      </c>
      <c r="G10" s="50">
        <v>2274</v>
      </c>
      <c r="H10" s="50">
        <v>3000</v>
      </c>
      <c r="I10" s="50">
        <v>3765</v>
      </c>
      <c r="J10" s="50">
        <v>4577</v>
      </c>
      <c r="K10" s="50">
        <v>5578</v>
      </c>
      <c r="L10" s="50">
        <v>6782</v>
      </c>
      <c r="M10" s="50">
        <v>8219</v>
      </c>
      <c r="N10" s="50">
        <v>9914</v>
      </c>
      <c r="O10" s="50">
        <v>11838</v>
      </c>
      <c r="P10" s="50">
        <v>14078</v>
      </c>
      <c r="Q10" s="50">
        <v>16447</v>
      </c>
      <c r="R10" s="50">
        <v>18805</v>
      </c>
      <c r="S10" s="50">
        <v>21029</v>
      </c>
      <c r="T10" s="50">
        <v>22985</v>
      </c>
      <c r="U10" s="50">
        <v>24632</v>
      </c>
      <c r="V10" s="50">
        <v>25940</v>
      </c>
      <c r="W10" s="50">
        <v>26918</v>
      </c>
      <c r="X10" s="50">
        <v>27638</v>
      </c>
      <c r="Y10" s="50">
        <v>28119</v>
      </c>
      <c r="Z10" s="50">
        <v>28294</v>
      </c>
      <c r="AA10" s="50">
        <v>28271</v>
      </c>
      <c r="AB10" s="50">
        <v>28186</v>
      </c>
      <c r="AC10" s="50">
        <v>28045</v>
      </c>
      <c r="AD10" s="50">
        <v>27845</v>
      </c>
      <c r="AE10" s="50">
        <v>27591</v>
      </c>
      <c r="AF10" s="50">
        <v>27272</v>
      </c>
      <c r="AG10" s="50">
        <v>26901</v>
      </c>
      <c r="AH10" s="50">
        <v>26437</v>
      </c>
      <c r="AI10" s="50">
        <v>25896</v>
      </c>
      <c r="AJ10" s="2" t="s">
        <v>8</v>
      </c>
      <c r="AK10" s="37" t="s">
        <v>58</v>
      </c>
      <c r="AL10" s="2" t="s">
        <v>58</v>
      </c>
      <c r="AM10" s="2"/>
    </row>
    <row r="11" spans="1:39" x14ac:dyDescent="0.35">
      <c r="A11" s="2" t="s">
        <v>9</v>
      </c>
      <c r="B11" s="3"/>
      <c r="C11" s="3"/>
      <c r="D11" s="50">
        <v>1442</v>
      </c>
      <c r="E11" s="50">
        <v>2070</v>
      </c>
      <c r="F11" s="50">
        <v>3892</v>
      </c>
      <c r="G11" s="50">
        <v>6720</v>
      </c>
      <c r="H11" s="50">
        <v>10200</v>
      </c>
      <c r="I11" s="50">
        <v>15060</v>
      </c>
      <c r="J11" s="50">
        <v>21484</v>
      </c>
      <c r="K11" s="50">
        <v>29611</v>
      </c>
      <c r="L11" s="50">
        <v>39494</v>
      </c>
      <c r="M11" s="50">
        <v>51349</v>
      </c>
      <c r="N11" s="50">
        <v>65390</v>
      </c>
      <c r="O11" s="50">
        <v>81344</v>
      </c>
      <c r="P11" s="50">
        <v>100008</v>
      </c>
      <c r="Q11" s="50">
        <v>119759</v>
      </c>
      <c r="R11" s="50">
        <v>139484</v>
      </c>
      <c r="S11" s="50">
        <v>158117</v>
      </c>
      <c r="T11" s="50">
        <v>174599</v>
      </c>
      <c r="U11" s="50">
        <v>188500</v>
      </c>
      <c r="V11" s="50">
        <v>199542</v>
      </c>
      <c r="W11" s="50">
        <v>207854</v>
      </c>
      <c r="X11" s="50">
        <v>213982</v>
      </c>
      <c r="Y11" s="50">
        <v>218091</v>
      </c>
      <c r="Z11" s="50">
        <v>219644</v>
      </c>
      <c r="AA11" s="50">
        <v>219532</v>
      </c>
      <c r="AB11" s="50">
        <v>218897</v>
      </c>
      <c r="AC11" s="50">
        <v>217796</v>
      </c>
      <c r="AD11" s="50">
        <v>216252</v>
      </c>
      <c r="AE11" s="50">
        <v>214284</v>
      </c>
      <c r="AF11" s="50">
        <v>211813</v>
      </c>
      <c r="AG11" s="50">
        <v>208916</v>
      </c>
      <c r="AH11" s="50">
        <v>205308</v>
      </c>
      <c r="AI11" s="50">
        <v>201105</v>
      </c>
      <c r="AJ11" s="2" t="s">
        <v>9</v>
      </c>
      <c r="AK11" s="37" t="s">
        <v>75</v>
      </c>
      <c r="AL11" s="2" t="s">
        <v>59</v>
      </c>
      <c r="AM11" s="2" t="s">
        <v>60</v>
      </c>
    </row>
    <row r="12" spans="1:39" x14ac:dyDescent="0.35">
      <c r="A12" s="2" t="s">
        <v>10</v>
      </c>
      <c r="B12" s="3"/>
      <c r="C12" s="3"/>
      <c r="D12" s="50">
        <v>390</v>
      </c>
      <c r="E12" s="50">
        <v>536</v>
      </c>
      <c r="F12" s="50">
        <v>1232</v>
      </c>
      <c r="G12" s="50">
        <v>2317</v>
      </c>
      <c r="H12" s="50">
        <v>3727</v>
      </c>
      <c r="I12" s="50">
        <v>5719</v>
      </c>
      <c r="J12" s="50">
        <v>8361</v>
      </c>
      <c r="K12" s="50">
        <v>11680</v>
      </c>
      <c r="L12" s="50">
        <v>15632</v>
      </c>
      <c r="M12" s="50">
        <v>20298</v>
      </c>
      <c r="N12" s="50">
        <v>25820</v>
      </c>
      <c r="O12" s="50">
        <v>32099</v>
      </c>
      <c r="P12" s="50">
        <v>39439</v>
      </c>
      <c r="Q12" s="50">
        <v>47209</v>
      </c>
      <c r="R12" s="50">
        <v>54968</v>
      </c>
      <c r="S12" s="50">
        <v>62298</v>
      </c>
      <c r="T12" s="50">
        <v>68781</v>
      </c>
      <c r="U12" s="50">
        <v>74247</v>
      </c>
      <c r="V12" s="50">
        <v>78591</v>
      </c>
      <c r="W12" s="50">
        <v>81859</v>
      </c>
      <c r="X12" s="50">
        <v>84269</v>
      </c>
      <c r="Y12" s="50">
        <v>85888</v>
      </c>
      <c r="Z12" s="50">
        <v>86497</v>
      </c>
      <c r="AA12" s="50">
        <v>86450</v>
      </c>
      <c r="AB12" s="50">
        <v>86202</v>
      </c>
      <c r="AC12" s="50">
        <v>85767</v>
      </c>
      <c r="AD12" s="50">
        <v>85161</v>
      </c>
      <c r="AE12" s="50">
        <v>84386</v>
      </c>
      <c r="AF12" s="50">
        <v>83412</v>
      </c>
      <c r="AG12" s="50">
        <v>82270</v>
      </c>
      <c r="AH12" s="50">
        <v>80853</v>
      </c>
      <c r="AI12" s="50">
        <v>79197</v>
      </c>
      <c r="AJ12" s="2" t="s">
        <v>10</v>
      </c>
      <c r="AK12" s="37" t="s">
        <v>55</v>
      </c>
      <c r="AL12" s="2" t="s">
        <v>55</v>
      </c>
      <c r="AM12" s="2"/>
    </row>
    <row r="13" spans="1:39" x14ac:dyDescent="0.35">
      <c r="A13" s="2" t="s">
        <v>11</v>
      </c>
      <c r="B13" s="3"/>
      <c r="C13" s="3"/>
      <c r="D13" s="50">
        <v>281</v>
      </c>
      <c r="E13" s="50">
        <v>388</v>
      </c>
      <c r="F13" s="50">
        <v>893</v>
      </c>
      <c r="G13" s="50">
        <v>1682</v>
      </c>
      <c r="H13" s="50">
        <v>2713</v>
      </c>
      <c r="I13" s="50">
        <v>4172</v>
      </c>
      <c r="J13" s="50">
        <v>6115</v>
      </c>
      <c r="K13" s="50">
        <v>8553</v>
      </c>
      <c r="L13" s="50">
        <v>11459</v>
      </c>
      <c r="M13" s="50">
        <v>14889</v>
      </c>
      <c r="N13" s="50">
        <v>18950</v>
      </c>
      <c r="O13" s="50">
        <v>23566</v>
      </c>
      <c r="P13" s="50">
        <v>28965</v>
      </c>
      <c r="Q13" s="50">
        <v>34679</v>
      </c>
      <c r="R13" s="50">
        <v>40383</v>
      </c>
      <c r="S13" s="50">
        <v>45773</v>
      </c>
      <c r="T13" s="50">
        <v>50538</v>
      </c>
      <c r="U13" s="50">
        <v>54560</v>
      </c>
      <c r="V13" s="50">
        <v>57752</v>
      </c>
      <c r="W13" s="50">
        <v>60158</v>
      </c>
      <c r="X13" s="50">
        <v>61930</v>
      </c>
      <c r="Y13" s="50">
        <v>63120</v>
      </c>
      <c r="Z13" s="50">
        <v>63568</v>
      </c>
      <c r="AA13" s="50">
        <v>63534</v>
      </c>
      <c r="AB13" s="50">
        <v>63351</v>
      </c>
      <c r="AC13" s="50">
        <v>63032</v>
      </c>
      <c r="AD13" s="50">
        <v>62587</v>
      </c>
      <c r="AE13" s="50">
        <v>62017</v>
      </c>
      <c r="AF13" s="50">
        <v>61302</v>
      </c>
      <c r="AG13" s="50">
        <v>60464</v>
      </c>
      <c r="AH13" s="50">
        <v>59418</v>
      </c>
      <c r="AI13" s="50">
        <v>58203</v>
      </c>
      <c r="AJ13" s="2" t="s">
        <v>11</v>
      </c>
      <c r="AK13" s="37" t="s">
        <v>60</v>
      </c>
      <c r="AL13" s="2" t="s">
        <v>60</v>
      </c>
      <c r="AM13" s="2"/>
    </row>
    <row r="14" spans="1:39" x14ac:dyDescent="0.35">
      <c r="A14" s="2" t="s">
        <v>12</v>
      </c>
      <c r="B14" s="3"/>
      <c r="C14" s="3"/>
      <c r="D14" s="50">
        <v>567</v>
      </c>
      <c r="E14" s="50">
        <v>771</v>
      </c>
      <c r="F14" s="50">
        <v>1718</v>
      </c>
      <c r="G14" s="50">
        <v>3154</v>
      </c>
      <c r="H14" s="50">
        <v>4963</v>
      </c>
      <c r="I14" s="50">
        <v>7451</v>
      </c>
      <c r="J14" s="50">
        <v>10684</v>
      </c>
      <c r="K14" s="50">
        <v>14739</v>
      </c>
      <c r="L14" s="50">
        <v>19572</v>
      </c>
      <c r="M14" s="50">
        <v>25285</v>
      </c>
      <c r="N14" s="50">
        <v>32049</v>
      </c>
      <c r="O14" s="50">
        <v>39734</v>
      </c>
      <c r="P14" s="50">
        <v>48722</v>
      </c>
      <c r="Q14" s="50">
        <v>58232</v>
      </c>
      <c r="R14" s="50">
        <v>67724</v>
      </c>
      <c r="S14" s="50">
        <v>76693</v>
      </c>
      <c r="T14" s="50">
        <v>84623</v>
      </c>
      <c r="U14" s="50">
        <v>91310</v>
      </c>
      <c r="V14" s="50">
        <v>96623</v>
      </c>
      <c r="W14" s="50">
        <v>100620</v>
      </c>
      <c r="X14" s="50">
        <v>103564</v>
      </c>
      <c r="Y14" s="50">
        <v>105543</v>
      </c>
      <c r="Z14" s="50">
        <v>106287</v>
      </c>
      <c r="AA14" s="50">
        <v>106230</v>
      </c>
      <c r="AB14" s="50">
        <v>105921</v>
      </c>
      <c r="AC14" s="50">
        <v>105387</v>
      </c>
      <c r="AD14" s="50">
        <v>104643</v>
      </c>
      <c r="AE14" s="50">
        <v>103687</v>
      </c>
      <c r="AF14" s="50">
        <v>102495</v>
      </c>
      <c r="AG14" s="50">
        <v>101092</v>
      </c>
      <c r="AH14" s="50">
        <v>99346</v>
      </c>
      <c r="AI14" s="50">
        <v>97314</v>
      </c>
      <c r="AJ14" s="2" t="s">
        <v>12</v>
      </c>
      <c r="AK14" s="37" t="s">
        <v>74</v>
      </c>
      <c r="AL14" s="2" t="s">
        <v>54</v>
      </c>
      <c r="AM14" s="2" t="s">
        <v>60</v>
      </c>
    </row>
    <row r="15" spans="1:39" x14ac:dyDescent="0.35">
      <c r="A15" s="2" t="s">
        <v>13</v>
      </c>
      <c r="B15" s="3"/>
      <c r="C15" s="3"/>
      <c r="D15" s="50">
        <v>152</v>
      </c>
      <c r="E15" s="50">
        <v>218</v>
      </c>
      <c r="F15" s="50">
        <v>516</v>
      </c>
      <c r="G15" s="50">
        <v>998</v>
      </c>
      <c r="H15" s="50">
        <v>1652</v>
      </c>
      <c r="I15" s="50">
        <v>2611</v>
      </c>
      <c r="J15" s="50">
        <v>3915</v>
      </c>
      <c r="K15" s="50">
        <v>5556</v>
      </c>
      <c r="L15" s="50">
        <v>7510</v>
      </c>
      <c r="M15" s="50">
        <v>9819</v>
      </c>
      <c r="N15" s="50">
        <v>12553</v>
      </c>
      <c r="O15" s="50">
        <v>15661</v>
      </c>
      <c r="P15" s="50">
        <v>19297</v>
      </c>
      <c r="Q15" s="50">
        <v>23147</v>
      </c>
      <c r="R15" s="50">
        <v>26988</v>
      </c>
      <c r="S15" s="50">
        <v>30620</v>
      </c>
      <c r="T15" s="50">
        <v>33834</v>
      </c>
      <c r="U15" s="50">
        <v>36544</v>
      </c>
      <c r="V15" s="50">
        <v>38697</v>
      </c>
      <c r="W15" s="50">
        <v>40318</v>
      </c>
      <c r="X15" s="50">
        <v>41513</v>
      </c>
      <c r="Y15" s="50">
        <v>42316</v>
      </c>
      <c r="Z15" s="50">
        <v>42619</v>
      </c>
      <c r="AA15" s="50">
        <v>42597</v>
      </c>
      <c r="AB15" s="50">
        <v>42474</v>
      </c>
      <c r="AC15" s="50">
        <v>42261</v>
      </c>
      <c r="AD15" s="50">
        <v>41961</v>
      </c>
      <c r="AE15" s="50">
        <v>41578</v>
      </c>
      <c r="AF15" s="50">
        <v>41100</v>
      </c>
      <c r="AG15" s="50">
        <v>40538</v>
      </c>
      <c r="AH15" s="50">
        <v>39838</v>
      </c>
      <c r="AI15" s="50">
        <v>39023</v>
      </c>
      <c r="AJ15" s="2" t="s">
        <v>13</v>
      </c>
      <c r="AK15" s="37" t="s">
        <v>56</v>
      </c>
      <c r="AL15" s="2" t="s">
        <v>56</v>
      </c>
      <c r="AM15" s="2"/>
    </row>
    <row r="16" spans="1:39" x14ac:dyDescent="0.35">
      <c r="A16" s="2" t="s">
        <v>14</v>
      </c>
      <c r="B16" s="3"/>
      <c r="C16" s="3"/>
      <c r="D16" s="50">
        <v>33</v>
      </c>
      <c r="E16" s="50">
        <v>46</v>
      </c>
      <c r="F16" s="50">
        <v>82</v>
      </c>
      <c r="G16" s="50">
        <v>133</v>
      </c>
      <c r="H16" s="50">
        <v>191</v>
      </c>
      <c r="I16" s="50">
        <v>266</v>
      </c>
      <c r="J16" s="50">
        <v>359</v>
      </c>
      <c r="K16" s="50">
        <v>477</v>
      </c>
      <c r="L16" s="50">
        <v>620</v>
      </c>
      <c r="M16" s="50">
        <v>792</v>
      </c>
      <c r="N16" s="50">
        <v>995</v>
      </c>
      <c r="O16" s="50">
        <v>1225</v>
      </c>
      <c r="P16" s="50">
        <v>1495</v>
      </c>
      <c r="Q16" s="50">
        <v>1780</v>
      </c>
      <c r="R16" s="50">
        <v>2064</v>
      </c>
      <c r="S16" s="50">
        <v>2333</v>
      </c>
      <c r="T16" s="50">
        <v>2570</v>
      </c>
      <c r="U16" s="50">
        <v>2770</v>
      </c>
      <c r="V16" s="50">
        <v>2929</v>
      </c>
      <c r="W16" s="50">
        <v>3049</v>
      </c>
      <c r="X16" s="50">
        <v>3137</v>
      </c>
      <c r="Y16" s="50">
        <v>3196</v>
      </c>
      <c r="Z16" s="50">
        <v>3218</v>
      </c>
      <c r="AA16" s="50">
        <v>3216</v>
      </c>
      <c r="AB16" s="50">
        <v>3207</v>
      </c>
      <c r="AC16" s="50">
        <v>3191</v>
      </c>
      <c r="AD16" s="50">
        <v>3168</v>
      </c>
      <c r="AE16" s="50">
        <v>3139</v>
      </c>
      <c r="AF16" s="50">
        <v>3103</v>
      </c>
      <c r="AG16" s="50">
        <v>3060</v>
      </c>
      <c r="AH16" s="50">
        <v>3008</v>
      </c>
      <c r="AI16" s="50">
        <v>2946</v>
      </c>
      <c r="AJ16" s="2" t="s">
        <v>14</v>
      </c>
      <c r="AK16" s="37" t="s">
        <v>66</v>
      </c>
      <c r="AL16" s="2" t="s">
        <v>66</v>
      </c>
      <c r="AM16" s="2"/>
    </row>
    <row r="17" spans="1:39" x14ac:dyDescent="0.35">
      <c r="A17" s="2" t="s">
        <v>15</v>
      </c>
      <c r="B17" s="3"/>
      <c r="C17" s="3"/>
      <c r="D17" s="50">
        <v>997</v>
      </c>
      <c r="E17" s="50">
        <v>1395</v>
      </c>
      <c r="F17" s="50">
        <v>2549</v>
      </c>
      <c r="G17" s="50">
        <v>4279</v>
      </c>
      <c r="H17" s="50">
        <v>6314</v>
      </c>
      <c r="I17" s="50">
        <v>9056</v>
      </c>
      <c r="J17" s="50">
        <v>12601</v>
      </c>
      <c r="K17" s="50">
        <v>17075</v>
      </c>
      <c r="L17" s="50">
        <v>22514</v>
      </c>
      <c r="M17" s="50">
        <v>29034</v>
      </c>
      <c r="N17" s="50">
        <v>36753</v>
      </c>
      <c r="O17" s="50">
        <v>45522</v>
      </c>
      <c r="P17" s="50">
        <v>55779</v>
      </c>
      <c r="Q17" s="50">
        <v>66634</v>
      </c>
      <c r="R17" s="50">
        <v>77467</v>
      </c>
      <c r="S17" s="50">
        <v>87702</v>
      </c>
      <c r="T17" s="50">
        <v>96750</v>
      </c>
      <c r="U17" s="50">
        <v>104376</v>
      </c>
      <c r="V17" s="50">
        <v>110440</v>
      </c>
      <c r="W17" s="50">
        <v>115001</v>
      </c>
      <c r="X17" s="50">
        <v>118361</v>
      </c>
      <c r="Y17" s="50">
        <v>120615</v>
      </c>
      <c r="Z17" s="50">
        <v>121463</v>
      </c>
      <c r="AA17" s="50">
        <v>121398</v>
      </c>
      <c r="AB17" s="50">
        <v>121047</v>
      </c>
      <c r="AC17" s="50">
        <v>120436</v>
      </c>
      <c r="AD17" s="50">
        <v>119584</v>
      </c>
      <c r="AE17" s="50">
        <v>118496</v>
      </c>
      <c r="AF17" s="50">
        <v>117125</v>
      </c>
      <c r="AG17" s="50">
        <v>115528</v>
      </c>
      <c r="AH17" s="50">
        <v>113534</v>
      </c>
      <c r="AI17" s="50">
        <v>111209</v>
      </c>
      <c r="AJ17" s="2" t="s">
        <v>15</v>
      </c>
      <c r="AK17" s="37" t="s">
        <v>59</v>
      </c>
      <c r="AL17" s="2" t="s">
        <v>59</v>
      </c>
      <c r="AM17" s="2"/>
    </row>
    <row r="18" spans="1:39" x14ac:dyDescent="0.35">
      <c r="A18" s="2" t="s">
        <v>16</v>
      </c>
      <c r="B18" s="3"/>
      <c r="C18" s="3"/>
      <c r="D18" s="50">
        <v>963</v>
      </c>
      <c r="E18" s="50">
        <v>1496</v>
      </c>
      <c r="F18" s="50">
        <v>3002</v>
      </c>
      <c r="G18" s="50">
        <v>5537</v>
      </c>
      <c r="H18" s="50">
        <v>8928</v>
      </c>
      <c r="I18" s="50">
        <v>13947</v>
      </c>
      <c r="J18" s="50">
        <v>20814</v>
      </c>
      <c r="K18" s="50">
        <v>29534</v>
      </c>
      <c r="L18" s="50">
        <v>40150</v>
      </c>
      <c r="M18" s="50">
        <v>52901</v>
      </c>
      <c r="N18" s="50">
        <v>68005</v>
      </c>
      <c r="O18" s="50">
        <v>85176</v>
      </c>
      <c r="P18" s="50">
        <v>105265</v>
      </c>
      <c r="Q18" s="50">
        <v>126543</v>
      </c>
      <c r="R18" s="50">
        <v>147789</v>
      </c>
      <c r="S18" s="50">
        <v>167867</v>
      </c>
      <c r="T18" s="50">
        <v>185642</v>
      </c>
      <c r="U18" s="50">
        <v>200628</v>
      </c>
      <c r="V18" s="50">
        <v>212538</v>
      </c>
      <c r="W18" s="50">
        <v>221515</v>
      </c>
      <c r="X18" s="50">
        <v>228131</v>
      </c>
      <c r="Y18" s="50">
        <v>232571</v>
      </c>
      <c r="Z18" s="50">
        <v>234251</v>
      </c>
      <c r="AA18" s="50">
        <v>234145</v>
      </c>
      <c r="AB18" s="50">
        <v>233472</v>
      </c>
      <c r="AC18" s="50">
        <v>232295</v>
      </c>
      <c r="AD18" s="50">
        <v>230653</v>
      </c>
      <c r="AE18" s="50">
        <v>228549</v>
      </c>
      <c r="AF18" s="50">
        <v>225915</v>
      </c>
      <c r="AG18" s="50">
        <v>222828</v>
      </c>
      <c r="AH18" s="50">
        <v>218981</v>
      </c>
      <c r="AI18" s="50">
        <v>214499</v>
      </c>
      <c r="AJ18" s="2" t="s">
        <v>16</v>
      </c>
      <c r="AK18" s="37" t="s">
        <v>54</v>
      </c>
      <c r="AL18" s="2" t="s">
        <v>54</v>
      </c>
      <c r="AM18" s="2"/>
    </row>
    <row r="19" spans="1:39" x14ac:dyDescent="0.35">
      <c r="A19" s="2" t="s">
        <v>17</v>
      </c>
      <c r="B19" s="3"/>
      <c r="C19" s="3"/>
      <c r="D19" s="50">
        <v>2390</v>
      </c>
      <c r="E19" s="50">
        <v>3573</v>
      </c>
      <c r="F19" s="50">
        <v>6974</v>
      </c>
      <c r="G19" s="50">
        <v>12497</v>
      </c>
      <c r="H19" s="50">
        <v>19651</v>
      </c>
      <c r="I19" s="50">
        <v>30016</v>
      </c>
      <c r="J19" s="50">
        <v>44018</v>
      </c>
      <c r="K19" s="50">
        <v>61777</v>
      </c>
      <c r="L19" s="50">
        <v>83390</v>
      </c>
      <c r="M19" s="50">
        <v>109342</v>
      </c>
      <c r="N19" s="50">
        <v>140075</v>
      </c>
      <c r="O19" s="50">
        <v>175018</v>
      </c>
      <c r="P19" s="50">
        <v>215889</v>
      </c>
      <c r="Q19" s="50">
        <v>259165</v>
      </c>
      <c r="R19" s="50">
        <v>302379</v>
      </c>
      <c r="S19" s="50">
        <v>343211</v>
      </c>
      <c r="T19" s="50">
        <v>379350</v>
      </c>
      <c r="U19" s="50">
        <v>409819</v>
      </c>
      <c r="V19" s="50">
        <v>434038</v>
      </c>
      <c r="W19" s="50">
        <v>452281</v>
      </c>
      <c r="X19" s="50">
        <v>465719</v>
      </c>
      <c r="Y19" s="50">
        <v>474741</v>
      </c>
      <c r="Z19" s="50">
        <v>478157</v>
      </c>
      <c r="AA19" s="50">
        <v>477931</v>
      </c>
      <c r="AB19" s="50">
        <v>476552</v>
      </c>
      <c r="AC19" s="50">
        <v>474150</v>
      </c>
      <c r="AD19" s="50">
        <v>470794</v>
      </c>
      <c r="AE19" s="50">
        <v>466508</v>
      </c>
      <c r="AF19" s="50">
        <v>461126</v>
      </c>
      <c r="AG19" s="50">
        <v>454823</v>
      </c>
      <c r="AH19" s="50">
        <v>446974</v>
      </c>
      <c r="AI19" s="50">
        <v>437822</v>
      </c>
      <c r="AJ19" s="2" t="s">
        <v>17</v>
      </c>
      <c r="AK19" s="37" t="s">
        <v>54</v>
      </c>
      <c r="AL19" s="2" t="s">
        <v>54</v>
      </c>
      <c r="AM19" s="2"/>
    </row>
    <row r="20" spans="1:39" x14ac:dyDescent="0.35">
      <c r="A20" s="2" t="s">
        <v>18</v>
      </c>
      <c r="B20" s="3"/>
      <c r="C20" s="3"/>
      <c r="D20" s="50">
        <v>176</v>
      </c>
      <c r="E20" s="50">
        <v>258</v>
      </c>
      <c r="F20" s="50">
        <v>629</v>
      </c>
      <c r="G20" s="50">
        <v>1251</v>
      </c>
      <c r="H20" s="50">
        <v>2123</v>
      </c>
      <c r="I20" s="50">
        <v>3431</v>
      </c>
      <c r="J20" s="50">
        <v>5243</v>
      </c>
      <c r="K20" s="50">
        <v>7525</v>
      </c>
      <c r="L20" s="50">
        <v>10246</v>
      </c>
      <c r="M20" s="50">
        <v>13460</v>
      </c>
      <c r="N20" s="50">
        <v>17268</v>
      </c>
      <c r="O20" s="50">
        <v>21597</v>
      </c>
      <c r="P20" s="50">
        <v>26660</v>
      </c>
      <c r="Q20" s="50">
        <v>32022</v>
      </c>
      <c r="R20" s="50">
        <v>37377</v>
      </c>
      <c r="S20" s="50">
        <v>42436</v>
      </c>
      <c r="T20" s="50">
        <v>46914</v>
      </c>
      <c r="U20" s="50">
        <v>50690</v>
      </c>
      <c r="V20" s="50">
        <v>53692</v>
      </c>
      <c r="W20" s="50">
        <v>55953</v>
      </c>
      <c r="X20" s="50">
        <v>57619</v>
      </c>
      <c r="Y20" s="50">
        <v>58737</v>
      </c>
      <c r="Z20" s="50">
        <v>59160</v>
      </c>
      <c r="AA20" s="50">
        <v>59132</v>
      </c>
      <c r="AB20" s="50">
        <v>58961</v>
      </c>
      <c r="AC20" s="50">
        <v>58664</v>
      </c>
      <c r="AD20" s="50">
        <v>58250</v>
      </c>
      <c r="AE20" s="50">
        <v>57720</v>
      </c>
      <c r="AF20" s="50">
        <v>57053</v>
      </c>
      <c r="AG20" s="50">
        <v>56275</v>
      </c>
      <c r="AH20" s="50">
        <v>55303</v>
      </c>
      <c r="AI20" s="50">
        <v>54170</v>
      </c>
      <c r="AJ20" s="2" t="s">
        <v>18</v>
      </c>
      <c r="AK20" s="37" t="s">
        <v>56</v>
      </c>
      <c r="AL20" s="2" t="s">
        <v>56</v>
      </c>
      <c r="AM20" s="2"/>
    </row>
    <row r="21" spans="1:39" x14ac:dyDescent="0.35">
      <c r="A21" s="2" t="s">
        <v>19</v>
      </c>
      <c r="B21" s="3"/>
      <c r="C21" s="3"/>
      <c r="D21" s="50">
        <v>448</v>
      </c>
      <c r="E21" s="50">
        <v>619</v>
      </c>
      <c r="F21" s="50">
        <v>1432</v>
      </c>
      <c r="G21" s="50">
        <v>2710</v>
      </c>
      <c r="H21" s="50">
        <v>4381</v>
      </c>
      <c r="I21" s="50">
        <v>6760</v>
      </c>
      <c r="J21" s="50">
        <v>9930</v>
      </c>
      <c r="K21" s="50">
        <v>13911</v>
      </c>
      <c r="L21" s="50">
        <v>18651</v>
      </c>
      <c r="M21" s="50">
        <v>24250</v>
      </c>
      <c r="N21" s="50">
        <v>30877</v>
      </c>
      <c r="O21" s="50">
        <v>38412</v>
      </c>
      <c r="P21" s="50">
        <v>47219</v>
      </c>
      <c r="Q21" s="50">
        <v>56548</v>
      </c>
      <c r="R21" s="50">
        <v>65858</v>
      </c>
      <c r="S21" s="50">
        <v>74656</v>
      </c>
      <c r="T21" s="50">
        <v>82437</v>
      </c>
      <c r="U21" s="50">
        <v>88996</v>
      </c>
      <c r="V21" s="50">
        <v>94213</v>
      </c>
      <c r="W21" s="50">
        <v>98138</v>
      </c>
      <c r="X21" s="50">
        <v>101030</v>
      </c>
      <c r="Y21" s="50">
        <v>102972</v>
      </c>
      <c r="Z21" s="50">
        <v>103702</v>
      </c>
      <c r="AA21" s="50">
        <v>103649</v>
      </c>
      <c r="AB21" s="50">
        <v>103347</v>
      </c>
      <c r="AC21" s="50">
        <v>102828</v>
      </c>
      <c r="AD21" s="50">
        <v>102101</v>
      </c>
      <c r="AE21" s="50">
        <v>101172</v>
      </c>
      <c r="AF21" s="50">
        <v>100004</v>
      </c>
      <c r="AG21" s="50">
        <v>98637</v>
      </c>
      <c r="AH21" s="50">
        <v>96933</v>
      </c>
      <c r="AI21" s="50">
        <v>94950</v>
      </c>
      <c r="AJ21" s="2" t="s">
        <v>19</v>
      </c>
      <c r="AK21" s="37" t="s">
        <v>55</v>
      </c>
      <c r="AL21" s="2" t="s">
        <v>55</v>
      </c>
      <c r="AM21" s="2"/>
    </row>
    <row r="22" spans="1:39" x14ac:dyDescent="0.35">
      <c r="A22" s="2" t="s">
        <v>20</v>
      </c>
      <c r="B22" s="3"/>
      <c r="C22" s="3"/>
      <c r="D22" s="50">
        <v>85</v>
      </c>
      <c r="E22" s="50">
        <v>123</v>
      </c>
      <c r="F22" s="50">
        <v>233</v>
      </c>
      <c r="G22" s="50">
        <v>404</v>
      </c>
      <c r="H22" s="50">
        <v>617</v>
      </c>
      <c r="I22" s="50">
        <v>917</v>
      </c>
      <c r="J22" s="50">
        <v>1316</v>
      </c>
      <c r="K22" s="50">
        <v>1819</v>
      </c>
      <c r="L22" s="50">
        <v>2432</v>
      </c>
      <c r="M22" s="50">
        <v>3167</v>
      </c>
      <c r="N22" s="50">
        <v>4039</v>
      </c>
      <c r="O22" s="50">
        <v>5028</v>
      </c>
      <c r="P22" s="50">
        <v>6187</v>
      </c>
      <c r="Q22" s="50">
        <v>7412</v>
      </c>
      <c r="R22" s="50">
        <v>8636</v>
      </c>
      <c r="S22" s="50">
        <v>9792</v>
      </c>
      <c r="T22" s="50">
        <v>10815</v>
      </c>
      <c r="U22" s="50">
        <v>11677</v>
      </c>
      <c r="V22" s="50">
        <v>12363</v>
      </c>
      <c r="W22" s="50">
        <v>12879</v>
      </c>
      <c r="X22" s="50">
        <v>13259</v>
      </c>
      <c r="Y22" s="50">
        <v>13514</v>
      </c>
      <c r="Z22" s="50">
        <v>13611</v>
      </c>
      <c r="AA22" s="50">
        <v>13604</v>
      </c>
      <c r="AB22" s="50">
        <v>13565</v>
      </c>
      <c r="AC22" s="50">
        <v>13496</v>
      </c>
      <c r="AD22" s="50">
        <v>13401</v>
      </c>
      <c r="AE22" s="50">
        <v>13279</v>
      </c>
      <c r="AF22" s="50">
        <v>13125</v>
      </c>
      <c r="AG22" s="50">
        <v>12946</v>
      </c>
      <c r="AH22" s="50">
        <v>12722</v>
      </c>
      <c r="AI22" s="50">
        <v>12463</v>
      </c>
      <c r="AJ22" s="2" t="s">
        <v>20</v>
      </c>
      <c r="AK22" s="37" t="s">
        <v>76</v>
      </c>
      <c r="AL22" s="2" t="s">
        <v>66</v>
      </c>
      <c r="AM22" s="2" t="s">
        <v>57</v>
      </c>
    </row>
    <row r="23" spans="1:39" x14ac:dyDescent="0.35">
      <c r="A23" s="2" t="s">
        <v>21</v>
      </c>
      <c r="B23" s="3"/>
      <c r="C23" s="3"/>
      <c r="D23" s="50">
        <v>568</v>
      </c>
      <c r="E23" s="50">
        <v>820</v>
      </c>
      <c r="F23" s="50">
        <v>1540</v>
      </c>
      <c r="G23" s="50">
        <v>2665</v>
      </c>
      <c r="H23" s="50">
        <v>4052</v>
      </c>
      <c r="I23" s="50">
        <v>5995</v>
      </c>
      <c r="J23" s="50">
        <v>8564</v>
      </c>
      <c r="K23" s="50">
        <v>11814</v>
      </c>
      <c r="L23" s="50">
        <v>15769</v>
      </c>
      <c r="M23" s="50">
        <v>20515</v>
      </c>
      <c r="N23" s="50">
        <v>26134</v>
      </c>
      <c r="O23" s="50">
        <v>32520</v>
      </c>
      <c r="P23" s="50">
        <v>39988</v>
      </c>
      <c r="Q23" s="50">
        <v>47896</v>
      </c>
      <c r="R23" s="50">
        <v>55789</v>
      </c>
      <c r="S23" s="50">
        <v>63246</v>
      </c>
      <c r="T23" s="50">
        <v>69845</v>
      </c>
      <c r="U23" s="50">
        <v>75408</v>
      </c>
      <c r="V23" s="50">
        <v>79828</v>
      </c>
      <c r="W23" s="50">
        <v>83158</v>
      </c>
      <c r="X23" s="50">
        <v>85608</v>
      </c>
      <c r="Y23" s="50">
        <v>87251</v>
      </c>
      <c r="Z23" s="50">
        <v>87873</v>
      </c>
      <c r="AA23" s="50">
        <v>87830</v>
      </c>
      <c r="AB23" s="50">
        <v>87575</v>
      </c>
      <c r="AC23" s="50">
        <v>87135</v>
      </c>
      <c r="AD23" s="50">
        <v>86517</v>
      </c>
      <c r="AE23" s="50">
        <v>85729</v>
      </c>
      <c r="AF23" s="50">
        <v>84741</v>
      </c>
      <c r="AG23" s="50">
        <v>83582</v>
      </c>
      <c r="AH23" s="50">
        <v>82140</v>
      </c>
      <c r="AI23" s="50">
        <v>80459</v>
      </c>
      <c r="AJ23" s="2" t="s">
        <v>21</v>
      </c>
      <c r="AK23" s="37" t="s">
        <v>77</v>
      </c>
      <c r="AL23" s="2" t="s">
        <v>58</v>
      </c>
      <c r="AM23" s="2" t="s">
        <v>59</v>
      </c>
    </row>
    <row r="24" spans="1:39" x14ac:dyDescent="0.35">
      <c r="A24" s="2" t="s">
        <v>22</v>
      </c>
      <c r="B24" s="3"/>
      <c r="C24" s="3"/>
      <c r="D24" s="50">
        <v>598</v>
      </c>
      <c r="E24" s="50">
        <v>884</v>
      </c>
      <c r="F24" s="50">
        <v>1693</v>
      </c>
      <c r="G24" s="50">
        <v>2991</v>
      </c>
      <c r="H24" s="50">
        <v>4637</v>
      </c>
      <c r="I24" s="50">
        <v>6988</v>
      </c>
      <c r="J24" s="50">
        <v>10146</v>
      </c>
      <c r="K24" s="50">
        <v>14138</v>
      </c>
      <c r="L24" s="50">
        <v>18998</v>
      </c>
      <c r="M24" s="50">
        <v>24835</v>
      </c>
      <c r="N24" s="50">
        <v>31744</v>
      </c>
      <c r="O24" s="50">
        <v>39599</v>
      </c>
      <c r="P24" s="50">
        <v>48787</v>
      </c>
      <c r="Q24" s="50">
        <v>58517</v>
      </c>
      <c r="R24" s="50">
        <v>68232</v>
      </c>
      <c r="S24" s="50">
        <v>77408</v>
      </c>
      <c r="T24" s="50">
        <v>85532</v>
      </c>
      <c r="U24" s="50">
        <v>92377</v>
      </c>
      <c r="V24" s="50">
        <v>97819</v>
      </c>
      <c r="W24" s="50">
        <v>101917</v>
      </c>
      <c r="X24" s="50">
        <v>104936</v>
      </c>
      <c r="Y24" s="50">
        <v>106964</v>
      </c>
      <c r="Z24" s="50">
        <v>107729</v>
      </c>
      <c r="AA24" s="50">
        <v>107678</v>
      </c>
      <c r="AB24" s="50">
        <v>107365</v>
      </c>
      <c r="AC24" s="50">
        <v>106826</v>
      </c>
      <c r="AD24" s="50">
        <v>106071</v>
      </c>
      <c r="AE24" s="50">
        <v>105101</v>
      </c>
      <c r="AF24" s="50">
        <v>103891</v>
      </c>
      <c r="AG24" s="50">
        <v>102470</v>
      </c>
      <c r="AH24" s="50">
        <v>100702</v>
      </c>
      <c r="AI24" s="50">
        <v>98641</v>
      </c>
      <c r="AJ24" s="2" t="s">
        <v>22</v>
      </c>
      <c r="AK24" s="37" t="s">
        <v>77</v>
      </c>
      <c r="AL24" s="2" t="s">
        <v>58</v>
      </c>
      <c r="AM24" s="2" t="s">
        <v>59</v>
      </c>
    </row>
    <row r="25" spans="1:39" x14ac:dyDescent="0.35">
      <c r="A25" s="2" t="s">
        <v>23</v>
      </c>
      <c r="B25" s="3"/>
      <c r="C25" s="3"/>
      <c r="D25" s="50">
        <v>353</v>
      </c>
      <c r="E25" s="50">
        <v>503</v>
      </c>
      <c r="F25" s="50">
        <v>1190</v>
      </c>
      <c r="G25" s="50">
        <v>2297</v>
      </c>
      <c r="H25" s="50">
        <v>3800</v>
      </c>
      <c r="I25" s="50">
        <v>5987</v>
      </c>
      <c r="J25" s="50">
        <v>8960</v>
      </c>
      <c r="K25" s="50">
        <v>12701</v>
      </c>
      <c r="L25" s="50">
        <v>17159</v>
      </c>
      <c r="M25" s="50">
        <v>22422</v>
      </c>
      <c r="N25" s="50">
        <v>28653</v>
      </c>
      <c r="O25" s="50">
        <v>35741</v>
      </c>
      <c r="P25" s="50">
        <v>44030</v>
      </c>
      <c r="Q25" s="50">
        <v>52804</v>
      </c>
      <c r="R25" s="50">
        <v>61565</v>
      </c>
      <c r="S25" s="50">
        <v>69842</v>
      </c>
      <c r="T25" s="50">
        <v>77169</v>
      </c>
      <c r="U25" s="50">
        <v>83345</v>
      </c>
      <c r="V25" s="50">
        <v>88252</v>
      </c>
      <c r="W25" s="50">
        <v>91951</v>
      </c>
      <c r="X25" s="50">
        <v>94673</v>
      </c>
      <c r="Y25" s="50">
        <v>96503</v>
      </c>
      <c r="Z25" s="50">
        <v>97192</v>
      </c>
      <c r="AA25" s="50">
        <v>97147</v>
      </c>
      <c r="AB25" s="50">
        <v>96864</v>
      </c>
      <c r="AC25" s="50">
        <v>96377</v>
      </c>
      <c r="AD25" s="50">
        <v>95696</v>
      </c>
      <c r="AE25" s="50">
        <v>94825</v>
      </c>
      <c r="AF25" s="50">
        <v>93731</v>
      </c>
      <c r="AG25" s="50">
        <v>92450</v>
      </c>
      <c r="AH25" s="50">
        <v>90852</v>
      </c>
      <c r="AI25" s="50">
        <v>88993</v>
      </c>
      <c r="AJ25" s="2" t="s">
        <v>23</v>
      </c>
      <c r="AK25" s="37" t="s">
        <v>55</v>
      </c>
      <c r="AL25" s="2" t="s">
        <v>55</v>
      </c>
      <c r="AM25" s="2"/>
    </row>
    <row r="26" spans="1:39" x14ac:dyDescent="0.35">
      <c r="A26" s="2" t="s">
        <v>24</v>
      </c>
      <c r="B26" s="3"/>
      <c r="C26" s="3"/>
      <c r="D26" s="50">
        <v>914</v>
      </c>
      <c r="E26" s="50">
        <v>1234</v>
      </c>
      <c r="F26" s="50">
        <v>2779</v>
      </c>
      <c r="G26" s="50">
        <v>5115</v>
      </c>
      <c r="H26" s="50">
        <v>8046</v>
      </c>
      <c r="I26" s="50">
        <v>12070</v>
      </c>
      <c r="J26" s="50">
        <v>17277</v>
      </c>
      <c r="K26" s="50">
        <v>23807</v>
      </c>
      <c r="L26" s="50">
        <v>31574</v>
      </c>
      <c r="M26" s="50">
        <v>40744</v>
      </c>
      <c r="N26" s="50">
        <v>51595</v>
      </c>
      <c r="O26" s="50">
        <v>63927</v>
      </c>
      <c r="P26" s="50">
        <v>78348</v>
      </c>
      <c r="Q26" s="50">
        <v>93607</v>
      </c>
      <c r="R26" s="50">
        <v>108841</v>
      </c>
      <c r="S26" s="50">
        <v>123232</v>
      </c>
      <c r="T26" s="50">
        <v>135953</v>
      </c>
      <c r="U26" s="50">
        <v>146681</v>
      </c>
      <c r="V26" s="50">
        <v>155205</v>
      </c>
      <c r="W26" s="50">
        <v>161618</v>
      </c>
      <c r="X26" s="50">
        <v>166343</v>
      </c>
      <c r="Y26" s="50">
        <v>169515</v>
      </c>
      <c r="Z26" s="50">
        <v>170704</v>
      </c>
      <c r="AA26" s="50">
        <v>170614</v>
      </c>
      <c r="AB26" s="50">
        <v>170119</v>
      </c>
      <c r="AC26" s="50">
        <v>169260</v>
      </c>
      <c r="AD26" s="50">
        <v>168067</v>
      </c>
      <c r="AE26" s="50">
        <v>166534</v>
      </c>
      <c r="AF26" s="50">
        <v>164612</v>
      </c>
      <c r="AG26" s="50">
        <v>162363</v>
      </c>
      <c r="AH26" s="50">
        <v>159560</v>
      </c>
      <c r="AI26" s="50">
        <v>156295</v>
      </c>
      <c r="AJ26" s="2" t="s">
        <v>24</v>
      </c>
      <c r="AK26" s="37" t="s">
        <v>55</v>
      </c>
      <c r="AL26" s="2" t="s">
        <v>55</v>
      </c>
      <c r="AM26" s="2"/>
    </row>
    <row r="27" spans="1:39" x14ac:dyDescent="0.35">
      <c r="A27" s="2" t="s">
        <v>25</v>
      </c>
      <c r="B27" s="3"/>
      <c r="C27" s="3"/>
      <c r="D27" s="50">
        <v>57</v>
      </c>
      <c r="E27" s="50">
        <v>84</v>
      </c>
      <c r="F27" s="50">
        <v>161</v>
      </c>
      <c r="G27" s="50">
        <v>285</v>
      </c>
      <c r="H27" s="50">
        <v>443</v>
      </c>
      <c r="I27" s="50">
        <v>667</v>
      </c>
      <c r="J27" s="50">
        <v>971</v>
      </c>
      <c r="K27" s="50">
        <v>1353</v>
      </c>
      <c r="L27" s="50">
        <v>1819</v>
      </c>
      <c r="M27" s="50">
        <v>2378</v>
      </c>
      <c r="N27" s="50">
        <v>3041</v>
      </c>
      <c r="O27" s="50">
        <v>3793</v>
      </c>
      <c r="P27" s="50">
        <v>4675</v>
      </c>
      <c r="Q27" s="50">
        <v>5607</v>
      </c>
      <c r="R27" s="50">
        <v>6539</v>
      </c>
      <c r="S27" s="50">
        <v>7417</v>
      </c>
      <c r="T27" s="50">
        <v>8196</v>
      </c>
      <c r="U27" s="50">
        <v>8853</v>
      </c>
      <c r="V27" s="50">
        <v>9374</v>
      </c>
      <c r="W27" s="50">
        <v>9768</v>
      </c>
      <c r="X27" s="50">
        <v>10057</v>
      </c>
      <c r="Y27" s="50">
        <v>10251</v>
      </c>
      <c r="Z27" s="50">
        <v>10325</v>
      </c>
      <c r="AA27" s="50">
        <v>10319</v>
      </c>
      <c r="AB27" s="50">
        <v>10289</v>
      </c>
      <c r="AC27" s="50">
        <v>10238</v>
      </c>
      <c r="AD27" s="50">
        <v>10166</v>
      </c>
      <c r="AE27" s="50">
        <v>10073</v>
      </c>
      <c r="AF27" s="50">
        <v>9956</v>
      </c>
      <c r="AG27" s="50">
        <v>9821</v>
      </c>
      <c r="AH27" s="50">
        <v>9652</v>
      </c>
      <c r="AI27" s="50">
        <v>9454</v>
      </c>
      <c r="AJ27" s="2" t="s">
        <v>25</v>
      </c>
      <c r="AK27" s="37" t="s">
        <v>62</v>
      </c>
      <c r="AL27" s="2" t="s">
        <v>62</v>
      </c>
      <c r="AM27" s="2"/>
    </row>
    <row r="28" spans="1:39" x14ac:dyDescent="0.35">
      <c r="A28" s="2" t="s">
        <v>26</v>
      </c>
      <c r="B28" s="3"/>
      <c r="C28" s="3"/>
      <c r="D28" s="50">
        <v>204</v>
      </c>
      <c r="E28" s="50">
        <v>301</v>
      </c>
      <c r="F28" s="50">
        <v>741</v>
      </c>
      <c r="G28" s="50">
        <v>1481</v>
      </c>
      <c r="H28" s="50">
        <v>2525</v>
      </c>
      <c r="I28" s="50">
        <v>4095</v>
      </c>
      <c r="J28" s="50">
        <v>6278</v>
      </c>
      <c r="K28" s="50">
        <v>9028</v>
      </c>
      <c r="L28" s="50">
        <v>12306</v>
      </c>
      <c r="M28" s="50">
        <v>16181</v>
      </c>
      <c r="N28" s="50">
        <v>20767</v>
      </c>
      <c r="O28" s="50">
        <v>25986</v>
      </c>
      <c r="P28" s="50">
        <v>32087</v>
      </c>
      <c r="Q28" s="50">
        <v>38549</v>
      </c>
      <c r="R28" s="50">
        <v>45002</v>
      </c>
      <c r="S28" s="50">
        <v>51100</v>
      </c>
      <c r="T28" s="50">
        <v>56496</v>
      </c>
      <c r="U28" s="50">
        <v>61047</v>
      </c>
      <c r="V28" s="50">
        <v>64665</v>
      </c>
      <c r="W28" s="50">
        <v>67390</v>
      </c>
      <c r="X28" s="50">
        <v>69398</v>
      </c>
      <c r="Y28" s="50">
        <v>70746</v>
      </c>
      <c r="Z28" s="50">
        <v>71256</v>
      </c>
      <c r="AA28" s="50">
        <v>71223</v>
      </c>
      <c r="AB28" s="50">
        <v>71017</v>
      </c>
      <c r="AC28" s="50">
        <v>70660</v>
      </c>
      <c r="AD28" s="50">
        <v>70161</v>
      </c>
      <c r="AE28" s="50">
        <v>69521</v>
      </c>
      <c r="AF28" s="50">
        <v>68719</v>
      </c>
      <c r="AG28" s="50">
        <v>67780</v>
      </c>
      <c r="AH28" s="50">
        <v>66609</v>
      </c>
      <c r="AI28" s="50">
        <v>65247</v>
      </c>
      <c r="AJ28" s="2" t="s">
        <v>26</v>
      </c>
      <c r="AK28" s="37" t="s">
        <v>56</v>
      </c>
      <c r="AL28" s="2" t="s">
        <v>56</v>
      </c>
      <c r="AM28" s="2"/>
    </row>
    <row r="29" spans="1:39" x14ac:dyDescent="0.35">
      <c r="A29" s="2" t="s">
        <v>27</v>
      </c>
      <c r="B29" s="3"/>
      <c r="C29" s="3"/>
      <c r="D29" s="50">
        <v>127</v>
      </c>
      <c r="E29" s="50">
        <v>172</v>
      </c>
      <c r="F29" s="50">
        <v>402</v>
      </c>
      <c r="G29" s="50">
        <v>755</v>
      </c>
      <c r="H29" s="50">
        <v>1222</v>
      </c>
      <c r="I29" s="50">
        <v>1884</v>
      </c>
      <c r="J29" s="50">
        <v>2765</v>
      </c>
      <c r="K29" s="50">
        <v>3874</v>
      </c>
      <c r="L29" s="50">
        <v>5193</v>
      </c>
      <c r="M29" s="50">
        <v>6751</v>
      </c>
      <c r="N29" s="50">
        <v>8597</v>
      </c>
      <c r="O29" s="50">
        <v>10694</v>
      </c>
      <c r="P29" s="50">
        <v>13147</v>
      </c>
      <c r="Q29" s="50">
        <v>15743</v>
      </c>
      <c r="R29" s="50">
        <v>18335</v>
      </c>
      <c r="S29" s="50">
        <v>20784</v>
      </c>
      <c r="T29" s="50">
        <v>22950</v>
      </c>
      <c r="U29" s="50">
        <v>24778</v>
      </c>
      <c r="V29" s="50">
        <v>26228</v>
      </c>
      <c r="W29" s="50">
        <v>27322</v>
      </c>
      <c r="X29" s="50">
        <v>28126</v>
      </c>
      <c r="Y29" s="50">
        <v>28666</v>
      </c>
      <c r="Z29" s="50">
        <v>28870</v>
      </c>
      <c r="AA29" s="50">
        <v>28856</v>
      </c>
      <c r="AB29" s="50">
        <v>28773</v>
      </c>
      <c r="AC29" s="50">
        <v>28627</v>
      </c>
      <c r="AD29" s="50">
        <v>28424</v>
      </c>
      <c r="AE29" s="50">
        <v>28166</v>
      </c>
      <c r="AF29" s="50">
        <v>27840</v>
      </c>
      <c r="AG29" s="50">
        <v>27461</v>
      </c>
      <c r="AH29" s="50">
        <v>26986</v>
      </c>
      <c r="AI29" s="50">
        <v>26435</v>
      </c>
      <c r="AJ29" s="2" t="s">
        <v>27</v>
      </c>
      <c r="AK29" s="37" t="s">
        <v>60</v>
      </c>
      <c r="AL29" s="2" t="s">
        <v>60</v>
      </c>
      <c r="AM29" s="2"/>
    </row>
    <row r="30" spans="1:39" x14ac:dyDescent="0.35">
      <c r="A30" s="2" t="s">
        <v>28</v>
      </c>
      <c r="B30" s="3"/>
      <c r="C30" s="3"/>
      <c r="D30" s="50">
        <v>1401</v>
      </c>
      <c r="E30" s="50">
        <v>1940</v>
      </c>
      <c r="F30" s="50">
        <v>3501</v>
      </c>
      <c r="G30" s="50">
        <v>5806</v>
      </c>
      <c r="H30" s="50">
        <v>8456</v>
      </c>
      <c r="I30" s="50">
        <v>11959</v>
      </c>
      <c r="J30" s="50">
        <v>16432</v>
      </c>
      <c r="K30" s="50">
        <v>22066</v>
      </c>
      <c r="L30" s="50">
        <v>28912</v>
      </c>
      <c r="M30" s="50">
        <v>37120</v>
      </c>
      <c r="N30" s="50">
        <v>46831</v>
      </c>
      <c r="O30" s="50">
        <v>57868</v>
      </c>
      <c r="P30" s="50">
        <v>70770</v>
      </c>
      <c r="Q30" s="50">
        <v>84423</v>
      </c>
      <c r="R30" s="50">
        <v>98050</v>
      </c>
      <c r="S30" s="50">
        <v>110922</v>
      </c>
      <c r="T30" s="50">
        <v>122297</v>
      </c>
      <c r="U30" s="50">
        <v>131889</v>
      </c>
      <c r="V30" s="50">
        <v>139509</v>
      </c>
      <c r="W30" s="50">
        <v>145240</v>
      </c>
      <c r="X30" s="50">
        <v>149462</v>
      </c>
      <c r="Y30" s="50">
        <v>152297</v>
      </c>
      <c r="Z30" s="50">
        <v>153360</v>
      </c>
      <c r="AA30" s="50">
        <v>153274</v>
      </c>
      <c r="AB30" s="50">
        <v>152826</v>
      </c>
      <c r="AC30" s="50">
        <v>152057</v>
      </c>
      <c r="AD30" s="50">
        <v>150985</v>
      </c>
      <c r="AE30" s="50">
        <v>149607</v>
      </c>
      <c r="AF30" s="50">
        <v>147884</v>
      </c>
      <c r="AG30" s="50">
        <v>145863</v>
      </c>
      <c r="AH30" s="50">
        <v>143342</v>
      </c>
      <c r="AI30" s="50">
        <v>140407</v>
      </c>
      <c r="AJ30" s="2" t="s">
        <v>28</v>
      </c>
      <c r="AK30" s="37" t="s">
        <v>57</v>
      </c>
      <c r="AL30" s="2" t="s">
        <v>57</v>
      </c>
      <c r="AM30" s="2"/>
    </row>
    <row r="31" spans="1:39" x14ac:dyDescent="0.35">
      <c r="A31" s="2" t="s">
        <v>29</v>
      </c>
      <c r="B31" s="3"/>
      <c r="C31" s="3"/>
      <c r="D31" s="50">
        <v>212</v>
      </c>
      <c r="E31" s="50">
        <v>289</v>
      </c>
      <c r="F31" s="50">
        <v>642</v>
      </c>
      <c r="G31" s="50">
        <v>1176</v>
      </c>
      <c r="H31" s="50">
        <v>1850</v>
      </c>
      <c r="I31" s="50">
        <v>2778</v>
      </c>
      <c r="J31" s="50">
        <v>3984</v>
      </c>
      <c r="K31" s="50">
        <v>5498</v>
      </c>
      <c r="L31" s="50">
        <v>7302</v>
      </c>
      <c r="M31" s="50">
        <v>9431</v>
      </c>
      <c r="N31" s="50">
        <v>11952</v>
      </c>
      <c r="O31" s="50">
        <v>14817</v>
      </c>
      <c r="P31" s="50">
        <v>18168</v>
      </c>
      <c r="Q31" s="50">
        <v>21715</v>
      </c>
      <c r="R31" s="50">
        <v>25254</v>
      </c>
      <c r="S31" s="50">
        <v>28597</v>
      </c>
      <c r="T31" s="50">
        <v>31553</v>
      </c>
      <c r="U31" s="50">
        <v>34047</v>
      </c>
      <c r="V31" s="50">
        <v>36028</v>
      </c>
      <c r="W31" s="50">
        <v>37517</v>
      </c>
      <c r="X31" s="50">
        <v>38617</v>
      </c>
      <c r="Y31" s="50">
        <v>39354</v>
      </c>
      <c r="Z31" s="50">
        <v>39630</v>
      </c>
      <c r="AA31" s="50">
        <v>39610</v>
      </c>
      <c r="AB31" s="50">
        <v>39494</v>
      </c>
      <c r="AC31" s="50">
        <v>39295</v>
      </c>
      <c r="AD31" s="50">
        <v>39018</v>
      </c>
      <c r="AE31" s="50">
        <v>38663</v>
      </c>
      <c r="AF31" s="50">
        <v>38216</v>
      </c>
      <c r="AG31" s="50">
        <v>37694</v>
      </c>
      <c r="AH31" s="50">
        <v>37043</v>
      </c>
      <c r="AI31" s="50">
        <v>36285</v>
      </c>
      <c r="AJ31" s="2" t="s">
        <v>29</v>
      </c>
      <c r="AK31" s="37" t="s">
        <v>60</v>
      </c>
      <c r="AL31" s="2" t="s">
        <v>60</v>
      </c>
      <c r="AM31" s="2"/>
    </row>
    <row r="32" spans="1:39" x14ac:dyDescent="0.35">
      <c r="A32" s="2" t="s">
        <v>30</v>
      </c>
      <c r="B32" s="3"/>
      <c r="C32" s="3"/>
      <c r="D32" s="50">
        <v>479</v>
      </c>
      <c r="E32" s="50">
        <v>629</v>
      </c>
      <c r="F32" s="50">
        <v>1342</v>
      </c>
      <c r="G32" s="50">
        <v>2361</v>
      </c>
      <c r="H32" s="50">
        <v>3551</v>
      </c>
      <c r="I32" s="50">
        <v>5085</v>
      </c>
      <c r="J32" s="50">
        <v>6958</v>
      </c>
      <c r="K32" s="50">
        <v>9302</v>
      </c>
      <c r="L32" s="50">
        <v>12085</v>
      </c>
      <c r="M32" s="50">
        <v>15371</v>
      </c>
      <c r="N32" s="50">
        <v>19257</v>
      </c>
      <c r="O32" s="50">
        <v>23674</v>
      </c>
      <c r="P32" s="50">
        <v>28833</v>
      </c>
      <c r="Q32" s="50">
        <v>34295</v>
      </c>
      <c r="R32" s="50">
        <v>39739</v>
      </c>
      <c r="S32" s="50">
        <v>44885</v>
      </c>
      <c r="T32" s="50">
        <v>49428</v>
      </c>
      <c r="U32" s="50">
        <v>53259</v>
      </c>
      <c r="V32" s="50">
        <v>56304</v>
      </c>
      <c r="W32" s="50">
        <v>58591</v>
      </c>
      <c r="X32" s="50">
        <v>60275</v>
      </c>
      <c r="Y32" s="50">
        <v>61405</v>
      </c>
      <c r="Z32" s="50">
        <v>61827</v>
      </c>
      <c r="AA32" s="50">
        <v>61790</v>
      </c>
      <c r="AB32" s="50">
        <v>61609</v>
      </c>
      <c r="AC32" s="50">
        <v>61300</v>
      </c>
      <c r="AD32" s="50">
        <v>60866</v>
      </c>
      <c r="AE32" s="50">
        <v>60313</v>
      </c>
      <c r="AF32" s="50">
        <v>59616</v>
      </c>
      <c r="AG32" s="50">
        <v>58800</v>
      </c>
      <c r="AH32" s="50">
        <v>57785</v>
      </c>
      <c r="AI32" s="50">
        <v>56604</v>
      </c>
      <c r="AJ32" s="2" t="s">
        <v>30</v>
      </c>
      <c r="AK32" s="37" t="s">
        <v>60</v>
      </c>
      <c r="AL32" s="2" t="s">
        <v>60</v>
      </c>
      <c r="AM32" s="2"/>
    </row>
    <row r="33" spans="1:39" x14ac:dyDescent="0.35">
      <c r="A33" s="2" t="s">
        <v>31</v>
      </c>
      <c r="B33" s="3"/>
      <c r="C33" s="3"/>
      <c r="D33" s="50">
        <v>310</v>
      </c>
      <c r="E33" s="50">
        <v>456</v>
      </c>
      <c r="F33" s="50">
        <v>888</v>
      </c>
      <c r="G33" s="50">
        <v>1578</v>
      </c>
      <c r="H33" s="50">
        <v>2462</v>
      </c>
      <c r="I33" s="50">
        <v>3733</v>
      </c>
      <c r="J33" s="50">
        <v>5442</v>
      </c>
      <c r="K33" s="50">
        <v>7605</v>
      </c>
      <c r="L33" s="50">
        <v>10236</v>
      </c>
      <c r="M33" s="50">
        <v>13395</v>
      </c>
      <c r="N33" s="50">
        <v>17139</v>
      </c>
      <c r="O33" s="50">
        <v>21392</v>
      </c>
      <c r="P33" s="50">
        <v>26368</v>
      </c>
      <c r="Q33" s="50">
        <v>31636</v>
      </c>
      <c r="R33" s="50">
        <v>36897</v>
      </c>
      <c r="S33" s="50">
        <v>41867</v>
      </c>
      <c r="T33" s="50">
        <v>46266</v>
      </c>
      <c r="U33" s="50">
        <v>49975</v>
      </c>
      <c r="V33" s="50">
        <v>52923</v>
      </c>
      <c r="W33" s="50">
        <v>55141</v>
      </c>
      <c r="X33" s="50">
        <v>56776</v>
      </c>
      <c r="Y33" s="50">
        <v>57875</v>
      </c>
      <c r="Z33" s="50">
        <v>58290</v>
      </c>
      <c r="AA33" s="50">
        <v>58262</v>
      </c>
      <c r="AB33" s="50">
        <v>58094</v>
      </c>
      <c r="AC33" s="50">
        <v>57801</v>
      </c>
      <c r="AD33" s="50">
        <v>57392</v>
      </c>
      <c r="AE33" s="50">
        <v>56871</v>
      </c>
      <c r="AF33" s="50">
        <v>56213</v>
      </c>
      <c r="AG33" s="50">
        <v>55445</v>
      </c>
      <c r="AH33" s="50">
        <v>54490</v>
      </c>
      <c r="AI33" s="50">
        <v>53373</v>
      </c>
      <c r="AJ33" s="2" t="s">
        <v>31</v>
      </c>
      <c r="AK33" s="37" t="s">
        <v>74</v>
      </c>
      <c r="AL33" s="2" t="s">
        <v>54</v>
      </c>
      <c r="AM33" s="2" t="s">
        <v>60</v>
      </c>
    </row>
    <row r="34" spans="1:39" x14ac:dyDescent="0.35">
      <c r="A34" s="2" t="s">
        <v>32</v>
      </c>
      <c r="B34" s="3"/>
      <c r="C34" s="3"/>
      <c r="D34" s="50">
        <v>2016</v>
      </c>
      <c r="E34" s="50">
        <v>2845</v>
      </c>
      <c r="F34" s="50">
        <v>5250</v>
      </c>
      <c r="G34" s="50">
        <v>8891</v>
      </c>
      <c r="H34" s="50">
        <v>13245</v>
      </c>
      <c r="I34" s="50">
        <v>19188</v>
      </c>
      <c r="J34" s="50">
        <v>26939</v>
      </c>
      <c r="K34" s="50">
        <v>36720</v>
      </c>
      <c r="L34" s="50">
        <v>48615</v>
      </c>
      <c r="M34" s="50">
        <v>62881</v>
      </c>
      <c r="N34" s="50">
        <v>79775</v>
      </c>
      <c r="O34" s="50">
        <v>98969</v>
      </c>
      <c r="P34" s="50">
        <v>121419</v>
      </c>
      <c r="Q34" s="50">
        <v>145180</v>
      </c>
      <c r="R34" s="50">
        <v>168891</v>
      </c>
      <c r="S34" s="50">
        <v>191296</v>
      </c>
      <c r="T34" s="50">
        <v>211107</v>
      </c>
      <c r="U34" s="50">
        <v>227811</v>
      </c>
      <c r="V34" s="50">
        <v>241082</v>
      </c>
      <c r="W34" s="50">
        <v>251072</v>
      </c>
      <c r="X34" s="50">
        <v>258434</v>
      </c>
      <c r="Y34" s="50">
        <v>263373</v>
      </c>
      <c r="Z34" s="50">
        <v>265229</v>
      </c>
      <c r="AA34" s="50">
        <v>265087</v>
      </c>
      <c r="AB34" s="50">
        <v>264322</v>
      </c>
      <c r="AC34" s="50">
        <v>262990</v>
      </c>
      <c r="AD34" s="50">
        <v>261130</v>
      </c>
      <c r="AE34" s="50">
        <v>258751</v>
      </c>
      <c r="AF34" s="50">
        <v>255767</v>
      </c>
      <c r="AG34" s="50">
        <v>252273</v>
      </c>
      <c r="AH34" s="50">
        <v>247916</v>
      </c>
      <c r="AI34" s="50">
        <v>242843</v>
      </c>
      <c r="AJ34" s="2" t="s">
        <v>32</v>
      </c>
      <c r="AK34" s="37" t="s">
        <v>57</v>
      </c>
      <c r="AL34" s="2" t="s">
        <v>57</v>
      </c>
      <c r="AM34" s="2"/>
    </row>
    <row r="35" spans="1:39" x14ac:dyDescent="0.35">
      <c r="A35" s="2" t="s">
        <v>33</v>
      </c>
      <c r="B35" s="3"/>
      <c r="C35" s="3"/>
      <c r="D35" s="50">
        <v>281</v>
      </c>
      <c r="E35" s="50">
        <v>386</v>
      </c>
      <c r="F35" s="50">
        <v>896</v>
      </c>
      <c r="G35" s="50">
        <v>1689</v>
      </c>
      <c r="H35" s="50">
        <v>2727</v>
      </c>
      <c r="I35" s="50">
        <v>4199</v>
      </c>
      <c r="J35" s="50">
        <v>6159</v>
      </c>
      <c r="K35" s="50">
        <v>8622</v>
      </c>
      <c r="L35" s="50">
        <v>11552</v>
      </c>
      <c r="M35" s="50">
        <v>15015</v>
      </c>
      <c r="N35" s="50">
        <v>19113</v>
      </c>
      <c r="O35" s="50">
        <v>23772</v>
      </c>
      <c r="P35" s="50">
        <v>29219</v>
      </c>
      <c r="Q35" s="50">
        <v>34986</v>
      </c>
      <c r="R35" s="50">
        <v>40743</v>
      </c>
      <c r="S35" s="50">
        <v>46182</v>
      </c>
      <c r="T35" s="50">
        <v>50994</v>
      </c>
      <c r="U35" s="50">
        <v>55050</v>
      </c>
      <c r="V35" s="50">
        <v>58276</v>
      </c>
      <c r="W35" s="50">
        <v>60703</v>
      </c>
      <c r="X35" s="50">
        <v>62490</v>
      </c>
      <c r="Y35" s="50">
        <v>63690</v>
      </c>
      <c r="Z35" s="50">
        <v>64144</v>
      </c>
      <c r="AA35" s="50">
        <v>64108</v>
      </c>
      <c r="AB35" s="50">
        <v>63924</v>
      </c>
      <c r="AC35" s="50">
        <v>63601</v>
      </c>
      <c r="AD35" s="50">
        <v>63152</v>
      </c>
      <c r="AE35" s="50">
        <v>62576</v>
      </c>
      <c r="AF35" s="50">
        <v>61855</v>
      </c>
      <c r="AG35" s="50">
        <v>61010</v>
      </c>
      <c r="AH35" s="50">
        <v>59955</v>
      </c>
      <c r="AI35" s="50">
        <v>58727</v>
      </c>
      <c r="AJ35" s="2" t="s">
        <v>33</v>
      </c>
      <c r="AK35" s="37" t="s">
        <v>55</v>
      </c>
      <c r="AL35" s="2" t="s">
        <v>55</v>
      </c>
      <c r="AM35" s="2"/>
    </row>
    <row r="36" spans="1:39" x14ac:dyDescent="0.35">
      <c r="A36" s="2" t="s">
        <v>34</v>
      </c>
      <c r="B36" s="3"/>
      <c r="C36" s="3"/>
      <c r="D36" s="50">
        <v>325</v>
      </c>
      <c r="E36" s="50">
        <v>472</v>
      </c>
      <c r="F36" s="50">
        <v>1136</v>
      </c>
      <c r="G36" s="50">
        <v>2234</v>
      </c>
      <c r="H36" s="50">
        <v>3753</v>
      </c>
      <c r="I36" s="50">
        <v>6002</v>
      </c>
      <c r="J36" s="50">
        <v>9097</v>
      </c>
      <c r="K36" s="50">
        <v>12996</v>
      </c>
      <c r="L36" s="50">
        <v>17640</v>
      </c>
      <c r="M36" s="50">
        <v>23127</v>
      </c>
      <c r="N36" s="50">
        <v>29625</v>
      </c>
      <c r="O36" s="50">
        <v>37013</v>
      </c>
      <c r="P36" s="50">
        <v>45656</v>
      </c>
      <c r="Q36" s="50">
        <v>54806</v>
      </c>
      <c r="R36" s="50">
        <v>63943</v>
      </c>
      <c r="S36" s="50">
        <v>72577</v>
      </c>
      <c r="T36" s="50">
        <v>80217</v>
      </c>
      <c r="U36" s="50">
        <v>86662</v>
      </c>
      <c r="V36" s="50">
        <v>91781</v>
      </c>
      <c r="W36" s="50">
        <v>95639</v>
      </c>
      <c r="X36" s="50">
        <v>98482</v>
      </c>
      <c r="Y36" s="50">
        <v>100391</v>
      </c>
      <c r="Z36" s="50">
        <v>101109</v>
      </c>
      <c r="AA36" s="50">
        <v>101061</v>
      </c>
      <c r="AB36" s="50">
        <v>100767</v>
      </c>
      <c r="AC36" s="50">
        <v>100261</v>
      </c>
      <c r="AD36" s="50">
        <v>99555</v>
      </c>
      <c r="AE36" s="50">
        <v>98645</v>
      </c>
      <c r="AF36" s="50">
        <v>97509</v>
      </c>
      <c r="AG36" s="50">
        <v>96175</v>
      </c>
      <c r="AH36" s="50">
        <v>94515</v>
      </c>
      <c r="AI36" s="50">
        <v>92579</v>
      </c>
      <c r="AJ36" s="2" t="s">
        <v>34</v>
      </c>
      <c r="AK36" s="37" t="s">
        <v>56</v>
      </c>
      <c r="AL36" s="2" t="s">
        <v>56</v>
      </c>
      <c r="AM36" s="2"/>
    </row>
    <row r="37" spans="1:39" x14ac:dyDescent="0.35">
      <c r="A37" s="2" t="s">
        <v>35</v>
      </c>
      <c r="B37" s="3"/>
      <c r="C37" s="3"/>
      <c r="D37" s="50">
        <v>523</v>
      </c>
      <c r="E37" s="50">
        <v>724</v>
      </c>
      <c r="F37" s="50">
        <v>1685</v>
      </c>
      <c r="G37" s="50">
        <v>3199</v>
      </c>
      <c r="H37" s="50">
        <v>5197</v>
      </c>
      <c r="I37" s="50">
        <v>8052</v>
      </c>
      <c r="J37" s="50">
        <v>11875</v>
      </c>
      <c r="K37" s="50">
        <v>16678</v>
      </c>
      <c r="L37" s="50">
        <v>22399</v>
      </c>
      <c r="M37" s="50">
        <v>29156</v>
      </c>
      <c r="N37" s="50">
        <v>37155</v>
      </c>
      <c r="O37" s="50">
        <v>46247</v>
      </c>
      <c r="P37" s="50">
        <v>56881</v>
      </c>
      <c r="Q37" s="50">
        <v>68136</v>
      </c>
      <c r="R37" s="50">
        <v>79377</v>
      </c>
      <c r="S37" s="50">
        <v>89996</v>
      </c>
      <c r="T37" s="50">
        <v>99390</v>
      </c>
      <c r="U37" s="50">
        <v>107309</v>
      </c>
      <c r="V37" s="50">
        <v>113602</v>
      </c>
      <c r="W37" s="50">
        <v>118344</v>
      </c>
      <c r="X37" s="50">
        <v>121834</v>
      </c>
      <c r="Y37" s="50">
        <v>124178</v>
      </c>
      <c r="Z37" s="50">
        <v>125061</v>
      </c>
      <c r="AA37" s="50">
        <v>124999</v>
      </c>
      <c r="AB37" s="50">
        <v>124637</v>
      </c>
      <c r="AC37" s="50">
        <v>124009</v>
      </c>
      <c r="AD37" s="50">
        <v>123134</v>
      </c>
      <c r="AE37" s="50">
        <v>122010</v>
      </c>
      <c r="AF37" s="50">
        <v>120601</v>
      </c>
      <c r="AG37" s="50">
        <v>118953</v>
      </c>
      <c r="AH37" s="50">
        <v>116900</v>
      </c>
      <c r="AI37" s="50">
        <v>114509</v>
      </c>
      <c r="AJ37" s="2" t="s">
        <v>35</v>
      </c>
      <c r="AK37" s="37" t="s">
        <v>55</v>
      </c>
      <c r="AL37" s="2" t="s">
        <v>55</v>
      </c>
      <c r="AM37" s="2"/>
    </row>
    <row r="38" spans="1:39" x14ac:dyDescent="0.35">
      <c r="A38" s="2" t="s">
        <v>36</v>
      </c>
      <c r="B38" s="3"/>
      <c r="C38" s="3"/>
      <c r="D38" s="50">
        <v>1395</v>
      </c>
      <c r="E38" s="50">
        <v>1998</v>
      </c>
      <c r="F38" s="50">
        <v>3733</v>
      </c>
      <c r="G38" s="50">
        <v>6413</v>
      </c>
      <c r="H38" s="50">
        <v>9685</v>
      </c>
      <c r="I38" s="50">
        <v>14227</v>
      </c>
      <c r="J38" s="50">
        <v>20218</v>
      </c>
      <c r="K38" s="50">
        <v>27784</v>
      </c>
      <c r="L38" s="50">
        <v>36990</v>
      </c>
      <c r="M38" s="50">
        <v>48037</v>
      </c>
      <c r="N38" s="50">
        <v>61110</v>
      </c>
      <c r="O38" s="50">
        <v>75981</v>
      </c>
      <c r="P38" s="50">
        <v>93363</v>
      </c>
      <c r="Q38" s="50">
        <v>111763</v>
      </c>
      <c r="R38" s="50">
        <v>130132</v>
      </c>
      <c r="S38" s="50">
        <v>147490</v>
      </c>
      <c r="T38" s="50">
        <v>162839</v>
      </c>
      <c r="U38" s="50">
        <v>175782</v>
      </c>
      <c r="V38" s="50">
        <v>186066</v>
      </c>
      <c r="W38" s="50">
        <v>193808</v>
      </c>
      <c r="X38" s="50">
        <v>199514</v>
      </c>
      <c r="Y38" s="50">
        <v>203342</v>
      </c>
      <c r="Z38" s="50">
        <v>204786</v>
      </c>
      <c r="AA38" s="50">
        <v>204681</v>
      </c>
      <c r="AB38" s="50">
        <v>204089</v>
      </c>
      <c r="AC38" s="50">
        <v>203063</v>
      </c>
      <c r="AD38" s="50">
        <v>201625</v>
      </c>
      <c r="AE38" s="50">
        <v>199788</v>
      </c>
      <c r="AF38" s="50">
        <v>197484</v>
      </c>
      <c r="AG38" s="50">
        <v>194783</v>
      </c>
      <c r="AH38" s="50">
        <v>191423</v>
      </c>
      <c r="AI38" s="50">
        <v>187504</v>
      </c>
      <c r="AJ38" s="2" t="s">
        <v>36</v>
      </c>
      <c r="AK38" s="37" t="s">
        <v>54</v>
      </c>
      <c r="AL38" s="2" t="s">
        <v>54</v>
      </c>
      <c r="AM38" s="2"/>
    </row>
    <row r="39" spans="1:39" x14ac:dyDescent="0.35">
      <c r="A39" s="2" t="s">
        <v>37</v>
      </c>
      <c r="B39" s="3"/>
      <c r="C39" s="3"/>
      <c r="D39" s="50">
        <v>671</v>
      </c>
      <c r="E39" s="50">
        <v>898</v>
      </c>
      <c r="F39" s="50">
        <v>1557</v>
      </c>
      <c r="G39" s="50">
        <v>2471</v>
      </c>
      <c r="H39" s="50">
        <v>3421</v>
      </c>
      <c r="I39" s="50">
        <v>4568</v>
      </c>
      <c r="J39" s="50">
        <v>5942</v>
      </c>
      <c r="K39" s="50">
        <v>7662</v>
      </c>
      <c r="L39" s="50">
        <v>9743</v>
      </c>
      <c r="M39" s="50">
        <v>12234</v>
      </c>
      <c r="N39" s="50">
        <v>15183</v>
      </c>
      <c r="O39" s="50">
        <v>18527</v>
      </c>
      <c r="P39" s="50">
        <v>22435</v>
      </c>
      <c r="Q39" s="50">
        <v>26569</v>
      </c>
      <c r="R39" s="50">
        <v>30690</v>
      </c>
      <c r="S39" s="50">
        <v>34583</v>
      </c>
      <c r="T39" s="50">
        <v>38016</v>
      </c>
      <c r="U39" s="50">
        <v>40910</v>
      </c>
      <c r="V39" s="50">
        <v>43210</v>
      </c>
      <c r="W39" s="50">
        <v>44937</v>
      </c>
      <c r="X39" s="50">
        <v>46206</v>
      </c>
      <c r="Y39" s="50">
        <v>47059</v>
      </c>
      <c r="Z39" s="50">
        <v>47376</v>
      </c>
      <c r="AA39" s="50">
        <v>47345</v>
      </c>
      <c r="AB39" s="50">
        <v>47205</v>
      </c>
      <c r="AC39" s="50">
        <v>46967</v>
      </c>
      <c r="AD39" s="50">
        <v>46637</v>
      </c>
      <c r="AE39" s="50">
        <v>46210</v>
      </c>
      <c r="AF39" s="50">
        <v>45677</v>
      </c>
      <c r="AG39" s="50">
        <v>45053</v>
      </c>
      <c r="AH39" s="50">
        <v>44276</v>
      </c>
      <c r="AI39" s="50">
        <v>43369</v>
      </c>
      <c r="AJ39" s="2" t="s">
        <v>37</v>
      </c>
      <c r="AK39" s="37" t="s">
        <v>58</v>
      </c>
      <c r="AL39" s="2" t="s">
        <v>58</v>
      </c>
      <c r="AM39" s="2"/>
    </row>
    <row r="40" spans="1:39" x14ac:dyDescent="0.35">
      <c r="A40" s="2" t="s">
        <v>38</v>
      </c>
      <c r="B40" s="3"/>
      <c r="C40" s="3"/>
      <c r="D40" s="50">
        <v>651</v>
      </c>
      <c r="E40" s="50">
        <v>864</v>
      </c>
      <c r="F40" s="50">
        <v>1906</v>
      </c>
      <c r="G40" s="50">
        <v>3435</v>
      </c>
      <c r="H40" s="50">
        <v>5281</v>
      </c>
      <c r="I40" s="50">
        <v>7725</v>
      </c>
      <c r="J40" s="50">
        <v>10794</v>
      </c>
      <c r="K40" s="50">
        <v>14636</v>
      </c>
      <c r="L40" s="50">
        <v>19202</v>
      </c>
      <c r="M40" s="50">
        <v>24586</v>
      </c>
      <c r="N40" s="50">
        <v>30955</v>
      </c>
      <c r="O40" s="50">
        <v>38195</v>
      </c>
      <c r="P40" s="50">
        <v>46659</v>
      </c>
      <c r="Q40" s="50">
        <v>55614</v>
      </c>
      <c r="R40" s="50">
        <v>64550</v>
      </c>
      <c r="S40" s="50">
        <v>72989</v>
      </c>
      <c r="T40" s="50">
        <v>80449</v>
      </c>
      <c r="U40" s="50">
        <v>86739</v>
      </c>
      <c r="V40" s="50">
        <v>91736</v>
      </c>
      <c r="W40" s="50">
        <v>95491</v>
      </c>
      <c r="X40" s="50">
        <v>98259</v>
      </c>
      <c r="Y40" s="50">
        <v>100116</v>
      </c>
      <c r="Z40" s="50">
        <v>100813</v>
      </c>
      <c r="AA40" s="50">
        <v>100754</v>
      </c>
      <c r="AB40" s="50">
        <v>100462</v>
      </c>
      <c r="AC40" s="50">
        <v>99955</v>
      </c>
      <c r="AD40" s="50">
        <v>99250</v>
      </c>
      <c r="AE40" s="50">
        <v>98345</v>
      </c>
      <c r="AF40" s="50">
        <v>97209</v>
      </c>
      <c r="AG40" s="50">
        <v>95881</v>
      </c>
      <c r="AH40" s="50">
        <v>94225</v>
      </c>
      <c r="AI40" s="50">
        <v>92296</v>
      </c>
      <c r="AJ40" s="2" t="s">
        <v>38</v>
      </c>
      <c r="AK40" s="37" t="s">
        <v>74</v>
      </c>
      <c r="AL40" s="2" t="s">
        <v>54</v>
      </c>
      <c r="AM40" s="2" t="s">
        <v>60</v>
      </c>
    </row>
  </sheetData>
  <autoFilter ref="A1:AM40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theme="6" tint="-0.249977111117893"/>
  </sheetPr>
  <dimension ref="A1:AM40"/>
  <sheetViews>
    <sheetView workbookViewId="0">
      <selection activeCell="E1" sqref="E1"/>
    </sheetView>
  </sheetViews>
  <sheetFormatPr defaultRowHeight="14.5" x14ac:dyDescent="0.35"/>
  <cols>
    <col min="1" max="1" width="24" customWidth="1"/>
    <col min="2" max="35" width="10.453125" customWidth="1"/>
    <col min="36" max="36" width="31" customWidth="1"/>
    <col min="37" max="37" width="69.36328125" bestFit="1" customWidth="1"/>
    <col min="38" max="38" width="49" bestFit="1" customWidth="1"/>
    <col min="39" max="39" width="23.36328125" bestFit="1" customWidth="1"/>
  </cols>
  <sheetData>
    <row r="1" spans="1:39" s="23" customFormat="1" x14ac:dyDescent="0.35">
      <c r="A1" s="21" t="s">
        <v>39</v>
      </c>
      <c r="B1" s="21">
        <v>2017</v>
      </c>
      <c r="C1" s="21">
        <v>2018</v>
      </c>
      <c r="D1" s="21">
        <v>2019</v>
      </c>
      <c r="E1" s="21">
        <v>2020</v>
      </c>
      <c r="F1" s="21">
        <v>2021</v>
      </c>
      <c r="G1" s="21">
        <v>2022</v>
      </c>
      <c r="H1" s="21">
        <v>2023</v>
      </c>
      <c r="I1" s="21">
        <v>2024</v>
      </c>
      <c r="J1" s="21">
        <v>2025</v>
      </c>
      <c r="K1" s="21">
        <v>2026</v>
      </c>
      <c r="L1" s="21">
        <v>2027</v>
      </c>
      <c r="M1" s="21">
        <v>2028</v>
      </c>
      <c r="N1" s="21">
        <v>2029</v>
      </c>
      <c r="O1" s="21">
        <v>2030</v>
      </c>
      <c r="P1" s="21">
        <v>2031</v>
      </c>
      <c r="Q1" s="21">
        <v>2032</v>
      </c>
      <c r="R1" s="21">
        <v>2033</v>
      </c>
      <c r="S1" s="21">
        <v>2034</v>
      </c>
      <c r="T1" s="21">
        <v>2035</v>
      </c>
      <c r="U1" s="21">
        <v>2036</v>
      </c>
      <c r="V1" s="21">
        <v>2037</v>
      </c>
      <c r="W1" s="21">
        <v>2038</v>
      </c>
      <c r="X1" s="21">
        <v>2039</v>
      </c>
      <c r="Y1" s="21">
        <v>2040</v>
      </c>
      <c r="Z1" s="21">
        <v>2041</v>
      </c>
      <c r="AA1" s="21">
        <v>2042</v>
      </c>
      <c r="AB1" s="21">
        <v>2043</v>
      </c>
      <c r="AC1" s="21">
        <v>2044</v>
      </c>
      <c r="AD1" s="21">
        <v>2045</v>
      </c>
      <c r="AE1" s="21">
        <v>2046</v>
      </c>
      <c r="AF1" s="21">
        <v>2047</v>
      </c>
      <c r="AG1" s="21">
        <v>2048</v>
      </c>
      <c r="AH1" s="21">
        <v>2049</v>
      </c>
      <c r="AI1" s="21">
        <v>2050</v>
      </c>
      <c r="AJ1" s="21" t="s">
        <v>39</v>
      </c>
      <c r="AK1" s="36" t="s">
        <v>71</v>
      </c>
      <c r="AL1" s="21" t="s">
        <v>68</v>
      </c>
      <c r="AM1" s="21" t="s">
        <v>69</v>
      </c>
    </row>
    <row r="2" spans="1:39" x14ac:dyDescent="0.35">
      <c r="A2" s="2" t="s">
        <v>0</v>
      </c>
      <c r="B2" s="3"/>
      <c r="C2" s="3"/>
      <c r="D2" s="50">
        <v>1314</v>
      </c>
      <c r="E2" s="50">
        <v>1813</v>
      </c>
      <c r="F2" s="50">
        <v>2578</v>
      </c>
      <c r="G2" s="50">
        <v>3587</v>
      </c>
      <c r="H2" s="50">
        <v>4850</v>
      </c>
      <c r="I2" s="50">
        <v>6398</v>
      </c>
      <c r="J2" s="50">
        <v>8407</v>
      </c>
      <c r="K2" s="50">
        <v>11007</v>
      </c>
      <c r="L2" s="50">
        <v>14331</v>
      </c>
      <c r="M2" s="50">
        <v>18552</v>
      </c>
      <c r="N2" s="50">
        <v>23846</v>
      </c>
      <c r="O2" s="50">
        <v>30358</v>
      </c>
      <c r="P2" s="50">
        <v>38494</v>
      </c>
      <c r="Q2" s="50">
        <v>47827</v>
      </c>
      <c r="R2" s="50">
        <v>58535</v>
      </c>
      <c r="S2" s="50">
        <v>70372</v>
      </c>
      <c r="T2" s="50">
        <v>82362</v>
      </c>
      <c r="U2" s="50">
        <v>94430</v>
      </c>
      <c r="V2" s="50">
        <v>105871</v>
      </c>
      <c r="W2" s="50">
        <v>115924</v>
      </c>
      <c r="X2" s="50">
        <v>124386</v>
      </c>
      <c r="Y2" s="50">
        <v>131059</v>
      </c>
      <c r="Z2" s="50">
        <v>136032</v>
      </c>
      <c r="AA2" s="50">
        <v>139577</v>
      </c>
      <c r="AB2" s="50">
        <v>139612</v>
      </c>
      <c r="AC2" s="50">
        <v>138840</v>
      </c>
      <c r="AD2" s="50">
        <v>137713</v>
      </c>
      <c r="AE2" s="50">
        <v>136150</v>
      </c>
      <c r="AF2" s="50">
        <v>134062</v>
      </c>
      <c r="AG2" s="50">
        <v>132283</v>
      </c>
      <c r="AH2" s="50">
        <v>130283</v>
      </c>
      <c r="AI2" s="50">
        <v>128134</v>
      </c>
      <c r="AJ2" s="2" t="s">
        <v>0</v>
      </c>
      <c r="AK2" s="37" t="s">
        <v>72</v>
      </c>
      <c r="AL2" s="2" t="s">
        <v>54</v>
      </c>
      <c r="AM2" s="2" t="s">
        <v>57</v>
      </c>
    </row>
    <row r="3" spans="1:39" x14ac:dyDescent="0.35">
      <c r="A3" s="2" t="s">
        <v>1</v>
      </c>
      <c r="B3" s="3"/>
      <c r="C3" s="3"/>
      <c r="D3" s="50">
        <v>481</v>
      </c>
      <c r="E3" s="50">
        <v>619</v>
      </c>
      <c r="F3" s="50">
        <v>813</v>
      </c>
      <c r="G3" s="50">
        <v>1028</v>
      </c>
      <c r="H3" s="50">
        <v>1241</v>
      </c>
      <c r="I3" s="50">
        <v>1422</v>
      </c>
      <c r="J3" s="50">
        <v>1637</v>
      </c>
      <c r="K3" s="50">
        <v>1906</v>
      </c>
      <c r="L3" s="50">
        <v>2248</v>
      </c>
      <c r="M3" s="50">
        <v>2678</v>
      </c>
      <c r="N3" s="50">
        <v>3214</v>
      </c>
      <c r="O3" s="50">
        <v>3873</v>
      </c>
      <c r="P3" s="50">
        <v>4697</v>
      </c>
      <c r="Q3" s="50">
        <v>5638</v>
      </c>
      <c r="R3" s="50">
        <v>6718</v>
      </c>
      <c r="S3" s="50">
        <v>7912</v>
      </c>
      <c r="T3" s="50">
        <v>9118</v>
      </c>
      <c r="U3" s="50">
        <v>10331</v>
      </c>
      <c r="V3" s="50">
        <v>11483</v>
      </c>
      <c r="W3" s="50">
        <v>12494</v>
      </c>
      <c r="X3" s="50">
        <v>13347</v>
      </c>
      <c r="Y3" s="50">
        <v>14019</v>
      </c>
      <c r="Z3" s="50">
        <v>14520</v>
      </c>
      <c r="AA3" s="50">
        <v>14877</v>
      </c>
      <c r="AB3" s="50">
        <v>14878</v>
      </c>
      <c r="AC3" s="50">
        <v>14795</v>
      </c>
      <c r="AD3" s="50">
        <v>14675</v>
      </c>
      <c r="AE3" s="50">
        <v>14508</v>
      </c>
      <c r="AF3" s="50">
        <v>14287</v>
      </c>
      <c r="AG3" s="50">
        <v>14096</v>
      </c>
      <c r="AH3" s="50">
        <v>13884</v>
      </c>
      <c r="AI3" s="50">
        <v>13654</v>
      </c>
      <c r="AJ3" s="2" t="s">
        <v>1</v>
      </c>
      <c r="AK3" s="37" t="s">
        <v>73</v>
      </c>
      <c r="AL3" s="2" t="s">
        <v>66</v>
      </c>
      <c r="AM3" s="2" t="s">
        <v>57</v>
      </c>
    </row>
    <row r="4" spans="1:39" x14ac:dyDescent="0.35">
      <c r="A4" s="2" t="s">
        <v>2</v>
      </c>
      <c r="B4" s="3"/>
      <c r="C4" s="3"/>
      <c r="D4" s="50">
        <v>839</v>
      </c>
      <c r="E4" s="50">
        <v>1344</v>
      </c>
      <c r="F4" s="50">
        <v>2211</v>
      </c>
      <c r="G4" s="50">
        <v>3509</v>
      </c>
      <c r="H4" s="50">
        <v>5389</v>
      </c>
      <c r="I4" s="50">
        <v>8041</v>
      </c>
      <c r="J4" s="50">
        <v>11572</v>
      </c>
      <c r="K4" s="50">
        <v>16171</v>
      </c>
      <c r="L4" s="50">
        <v>22073</v>
      </c>
      <c r="M4" s="50">
        <v>29584</v>
      </c>
      <c r="N4" s="50">
        <v>39008</v>
      </c>
      <c r="O4" s="50">
        <v>50607</v>
      </c>
      <c r="P4" s="50">
        <v>65099</v>
      </c>
      <c r="Q4" s="50">
        <v>81732</v>
      </c>
      <c r="R4" s="50">
        <v>100816</v>
      </c>
      <c r="S4" s="50">
        <v>121914</v>
      </c>
      <c r="T4" s="50">
        <v>143304</v>
      </c>
      <c r="U4" s="50">
        <v>164837</v>
      </c>
      <c r="V4" s="50">
        <v>185242</v>
      </c>
      <c r="W4" s="50">
        <v>203178</v>
      </c>
      <c r="X4" s="50">
        <v>218262</v>
      </c>
      <c r="Y4" s="50">
        <v>230162</v>
      </c>
      <c r="Z4" s="50">
        <v>239023</v>
      </c>
      <c r="AA4" s="50">
        <v>245350</v>
      </c>
      <c r="AB4" s="50">
        <v>245421</v>
      </c>
      <c r="AC4" s="50">
        <v>244069</v>
      </c>
      <c r="AD4" s="50">
        <v>242082</v>
      </c>
      <c r="AE4" s="50">
        <v>239331</v>
      </c>
      <c r="AF4" s="50">
        <v>235665</v>
      </c>
      <c r="AG4" s="50">
        <v>232536</v>
      </c>
      <c r="AH4" s="50">
        <v>229026</v>
      </c>
      <c r="AI4" s="50">
        <v>225249</v>
      </c>
      <c r="AJ4" s="2" t="s">
        <v>2</v>
      </c>
      <c r="AK4" s="37" t="s">
        <v>54</v>
      </c>
      <c r="AL4" s="2" t="s">
        <v>54</v>
      </c>
      <c r="AM4" s="2"/>
    </row>
    <row r="5" spans="1:39" x14ac:dyDescent="0.35">
      <c r="A5" s="2" t="s">
        <v>3</v>
      </c>
      <c r="B5" s="3"/>
      <c r="C5" s="3"/>
      <c r="D5" s="50">
        <v>455</v>
      </c>
      <c r="E5" s="50">
        <v>706</v>
      </c>
      <c r="F5" s="50">
        <v>1129</v>
      </c>
      <c r="G5" s="50">
        <v>1755</v>
      </c>
      <c r="H5" s="50">
        <v>2647</v>
      </c>
      <c r="I5" s="50">
        <v>3884</v>
      </c>
      <c r="J5" s="50">
        <v>5528</v>
      </c>
      <c r="K5" s="50">
        <v>7672</v>
      </c>
      <c r="L5" s="50">
        <v>10417</v>
      </c>
      <c r="M5" s="50">
        <v>13910</v>
      </c>
      <c r="N5" s="50">
        <v>18296</v>
      </c>
      <c r="O5" s="50">
        <v>23694</v>
      </c>
      <c r="P5" s="50">
        <v>30436</v>
      </c>
      <c r="Q5" s="50">
        <v>38175</v>
      </c>
      <c r="R5" s="50">
        <v>47053</v>
      </c>
      <c r="S5" s="50">
        <v>56871</v>
      </c>
      <c r="T5" s="50">
        <v>66823</v>
      </c>
      <c r="U5" s="50">
        <v>76839</v>
      </c>
      <c r="V5" s="50">
        <v>86333</v>
      </c>
      <c r="W5" s="50">
        <v>94676</v>
      </c>
      <c r="X5" s="50">
        <v>101694</v>
      </c>
      <c r="Y5" s="50">
        <v>107228</v>
      </c>
      <c r="Z5" s="50">
        <v>111354</v>
      </c>
      <c r="AA5" s="50">
        <v>114297</v>
      </c>
      <c r="AB5" s="50">
        <v>114330</v>
      </c>
      <c r="AC5" s="50">
        <v>113697</v>
      </c>
      <c r="AD5" s="50">
        <v>112774</v>
      </c>
      <c r="AE5" s="50">
        <v>111493</v>
      </c>
      <c r="AF5" s="50">
        <v>109785</v>
      </c>
      <c r="AG5" s="50">
        <v>108326</v>
      </c>
      <c r="AH5" s="50">
        <v>106691</v>
      </c>
      <c r="AI5" s="50">
        <v>104933</v>
      </c>
      <c r="AJ5" s="2" t="s">
        <v>3</v>
      </c>
      <c r="AK5" s="37" t="s">
        <v>54</v>
      </c>
      <c r="AL5" s="2" t="s">
        <v>54</v>
      </c>
      <c r="AM5" s="2"/>
    </row>
    <row r="6" spans="1:39" x14ac:dyDescent="0.35">
      <c r="A6" s="2" t="s">
        <v>4</v>
      </c>
      <c r="B6" s="3"/>
      <c r="C6" s="3"/>
      <c r="D6" s="50">
        <v>1217</v>
      </c>
      <c r="E6" s="50">
        <v>1674</v>
      </c>
      <c r="F6" s="50">
        <v>2928</v>
      </c>
      <c r="G6" s="50">
        <v>4431</v>
      </c>
      <c r="H6" s="50">
        <v>6563</v>
      </c>
      <c r="I6" s="50">
        <v>9416</v>
      </c>
      <c r="J6" s="50">
        <v>13242</v>
      </c>
      <c r="K6" s="50">
        <v>18296</v>
      </c>
      <c r="L6" s="50">
        <v>24850</v>
      </c>
      <c r="M6" s="50">
        <v>33255</v>
      </c>
      <c r="N6" s="50">
        <v>43854</v>
      </c>
      <c r="O6" s="50">
        <v>56915</v>
      </c>
      <c r="P6" s="50">
        <v>73643</v>
      </c>
      <c r="Q6" s="50">
        <v>91909</v>
      </c>
      <c r="R6" s="50">
        <v>112862</v>
      </c>
      <c r="S6" s="50">
        <v>136024</v>
      </c>
      <c r="T6" s="50">
        <v>159502</v>
      </c>
      <c r="U6" s="50">
        <v>183130</v>
      </c>
      <c r="V6" s="50">
        <v>205527</v>
      </c>
      <c r="W6" s="50">
        <v>225208</v>
      </c>
      <c r="X6" s="50">
        <v>241767</v>
      </c>
      <c r="Y6" s="50">
        <v>254828</v>
      </c>
      <c r="Z6" s="50">
        <v>264560</v>
      </c>
      <c r="AA6" s="50">
        <v>271506</v>
      </c>
      <c r="AB6" s="50">
        <v>271572</v>
      </c>
      <c r="AC6" s="50">
        <v>270068</v>
      </c>
      <c r="AD6" s="50">
        <v>267879</v>
      </c>
      <c r="AE6" s="50">
        <v>264838</v>
      </c>
      <c r="AF6" s="50">
        <v>260779</v>
      </c>
      <c r="AG6" s="50">
        <v>257316</v>
      </c>
      <c r="AH6" s="50">
        <v>253432</v>
      </c>
      <c r="AI6" s="50">
        <v>249249</v>
      </c>
      <c r="AJ6" s="2" t="s">
        <v>4</v>
      </c>
      <c r="AK6" s="37" t="s">
        <v>55</v>
      </c>
      <c r="AL6" s="2" t="s">
        <v>55</v>
      </c>
      <c r="AM6" s="2"/>
    </row>
    <row r="7" spans="1:39" x14ac:dyDescent="0.35">
      <c r="A7" s="2" t="s">
        <v>5</v>
      </c>
      <c r="B7" s="3"/>
      <c r="C7" s="3"/>
      <c r="D7" s="50">
        <v>119</v>
      </c>
      <c r="E7" s="50">
        <v>189</v>
      </c>
      <c r="F7" s="50">
        <v>309</v>
      </c>
      <c r="G7" s="50">
        <v>489</v>
      </c>
      <c r="H7" s="50">
        <v>748</v>
      </c>
      <c r="I7" s="50">
        <v>1112</v>
      </c>
      <c r="J7" s="50">
        <v>1599</v>
      </c>
      <c r="K7" s="50">
        <v>2232</v>
      </c>
      <c r="L7" s="50">
        <v>3045</v>
      </c>
      <c r="M7" s="50">
        <v>4076</v>
      </c>
      <c r="N7" s="50">
        <v>5374</v>
      </c>
      <c r="O7" s="50">
        <v>6968</v>
      </c>
      <c r="P7" s="50">
        <v>8960</v>
      </c>
      <c r="Q7" s="50">
        <v>11249</v>
      </c>
      <c r="R7" s="50">
        <v>13875</v>
      </c>
      <c r="S7" s="50">
        <v>16775</v>
      </c>
      <c r="T7" s="50">
        <v>19719</v>
      </c>
      <c r="U7" s="50">
        <v>22682</v>
      </c>
      <c r="V7" s="50">
        <v>25488</v>
      </c>
      <c r="W7" s="50">
        <v>27955</v>
      </c>
      <c r="X7" s="50">
        <v>30030</v>
      </c>
      <c r="Y7" s="50">
        <v>31667</v>
      </c>
      <c r="Z7" s="50">
        <v>32885</v>
      </c>
      <c r="AA7" s="50">
        <v>33756</v>
      </c>
      <c r="AB7" s="50">
        <v>33765</v>
      </c>
      <c r="AC7" s="50">
        <v>33580</v>
      </c>
      <c r="AD7" s="50">
        <v>33306</v>
      </c>
      <c r="AE7" s="50">
        <v>32928</v>
      </c>
      <c r="AF7" s="50">
        <v>32424</v>
      </c>
      <c r="AG7" s="50">
        <v>31992</v>
      </c>
      <c r="AH7" s="50">
        <v>31511</v>
      </c>
      <c r="AI7" s="50">
        <v>30991</v>
      </c>
      <c r="AJ7" s="2" t="s">
        <v>5</v>
      </c>
      <c r="AK7" s="37" t="s">
        <v>74</v>
      </c>
      <c r="AL7" s="2" t="s">
        <v>54</v>
      </c>
      <c r="AM7" s="2" t="s">
        <v>60</v>
      </c>
    </row>
    <row r="8" spans="1:39" x14ac:dyDescent="0.35">
      <c r="A8" s="2" t="s">
        <v>6</v>
      </c>
      <c r="B8" s="3"/>
      <c r="C8" s="3"/>
      <c r="D8" s="50">
        <v>319</v>
      </c>
      <c r="E8" s="50">
        <v>472</v>
      </c>
      <c r="F8" s="50">
        <v>875</v>
      </c>
      <c r="G8" s="50">
        <v>1407</v>
      </c>
      <c r="H8" s="50">
        <v>2207</v>
      </c>
      <c r="I8" s="50">
        <v>3339</v>
      </c>
      <c r="J8" s="50">
        <v>4903</v>
      </c>
      <c r="K8" s="50">
        <v>6972</v>
      </c>
      <c r="L8" s="50">
        <v>9659</v>
      </c>
      <c r="M8" s="50">
        <v>13105</v>
      </c>
      <c r="N8" s="50">
        <v>17454</v>
      </c>
      <c r="O8" s="50">
        <v>22814</v>
      </c>
      <c r="P8" s="50">
        <v>29682</v>
      </c>
      <c r="Q8" s="50">
        <v>37178</v>
      </c>
      <c r="R8" s="50">
        <v>45779</v>
      </c>
      <c r="S8" s="50">
        <v>55289</v>
      </c>
      <c r="T8" s="50">
        <v>64929</v>
      </c>
      <c r="U8" s="50">
        <v>74632</v>
      </c>
      <c r="V8" s="50">
        <v>83827</v>
      </c>
      <c r="W8" s="50">
        <v>91908</v>
      </c>
      <c r="X8" s="50">
        <v>98706</v>
      </c>
      <c r="Y8" s="50">
        <v>104068</v>
      </c>
      <c r="Z8" s="50">
        <v>108065</v>
      </c>
      <c r="AA8" s="50">
        <v>110914</v>
      </c>
      <c r="AB8" s="50">
        <v>110946</v>
      </c>
      <c r="AC8" s="50">
        <v>110331</v>
      </c>
      <c r="AD8" s="50">
        <v>109437</v>
      </c>
      <c r="AE8" s="50">
        <v>108192</v>
      </c>
      <c r="AF8" s="50">
        <v>106535</v>
      </c>
      <c r="AG8" s="50">
        <v>105122</v>
      </c>
      <c r="AH8" s="50">
        <v>103534</v>
      </c>
      <c r="AI8" s="50">
        <v>101825</v>
      </c>
      <c r="AJ8" s="2" t="s">
        <v>6</v>
      </c>
      <c r="AK8" s="37" t="s">
        <v>56</v>
      </c>
      <c r="AL8" s="2" t="s">
        <v>56</v>
      </c>
      <c r="AM8" s="2"/>
    </row>
    <row r="9" spans="1:39" x14ac:dyDescent="0.35">
      <c r="A9" s="2" t="s">
        <v>7</v>
      </c>
      <c r="B9" s="3"/>
      <c r="C9" s="3"/>
      <c r="D9" s="50">
        <v>1928</v>
      </c>
      <c r="E9" s="50">
        <v>2635</v>
      </c>
      <c r="F9" s="50">
        <v>3715</v>
      </c>
      <c r="G9" s="50">
        <v>5114</v>
      </c>
      <c r="H9" s="50">
        <v>6838</v>
      </c>
      <c r="I9" s="50">
        <v>8911</v>
      </c>
      <c r="J9" s="50">
        <v>11597</v>
      </c>
      <c r="K9" s="50">
        <v>15067</v>
      </c>
      <c r="L9" s="50">
        <v>19495</v>
      </c>
      <c r="M9" s="50">
        <v>25124</v>
      </c>
      <c r="N9" s="50">
        <v>32181</v>
      </c>
      <c r="O9" s="50">
        <v>40861</v>
      </c>
      <c r="P9" s="50">
        <v>51705</v>
      </c>
      <c r="Q9" s="50">
        <v>64139</v>
      </c>
      <c r="R9" s="50">
        <v>78407</v>
      </c>
      <c r="S9" s="50">
        <v>94176</v>
      </c>
      <c r="T9" s="50">
        <v>110152</v>
      </c>
      <c r="U9" s="50">
        <v>126236</v>
      </c>
      <c r="V9" s="50">
        <v>141480</v>
      </c>
      <c r="W9" s="50">
        <v>154876</v>
      </c>
      <c r="X9" s="50">
        <v>166149</v>
      </c>
      <c r="Y9" s="50">
        <v>175037</v>
      </c>
      <c r="Z9" s="50">
        <v>181666</v>
      </c>
      <c r="AA9" s="50">
        <v>186390</v>
      </c>
      <c r="AB9" s="50">
        <v>186434</v>
      </c>
      <c r="AC9" s="50">
        <v>185402</v>
      </c>
      <c r="AD9" s="50">
        <v>183897</v>
      </c>
      <c r="AE9" s="50">
        <v>181806</v>
      </c>
      <c r="AF9" s="50">
        <v>179022</v>
      </c>
      <c r="AG9" s="50">
        <v>176646</v>
      </c>
      <c r="AH9" s="50">
        <v>173977</v>
      </c>
      <c r="AI9" s="50">
        <v>171107</v>
      </c>
      <c r="AJ9" s="2" t="s">
        <v>7</v>
      </c>
      <c r="AK9" s="37" t="s">
        <v>57</v>
      </c>
      <c r="AL9" s="2" t="s">
        <v>57</v>
      </c>
      <c r="AM9" s="2"/>
    </row>
    <row r="10" spans="1:39" x14ac:dyDescent="0.35">
      <c r="A10" s="2" t="s">
        <v>8</v>
      </c>
      <c r="B10" s="3"/>
      <c r="C10" s="3"/>
      <c r="D10" s="50">
        <v>684</v>
      </c>
      <c r="E10" s="50">
        <v>889</v>
      </c>
      <c r="F10" s="50">
        <v>1181</v>
      </c>
      <c r="G10" s="50">
        <v>1514</v>
      </c>
      <c r="H10" s="50">
        <v>1861</v>
      </c>
      <c r="I10" s="50">
        <v>2190</v>
      </c>
      <c r="J10" s="50">
        <v>2591</v>
      </c>
      <c r="K10" s="50">
        <v>3097</v>
      </c>
      <c r="L10" s="50">
        <v>3742</v>
      </c>
      <c r="M10" s="50">
        <v>4556</v>
      </c>
      <c r="N10" s="50">
        <v>5576</v>
      </c>
      <c r="O10" s="50">
        <v>6828</v>
      </c>
      <c r="P10" s="50">
        <v>8388</v>
      </c>
      <c r="Q10" s="50">
        <v>10179</v>
      </c>
      <c r="R10" s="50">
        <v>12231</v>
      </c>
      <c r="S10" s="50">
        <v>14501</v>
      </c>
      <c r="T10" s="50">
        <v>16796</v>
      </c>
      <c r="U10" s="50">
        <v>19105</v>
      </c>
      <c r="V10" s="50">
        <v>21294</v>
      </c>
      <c r="W10" s="50">
        <v>23219</v>
      </c>
      <c r="X10" s="50">
        <v>24838</v>
      </c>
      <c r="Y10" s="50">
        <v>26115</v>
      </c>
      <c r="Z10" s="50">
        <v>27068</v>
      </c>
      <c r="AA10" s="50">
        <v>27749</v>
      </c>
      <c r="AB10" s="50">
        <v>27751</v>
      </c>
      <c r="AC10" s="50">
        <v>27598</v>
      </c>
      <c r="AD10" s="50">
        <v>27374</v>
      </c>
      <c r="AE10" s="50">
        <v>27064</v>
      </c>
      <c r="AF10" s="50">
        <v>26648</v>
      </c>
      <c r="AG10" s="50">
        <v>26294</v>
      </c>
      <c r="AH10" s="50">
        <v>25898</v>
      </c>
      <c r="AI10" s="50">
        <v>25469</v>
      </c>
      <c r="AJ10" s="2" t="s">
        <v>8</v>
      </c>
      <c r="AK10" s="37" t="s">
        <v>58</v>
      </c>
      <c r="AL10" s="2" t="s">
        <v>58</v>
      </c>
      <c r="AM10" s="2"/>
    </row>
    <row r="11" spans="1:39" x14ac:dyDescent="0.35">
      <c r="A11" s="2" t="s">
        <v>9</v>
      </c>
      <c r="B11" s="3"/>
      <c r="C11" s="3"/>
      <c r="D11" s="50">
        <v>1442</v>
      </c>
      <c r="E11" s="50">
        <v>2070</v>
      </c>
      <c r="F11" s="50">
        <v>3075</v>
      </c>
      <c r="G11" s="50">
        <v>4469</v>
      </c>
      <c r="H11" s="50">
        <v>6324</v>
      </c>
      <c r="I11" s="50">
        <v>8750</v>
      </c>
      <c r="J11" s="50">
        <v>11941</v>
      </c>
      <c r="K11" s="50">
        <v>16084</v>
      </c>
      <c r="L11" s="50">
        <v>21390</v>
      </c>
      <c r="M11" s="50">
        <v>28133</v>
      </c>
      <c r="N11" s="50">
        <v>36598</v>
      </c>
      <c r="O11" s="50">
        <v>47009</v>
      </c>
      <c r="P11" s="50">
        <v>60023</v>
      </c>
      <c r="Q11" s="50">
        <v>74944</v>
      </c>
      <c r="R11" s="50">
        <v>92066</v>
      </c>
      <c r="S11" s="50">
        <v>110990</v>
      </c>
      <c r="T11" s="50">
        <v>130173</v>
      </c>
      <c r="U11" s="50">
        <v>149483</v>
      </c>
      <c r="V11" s="50">
        <v>167784</v>
      </c>
      <c r="W11" s="50">
        <v>183862</v>
      </c>
      <c r="X11" s="50">
        <v>197395</v>
      </c>
      <c r="Y11" s="50">
        <v>208067</v>
      </c>
      <c r="Z11" s="50">
        <v>216020</v>
      </c>
      <c r="AA11" s="50">
        <v>221691</v>
      </c>
      <c r="AB11" s="50">
        <v>221751</v>
      </c>
      <c r="AC11" s="50">
        <v>220524</v>
      </c>
      <c r="AD11" s="50">
        <v>218733</v>
      </c>
      <c r="AE11" s="50">
        <v>216247</v>
      </c>
      <c r="AF11" s="50">
        <v>212935</v>
      </c>
      <c r="AG11" s="50">
        <v>210109</v>
      </c>
      <c r="AH11" s="50">
        <v>206936</v>
      </c>
      <c r="AI11" s="50">
        <v>203521</v>
      </c>
      <c r="AJ11" s="2" t="s">
        <v>9</v>
      </c>
      <c r="AK11" s="37" t="s">
        <v>75</v>
      </c>
      <c r="AL11" s="2" t="s">
        <v>59</v>
      </c>
      <c r="AM11" s="2" t="s">
        <v>60</v>
      </c>
    </row>
    <row r="12" spans="1:39" x14ac:dyDescent="0.35">
      <c r="A12" s="2" t="s">
        <v>10</v>
      </c>
      <c r="B12" s="3"/>
      <c r="C12" s="3"/>
      <c r="D12" s="50">
        <v>390</v>
      </c>
      <c r="E12" s="50">
        <v>536</v>
      </c>
      <c r="F12" s="50">
        <v>938</v>
      </c>
      <c r="G12" s="50">
        <v>1418</v>
      </c>
      <c r="H12" s="50">
        <v>2105</v>
      </c>
      <c r="I12" s="50">
        <v>3023</v>
      </c>
      <c r="J12" s="50">
        <v>4251</v>
      </c>
      <c r="K12" s="50">
        <v>5873</v>
      </c>
      <c r="L12" s="50">
        <v>7983</v>
      </c>
      <c r="M12" s="50">
        <v>10682</v>
      </c>
      <c r="N12" s="50">
        <v>14090</v>
      </c>
      <c r="O12" s="50">
        <v>18289</v>
      </c>
      <c r="P12" s="50">
        <v>23666</v>
      </c>
      <c r="Q12" s="50">
        <v>29536</v>
      </c>
      <c r="R12" s="50">
        <v>36271</v>
      </c>
      <c r="S12" s="50">
        <v>43715</v>
      </c>
      <c r="T12" s="50">
        <v>51263</v>
      </c>
      <c r="U12" s="50">
        <v>58859</v>
      </c>
      <c r="V12" s="50">
        <v>66056</v>
      </c>
      <c r="W12" s="50">
        <v>72383</v>
      </c>
      <c r="X12" s="50">
        <v>77705</v>
      </c>
      <c r="Y12" s="50">
        <v>81906</v>
      </c>
      <c r="Z12" s="50">
        <v>85034</v>
      </c>
      <c r="AA12" s="50">
        <v>87264</v>
      </c>
      <c r="AB12" s="50">
        <v>87286</v>
      </c>
      <c r="AC12" s="50">
        <v>86803</v>
      </c>
      <c r="AD12" s="50">
        <v>86099</v>
      </c>
      <c r="AE12" s="50">
        <v>85122</v>
      </c>
      <c r="AF12" s="50">
        <v>83818</v>
      </c>
      <c r="AG12" s="50">
        <v>82705</v>
      </c>
      <c r="AH12" s="50">
        <v>81454</v>
      </c>
      <c r="AI12" s="50">
        <v>80113</v>
      </c>
      <c r="AJ12" s="2" t="s">
        <v>10</v>
      </c>
      <c r="AK12" s="37" t="s">
        <v>55</v>
      </c>
      <c r="AL12" s="2" t="s">
        <v>55</v>
      </c>
      <c r="AM12" s="2"/>
    </row>
    <row r="13" spans="1:39" x14ac:dyDescent="0.35">
      <c r="A13" s="2" t="s">
        <v>11</v>
      </c>
      <c r="B13" s="3"/>
      <c r="C13" s="3"/>
      <c r="D13" s="50">
        <v>281</v>
      </c>
      <c r="E13" s="50">
        <v>388</v>
      </c>
      <c r="F13" s="50">
        <v>679</v>
      </c>
      <c r="G13" s="50">
        <v>1029</v>
      </c>
      <c r="H13" s="50">
        <v>1531</v>
      </c>
      <c r="I13" s="50">
        <v>2202</v>
      </c>
      <c r="J13" s="50">
        <v>3109</v>
      </c>
      <c r="K13" s="50">
        <v>4302</v>
      </c>
      <c r="L13" s="50">
        <v>5850</v>
      </c>
      <c r="M13" s="50">
        <v>7836</v>
      </c>
      <c r="N13" s="50">
        <v>10342</v>
      </c>
      <c r="O13" s="50">
        <v>13428</v>
      </c>
      <c r="P13" s="50">
        <v>17384</v>
      </c>
      <c r="Q13" s="50">
        <v>21698</v>
      </c>
      <c r="R13" s="50">
        <v>26652</v>
      </c>
      <c r="S13" s="50">
        <v>32126</v>
      </c>
      <c r="T13" s="50">
        <v>37676</v>
      </c>
      <c r="U13" s="50">
        <v>43261</v>
      </c>
      <c r="V13" s="50">
        <v>48555</v>
      </c>
      <c r="W13" s="50">
        <v>53206</v>
      </c>
      <c r="X13" s="50">
        <v>57121</v>
      </c>
      <c r="Y13" s="50">
        <v>60207</v>
      </c>
      <c r="Z13" s="50">
        <v>62506</v>
      </c>
      <c r="AA13" s="50">
        <v>64147</v>
      </c>
      <c r="AB13" s="50">
        <v>64164</v>
      </c>
      <c r="AC13" s="50">
        <v>63808</v>
      </c>
      <c r="AD13" s="50">
        <v>63290</v>
      </c>
      <c r="AE13" s="50">
        <v>62572</v>
      </c>
      <c r="AF13" s="50">
        <v>61612</v>
      </c>
      <c r="AG13" s="50">
        <v>60796</v>
      </c>
      <c r="AH13" s="50">
        <v>59878</v>
      </c>
      <c r="AI13" s="50">
        <v>58891</v>
      </c>
      <c r="AJ13" s="2" t="s">
        <v>11</v>
      </c>
      <c r="AK13" s="37" t="s">
        <v>60</v>
      </c>
      <c r="AL13" s="2" t="s">
        <v>60</v>
      </c>
      <c r="AM13" s="2"/>
    </row>
    <row r="14" spans="1:39" x14ac:dyDescent="0.35">
      <c r="A14" s="2" t="s">
        <v>12</v>
      </c>
      <c r="B14" s="3"/>
      <c r="C14" s="3"/>
      <c r="D14" s="50">
        <v>567</v>
      </c>
      <c r="E14" s="50">
        <v>771</v>
      </c>
      <c r="F14" s="50">
        <v>1309</v>
      </c>
      <c r="G14" s="50">
        <v>1943</v>
      </c>
      <c r="H14" s="50">
        <v>2819</v>
      </c>
      <c r="I14" s="50">
        <v>3964</v>
      </c>
      <c r="J14" s="50">
        <v>5476</v>
      </c>
      <c r="K14" s="50">
        <v>7465</v>
      </c>
      <c r="L14" s="50">
        <v>10043</v>
      </c>
      <c r="M14" s="50">
        <v>13345</v>
      </c>
      <c r="N14" s="50">
        <v>17508</v>
      </c>
      <c r="O14" s="50">
        <v>22639</v>
      </c>
      <c r="P14" s="50">
        <v>29195</v>
      </c>
      <c r="Q14" s="50">
        <v>36378</v>
      </c>
      <c r="R14" s="50">
        <v>44624</v>
      </c>
      <c r="S14" s="50">
        <v>53733</v>
      </c>
      <c r="T14" s="50">
        <v>62970</v>
      </c>
      <c r="U14" s="50">
        <v>72267</v>
      </c>
      <c r="V14" s="50">
        <v>81076</v>
      </c>
      <c r="W14" s="50">
        <v>88816</v>
      </c>
      <c r="X14" s="50">
        <v>95329</v>
      </c>
      <c r="Y14" s="50">
        <v>100471</v>
      </c>
      <c r="Z14" s="50">
        <v>104299</v>
      </c>
      <c r="AA14" s="50">
        <v>107030</v>
      </c>
      <c r="AB14" s="50">
        <v>107056</v>
      </c>
      <c r="AC14" s="50">
        <v>106464</v>
      </c>
      <c r="AD14" s="50">
        <v>105598</v>
      </c>
      <c r="AE14" s="50">
        <v>104400</v>
      </c>
      <c r="AF14" s="50">
        <v>102799</v>
      </c>
      <c r="AG14" s="50">
        <v>101436</v>
      </c>
      <c r="AH14" s="50">
        <v>99904</v>
      </c>
      <c r="AI14" s="50">
        <v>98256</v>
      </c>
      <c r="AJ14" s="2" t="s">
        <v>12</v>
      </c>
      <c r="AK14" s="37" t="s">
        <v>74</v>
      </c>
      <c r="AL14" s="2" t="s">
        <v>54</v>
      </c>
      <c r="AM14" s="2" t="s">
        <v>60</v>
      </c>
    </row>
    <row r="15" spans="1:39" x14ac:dyDescent="0.35">
      <c r="A15" s="2" t="s">
        <v>13</v>
      </c>
      <c r="B15" s="3"/>
      <c r="C15" s="3"/>
      <c r="D15" s="50">
        <v>152</v>
      </c>
      <c r="E15" s="50">
        <v>218</v>
      </c>
      <c r="F15" s="50">
        <v>391</v>
      </c>
      <c r="G15" s="50">
        <v>612</v>
      </c>
      <c r="H15" s="50">
        <v>933</v>
      </c>
      <c r="I15" s="50">
        <v>1379</v>
      </c>
      <c r="J15" s="50">
        <v>1985</v>
      </c>
      <c r="K15" s="50">
        <v>2790</v>
      </c>
      <c r="L15" s="50">
        <v>3832</v>
      </c>
      <c r="M15" s="50">
        <v>5169</v>
      </c>
      <c r="N15" s="50">
        <v>6856</v>
      </c>
      <c r="O15" s="50">
        <v>8936</v>
      </c>
      <c r="P15" s="50">
        <v>11599</v>
      </c>
      <c r="Q15" s="50">
        <v>14506</v>
      </c>
      <c r="R15" s="50">
        <v>17841</v>
      </c>
      <c r="S15" s="50">
        <v>21529</v>
      </c>
      <c r="T15" s="50">
        <v>25268</v>
      </c>
      <c r="U15" s="50">
        <v>29030</v>
      </c>
      <c r="V15" s="50">
        <v>32595</v>
      </c>
      <c r="W15" s="50">
        <v>35729</v>
      </c>
      <c r="X15" s="50">
        <v>38366</v>
      </c>
      <c r="Y15" s="50">
        <v>40446</v>
      </c>
      <c r="Z15" s="50">
        <v>41995</v>
      </c>
      <c r="AA15" s="50">
        <v>43100</v>
      </c>
      <c r="AB15" s="50">
        <v>43112</v>
      </c>
      <c r="AC15" s="50">
        <v>42874</v>
      </c>
      <c r="AD15" s="50">
        <v>42526</v>
      </c>
      <c r="AE15" s="50">
        <v>42042</v>
      </c>
      <c r="AF15" s="50">
        <v>41399</v>
      </c>
      <c r="AG15" s="50">
        <v>40849</v>
      </c>
      <c r="AH15" s="50">
        <v>40233</v>
      </c>
      <c r="AI15" s="50">
        <v>39569</v>
      </c>
      <c r="AJ15" s="2" t="s">
        <v>13</v>
      </c>
      <c r="AK15" s="37" t="s">
        <v>56</v>
      </c>
      <c r="AL15" s="2" t="s">
        <v>56</v>
      </c>
      <c r="AM15" s="2"/>
    </row>
    <row r="16" spans="1:39" x14ac:dyDescent="0.35">
      <c r="A16" s="2" t="s">
        <v>14</v>
      </c>
      <c r="B16" s="3"/>
      <c r="C16" s="3"/>
      <c r="D16" s="50">
        <v>33</v>
      </c>
      <c r="E16" s="50">
        <v>46</v>
      </c>
      <c r="F16" s="50">
        <v>64</v>
      </c>
      <c r="G16" s="50">
        <v>89</v>
      </c>
      <c r="H16" s="50">
        <v>119</v>
      </c>
      <c r="I16" s="50">
        <v>155</v>
      </c>
      <c r="J16" s="50">
        <v>201</v>
      </c>
      <c r="K16" s="50">
        <v>261</v>
      </c>
      <c r="L16" s="50">
        <v>338</v>
      </c>
      <c r="M16" s="50">
        <v>435</v>
      </c>
      <c r="N16" s="50">
        <v>558</v>
      </c>
      <c r="O16" s="50">
        <v>708</v>
      </c>
      <c r="P16" s="50">
        <v>896</v>
      </c>
      <c r="Q16" s="50">
        <v>1111</v>
      </c>
      <c r="R16" s="50">
        <v>1358</v>
      </c>
      <c r="S16" s="50">
        <v>1631</v>
      </c>
      <c r="T16" s="50">
        <v>1908</v>
      </c>
      <c r="U16" s="50">
        <v>2186</v>
      </c>
      <c r="V16" s="50">
        <v>2450</v>
      </c>
      <c r="W16" s="50">
        <v>2682</v>
      </c>
      <c r="X16" s="50">
        <v>2877</v>
      </c>
      <c r="Y16" s="50">
        <v>3031</v>
      </c>
      <c r="Z16" s="50">
        <v>3146</v>
      </c>
      <c r="AA16" s="50">
        <v>3228</v>
      </c>
      <c r="AB16" s="50">
        <v>3229</v>
      </c>
      <c r="AC16" s="50">
        <v>3211</v>
      </c>
      <c r="AD16" s="50">
        <v>3185</v>
      </c>
      <c r="AE16" s="50">
        <v>3149</v>
      </c>
      <c r="AF16" s="50">
        <v>3100</v>
      </c>
      <c r="AG16" s="50">
        <v>3059</v>
      </c>
      <c r="AH16" s="50">
        <v>3013</v>
      </c>
      <c r="AI16" s="50">
        <v>2963</v>
      </c>
      <c r="AJ16" s="2" t="s">
        <v>14</v>
      </c>
      <c r="AK16" s="37" t="s">
        <v>66</v>
      </c>
      <c r="AL16" s="2" t="s">
        <v>66</v>
      </c>
      <c r="AM16" s="2"/>
    </row>
    <row r="17" spans="1:39" x14ac:dyDescent="0.35">
      <c r="A17" s="2" t="s">
        <v>15</v>
      </c>
      <c r="B17" s="3"/>
      <c r="C17" s="3"/>
      <c r="D17" s="50">
        <v>997</v>
      </c>
      <c r="E17" s="50">
        <v>1395</v>
      </c>
      <c r="F17" s="50">
        <v>2015</v>
      </c>
      <c r="G17" s="50">
        <v>2849</v>
      </c>
      <c r="H17" s="50">
        <v>3917</v>
      </c>
      <c r="I17" s="50">
        <v>5265</v>
      </c>
      <c r="J17" s="50">
        <v>7026</v>
      </c>
      <c r="K17" s="50">
        <v>9309</v>
      </c>
      <c r="L17" s="50">
        <v>12225</v>
      </c>
      <c r="M17" s="50">
        <v>15933</v>
      </c>
      <c r="N17" s="50">
        <v>20585</v>
      </c>
      <c r="O17" s="50">
        <v>26306</v>
      </c>
      <c r="P17" s="50">
        <v>33454</v>
      </c>
      <c r="Q17" s="50">
        <v>41652</v>
      </c>
      <c r="R17" s="50">
        <v>51059</v>
      </c>
      <c r="S17" s="50">
        <v>61457</v>
      </c>
      <c r="T17" s="50">
        <v>71997</v>
      </c>
      <c r="U17" s="50">
        <v>82604</v>
      </c>
      <c r="V17" s="50">
        <v>92656</v>
      </c>
      <c r="W17" s="50">
        <v>101492</v>
      </c>
      <c r="X17" s="50">
        <v>108927</v>
      </c>
      <c r="Y17" s="50">
        <v>114789</v>
      </c>
      <c r="Z17" s="50">
        <v>119159</v>
      </c>
      <c r="AA17" s="50">
        <v>122274</v>
      </c>
      <c r="AB17" s="50">
        <v>122303</v>
      </c>
      <c r="AC17" s="50">
        <v>121631</v>
      </c>
      <c r="AD17" s="50">
        <v>120641</v>
      </c>
      <c r="AE17" s="50">
        <v>119271</v>
      </c>
      <c r="AF17" s="50">
        <v>117442</v>
      </c>
      <c r="AG17" s="50">
        <v>115883</v>
      </c>
      <c r="AH17" s="50">
        <v>114134</v>
      </c>
      <c r="AI17" s="50">
        <v>112252</v>
      </c>
      <c r="AJ17" s="2" t="s">
        <v>15</v>
      </c>
      <c r="AK17" s="37" t="s">
        <v>59</v>
      </c>
      <c r="AL17" s="2" t="s">
        <v>59</v>
      </c>
      <c r="AM17" s="2"/>
    </row>
    <row r="18" spans="1:39" x14ac:dyDescent="0.35">
      <c r="A18" s="2" t="s">
        <v>16</v>
      </c>
      <c r="B18" s="3"/>
      <c r="C18" s="3"/>
      <c r="D18" s="50">
        <v>963</v>
      </c>
      <c r="E18" s="50">
        <v>1496</v>
      </c>
      <c r="F18" s="50">
        <v>2375</v>
      </c>
      <c r="G18" s="50">
        <v>3685</v>
      </c>
      <c r="H18" s="50">
        <v>5538</v>
      </c>
      <c r="I18" s="50">
        <v>8109</v>
      </c>
      <c r="J18" s="50">
        <v>11529</v>
      </c>
      <c r="K18" s="50">
        <v>15976</v>
      </c>
      <c r="L18" s="50">
        <v>21679</v>
      </c>
      <c r="M18" s="50">
        <v>28933</v>
      </c>
      <c r="N18" s="50">
        <v>38043</v>
      </c>
      <c r="O18" s="50">
        <v>49251</v>
      </c>
      <c r="P18" s="50">
        <v>63251</v>
      </c>
      <c r="Q18" s="50">
        <v>79318</v>
      </c>
      <c r="R18" s="50">
        <v>97754</v>
      </c>
      <c r="S18" s="50">
        <v>118137</v>
      </c>
      <c r="T18" s="50">
        <v>138804</v>
      </c>
      <c r="U18" s="50">
        <v>159603</v>
      </c>
      <c r="V18" s="50">
        <v>179316</v>
      </c>
      <c r="W18" s="50">
        <v>196640</v>
      </c>
      <c r="X18" s="50">
        <v>211213</v>
      </c>
      <c r="Y18" s="50">
        <v>222708</v>
      </c>
      <c r="Z18" s="50">
        <v>231273</v>
      </c>
      <c r="AA18" s="50">
        <v>237383</v>
      </c>
      <c r="AB18" s="50">
        <v>237448</v>
      </c>
      <c r="AC18" s="50">
        <v>236136</v>
      </c>
      <c r="AD18" s="50">
        <v>234217</v>
      </c>
      <c r="AE18" s="50">
        <v>231561</v>
      </c>
      <c r="AF18" s="50">
        <v>228010</v>
      </c>
      <c r="AG18" s="50">
        <v>224981</v>
      </c>
      <c r="AH18" s="50">
        <v>221586</v>
      </c>
      <c r="AI18" s="50">
        <v>217931</v>
      </c>
      <c r="AJ18" s="2" t="s">
        <v>16</v>
      </c>
      <c r="AK18" s="37" t="s">
        <v>54</v>
      </c>
      <c r="AL18" s="2" t="s">
        <v>54</v>
      </c>
      <c r="AM18" s="2"/>
    </row>
    <row r="19" spans="1:39" x14ac:dyDescent="0.35">
      <c r="A19" s="2" t="s">
        <v>17</v>
      </c>
      <c r="B19" s="3"/>
      <c r="C19" s="3"/>
      <c r="D19" s="50">
        <v>2390</v>
      </c>
      <c r="E19" s="50">
        <v>3573</v>
      </c>
      <c r="F19" s="50">
        <v>5514</v>
      </c>
      <c r="G19" s="50">
        <v>8315</v>
      </c>
      <c r="H19" s="50">
        <v>12195</v>
      </c>
      <c r="I19" s="50">
        <v>17454</v>
      </c>
      <c r="J19" s="50">
        <v>24417</v>
      </c>
      <c r="K19" s="50">
        <v>33481</v>
      </c>
      <c r="L19" s="50">
        <v>45089</v>
      </c>
      <c r="M19" s="50">
        <v>59851</v>
      </c>
      <c r="N19" s="50">
        <v>78382</v>
      </c>
      <c r="O19" s="50">
        <v>101181</v>
      </c>
      <c r="P19" s="50">
        <v>129662</v>
      </c>
      <c r="Q19" s="50">
        <v>162349</v>
      </c>
      <c r="R19" s="50">
        <v>199855</v>
      </c>
      <c r="S19" s="50">
        <v>241316</v>
      </c>
      <c r="T19" s="50">
        <v>283348</v>
      </c>
      <c r="U19" s="50">
        <v>325654</v>
      </c>
      <c r="V19" s="50">
        <v>365747</v>
      </c>
      <c r="W19" s="50">
        <v>400982</v>
      </c>
      <c r="X19" s="50">
        <v>430626</v>
      </c>
      <c r="Y19" s="50">
        <v>454003</v>
      </c>
      <c r="Z19" s="50">
        <v>471430</v>
      </c>
      <c r="AA19" s="50">
        <v>483857</v>
      </c>
      <c r="AB19" s="50">
        <v>483988</v>
      </c>
      <c r="AC19" s="50">
        <v>481318</v>
      </c>
      <c r="AD19" s="50">
        <v>477407</v>
      </c>
      <c r="AE19" s="50">
        <v>471986</v>
      </c>
      <c r="AF19" s="50">
        <v>464754</v>
      </c>
      <c r="AG19" s="50">
        <v>458579</v>
      </c>
      <c r="AH19" s="50">
        <v>451654</v>
      </c>
      <c r="AI19" s="50">
        <v>444205</v>
      </c>
      <c r="AJ19" s="2" t="s">
        <v>17</v>
      </c>
      <c r="AK19" s="37" t="s">
        <v>54</v>
      </c>
      <c r="AL19" s="2" t="s">
        <v>54</v>
      </c>
      <c r="AM19" s="2"/>
    </row>
    <row r="20" spans="1:39" x14ac:dyDescent="0.35">
      <c r="A20" s="2" t="s">
        <v>18</v>
      </c>
      <c r="B20" s="3"/>
      <c r="C20" s="3"/>
      <c r="D20" s="50">
        <v>176</v>
      </c>
      <c r="E20" s="50">
        <v>258</v>
      </c>
      <c r="F20" s="50">
        <v>478</v>
      </c>
      <c r="G20" s="50">
        <v>766</v>
      </c>
      <c r="H20" s="50">
        <v>1200</v>
      </c>
      <c r="I20" s="50">
        <v>1812</v>
      </c>
      <c r="J20" s="50">
        <v>2657</v>
      </c>
      <c r="K20" s="50">
        <v>3774</v>
      </c>
      <c r="L20" s="50">
        <v>5225</v>
      </c>
      <c r="M20" s="50">
        <v>7088</v>
      </c>
      <c r="N20" s="50">
        <v>9436</v>
      </c>
      <c r="O20" s="50">
        <v>12334</v>
      </c>
      <c r="P20" s="50">
        <v>16043</v>
      </c>
      <c r="Q20" s="50">
        <v>20093</v>
      </c>
      <c r="R20" s="50">
        <v>24739</v>
      </c>
      <c r="S20" s="50">
        <v>29876</v>
      </c>
      <c r="T20" s="50">
        <v>35084</v>
      </c>
      <c r="U20" s="50">
        <v>40324</v>
      </c>
      <c r="V20" s="50">
        <v>45293</v>
      </c>
      <c r="W20" s="50">
        <v>49659</v>
      </c>
      <c r="X20" s="50">
        <v>53330</v>
      </c>
      <c r="Y20" s="50">
        <v>56227</v>
      </c>
      <c r="Z20" s="50">
        <v>58387</v>
      </c>
      <c r="AA20" s="50">
        <v>59926</v>
      </c>
      <c r="AB20" s="50">
        <v>59943</v>
      </c>
      <c r="AC20" s="50">
        <v>59611</v>
      </c>
      <c r="AD20" s="50">
        <v>59127</v>
      </c>
      <c r="AE20" s="50">
        <v>58455</v>
      </c>
      <c r="AF20" s="50">
        <v>57561</v>
      </c>
      <c r="AG20" s="50">
        <v>56796</v>
      </c>
      <c r="AH20" s="50">
        <v>55938</v>
      </c>
      <c r="AI20" s="50">
        <v>55015</v>
      </c>
      <c r="AJ20" s="2" t="s">
        <v>18</v>
      </c>
      <c r="AK20" s="37" t="s">
        <v>56</v>
      </c>
      <c r="AL20" s="2" t="s">
        <v>56</v>
      </c>
      <c r="AM20" s="2"/>
    </row>
    <row r="21" spans="1:39" x14ac:dyDescent="0.35">
      <c r="A21" s="2" t="s">
        <v>19</v>
      </c>
      <c r="B21" s="3"/>
      <c r="C21" s="3"/>
      <c r="D21" s="50">
        <v>448</v>
      </c>
      <c r="E21" s="50">
        <v>619</v>
      </c>
      <c r="F21" s="50">
        <v>1089</v>
      </c>
      <c r="G21" s="50">
        <v>1661</v>
      </c>
      <c r="H21" s="50">
        <v>2475</v>
      </c>
      <c r="I21" s="50">
        <v>3570</v>
      </c>
      <c r="J21" s="50">
        <v>5044</v>
      </c>
      <c r="K21" s="50">
        <v>6993</v>
      </c>
      <c r="L21" s="50">
        <v>9520</v>
      </c>
      <c r="M21" s="50">
        <v>12763</v>
      </c>
      <c r="N21" s="50">
        <v>16855</v>
      </c>
      <c r="O21" s="50">
        <v>21890</v>
      </c>
      <c r="P21" s="50">
        <v>28345</v>
      </c>
      <c r="Q21" s="50">
        <v>35389</v>
      </c>
      <c r="R21" s="50">
        <v>43473</v>
      </c>
      <c r="S21" s="50">
        <v>52406</v>
      </c>
      <c r="T21" s="50">
        <v>61465</v>
      </c>
      <c r="U21" s="50">
        <v>70580</v>
      </c>
      <c r="V21" s="50">
        <v>79219</v>
      </c>
      <c r="W21" s="50">
        <v>86813</v>
      </c>
      <c r="X21" s="50">
        <v>93200</v>
      </c>
      <c r="Y21" s="50">
        <v>98239</v>
      </c>
      <c r="Z21" s="50">
        <v>101994</v>
      </c>
      <c r="AA21" s="50">
        <v>104670</v>
      </c>
      <c r="AB21" s="50">
        <v>104696</v>
      </c>
      <c r="AC21" s="50">
        <v>104119</v>
      </c>
      <c r="AD21" s="50">
        <v>103275</v>
      </c>
      <c r="AE21" s="50">
        <v>102102</v>
      </c>
      <c r="AF21" s="50">
        <v>100536</v>
      </c>
      <c r="AG21" s="50">
        <v>99203</v>
      </c>
      <c r="AH21" s="50">
        <v>97703</v>
      </c>
      <c r="AI21" s="50">
        <v>96093</v>
      </c>
      <c r="AJ21" s="2" t="s">
        <v>19</v>
      </c>
      <c r="AK21" s="37" t="s">
        <v>55</v>
      </c>
      <c r="AL21" s="2" t="s">
        <v>55</v>
      </c>
      <c r="AM21" s="2"/>
    </row>
    <row r="22" spans="1:39" x14ac:dyDescent="0.35">
      <c r="A22" s="2" t="s">
        <v>20</v>
      </c>
      <c r="B22" s="3"/>
      <c r="C22" s="3"/>
      <c r="D22" s="50">
        <v>85</v>
      </c>
      <c r="E22" s="50">
        <v>123</v>
      </c>
      <c r="F22" s="50">
        <v>184</v>
      </c>
      <c r="G22" s="50">
        <v>269</v>
      </c>
      <c r="H22" s="50">
        <v>383</v>
      </c>
      <c r="I22" s="50">
        <v>533</v>
      </c>
      <c r="J22" s="50">
        <v>731</v>
      </c>
      <c r="K22" s="50">
        <v>988</v>
      </c>
      <c r="L22" s="50">
        <v>1317</v>
      </c>
      <c r="M22" s="50">
        <v>1736</v>
      </c>
      <c r="N22" s="50">
        <v>2260</v>
      </c>
      <c r="O22" s="50">
        <v>2906</v>
      </c>
      <c r="P22" s="50">
        <v>3714</v>
      </c>
      <c r="Q22" s="50">
        <v>4640</v>
      </c>
      <c r="R22" s="50">
        <v>5702</v>
      </c>
      <c r="S22" s="50">
        <v>6876</v>
      </c>
      <c r="T22" s="50">
        <v>8066</v>
      </c>
      <c r="U22" s="50">
        <v>9264</v>
      </c>
      <c r="V22" s="50">
        <v>10400</v>
      </c>
      <c r="W22" s="50">
        <v>11397</v>
      </c>
      <c r="X22" s="50">
        <v>12238</v>
      </c>
      <c r="Y22" s="50">
        <v>12900</v>
      </c>
      <c r="Z22" s="50">
        <v>13393</v>
      </c>
      <c r="AA22" s="50">
        <v>13745</v>
      </c>
      <c r="AB22" s="50">
        <v>13749</v>
      </c>
      <c r="AC22" s="50">
        <v>13672</v>
      </c>
      <c r="AD22" s="50">
        <v>13562</v>
      </c>
      <c r="AE22" s="50">
        <v>13408</v>
      </c>
      <c r="AF22" s="50">
        <v>13202</v>
      </c>
      <c r="AG22" s="50">
        <v>13027</v>
      </c>
      <c r="AH22" s="50">
        <v>12830</v>
      </c>
      <c r="AI22" s="50">
        <v>12618</v>
      </c>
      <c r="AJ22" s="2" t="s">
        <v>20</v>
      </c>
      <c r="AK22" s="37" t="s">
        <v>76</v>
      </c>
      <c r="AL22" s="2" t="s">
        <v>66</v>
      </c>
      <c r="AM22" s="2" t="s">
        <v>57</v>
      </c>
    </row>
    <row r="23" spans="1:39" x14ac:dyDescent="0.35">
      <c r="A23" s="2" t="s">
        <v>21</v>
      </c>
      <c r="B23" s="3"/>
      <c r="C23" s="3"/>
      <c r="D23" s="50">
        <v>568</v>
      </c>
      <c r="E23" s="50">
        <v>820</v>
      </c>
      <c r="F23" s="50">
        <v>1218</v>
      </c>
      <c r="G23" s="50">
        <v>1772</v>
      </c>
      <c r="H23" s="50">
        <v>2515</v>
      </c>
      <c r="I23" s="50">
        <v>3484</v>
      </c>
      <c r="J23" s="50">
        <v>4763</v>
      </c>
      <c r="K23" s="50">
        <v>6422</v>
      </c>
      <c r="L23" s="50">
        <v>8545</v>
      </c>
      <c r="M23" s="50">
        <v>11243</v>
      </c>
      <c r="N23" s="50">
        <v>14631</v>
      </c>
      <c r="O23" s="50">
        <v>18796</v>
      </c>
      <c r="P23" s="50">
        <v>24000</v>
      </c>
      <c r="Q23" s="50">
        <v>29973</v>
      </c>
      <c r="R23" s="50">
        <v>36825</v>
      </c>
      <c r="S23" s="50">
        <v>44400</v>
      </c>
      <c r="T23" s="50">
        <v>52078</v>
      </c>
      <c r="U23" s="50">
        <v>59808</v>
      </c>
      <c r="V23" s="50">
        <v>67131</v>
      </c>
      <c r="W23" s="50">
        <v>73567</v>
      </c>
      <c r="X23" s="50">
        <v>78982</v>
      </c>
      <c r="Y23" s="50">
        <v>83255</v>
      </c>
      <c r="Z23" s="50">
        <v>86440</v>
      </c>
      <c r="AA23" s="50">
        <v>88708</v>
      </c>
      <c r="AB23" s="50">
        <v>88729</v>
      </c>
      <c r="AC23" s="50">
        <v>88242</v>
      </c>
      <c r="AD23" s="50">
        <v>87525</v>
      </c>
      <c r="AE23" s="50">
        <v>86531</v>
      </c>
      <c r="AF23" s="50">
        <v>85206</v>
      </c>
      <c r="AG23" s="50">
        <v>84074</v>
      </c>
      <c r="AH23" s="50">
        <v>82804</v>
      </c>
      <c r="AI23" s="50">
        <v>81437</v>
      </c>
      <c r="AJ23" s="2" t="s">
        <v>21</v>
      </c>
      <c r="AK23" s="37" t="s">
        <v>77</v>
      </c>
      <c r="AL23" s="2" t="s">
        <v>58</v>
      </c>
      <c r="AM23" s="2" t="s">
        <v>59</v>
      </c>
    </row>
    <row r="24" spans="1:39" x14ac:dyDescent="0.35">
      <c r="A24" s="2" t="s">
        <v>22</v>
      </c>
      <c r="B24" s="3"/>
      <c r="C24" s="3"/>
      <c r="D24" s="50">
        <v>598</v>
      </c>
      <c r="E24" s="50">
        <v>884</v>
      </c>
      <c r="F24" s="50">
        <v>1339</v>
      </c>
      <c r="G24" s="50">
        <v>1991</v>
      </c>
      <c r="H24" s="50">
        <v>2877</v>
      </c>
      <c r="I24" s="50">
        <v>4065</v>
      </c>
      <c r="J24" s="50">
        <v>5632</v>
      </c>
      <c r="K24" s="50">
        <v>7671</v>
      </c>
      <c r="L24" s="50">
        <v>10282</v>
      </c>
      <c r="M24" s="50">
        <v>13601</v>
      </c>
      <c r="N24" s="50">
        <v>17768</v>
      </c>
      <c r="O24" s="50">
        <v>22891</v>
      </c>
      <c r="P24" s="50">
        <v>29295</v>
      </c>
      <c r="Q24" s="50">
        <v>36642</v>
      </c>
      <c r="R24" s="50">
        <v>45075</v>
      </c>
      <c r="S24" s="50">
        <v>54393</v>
      </c>
      <c r="T24" s="50">
        <v>63841</v>
      </c>
      <c r="U24" s="50">
        <v>73353</v>
      </c>
      <c r="V24" s="50">
        <v>82364</v>
      </c>
      <c r="W24" s="50">
        <v>90283</v>
      </c>
      <c r="X24" s="50">
        <v>96948</v>
      </c>
      <c r="Y24" s="50">
        <v>102203</v>
      </c>
      <c r="Z24" s="50">
        <v>106119</v>
      </c>
      <c r="AA24" s="50">
        <v>108914</v>
      </c>
      <c r="AB24" s="50">
        <v>108941</v>
      </c>
      <c r="AC24" s="50">
        <v>108339</v>
      </c>
      <c r="AD24" s="50">
        <v>107462</v>
      </c>
      <c r="AE24" s="50">
        <v>106238</v>
      </c>
      <c r="AF24" s="50">
        <v>104611</v>
      </c>
      <c r="AG24" s="50">
        <v>103224</v>
      </c>
      <c r="AH24" s="50">
        <v>101665</v>
      </c>
      <c r="AI24" s="50">
        <v>99988</v>
      </c>
      <c r="AJ24" s="2" t="s">
        <v>22</v>
      </c>
      <c r="AK24" s="37" t="s">
        <v>77</v>
      </c>
      <c r="AL24" s="2" t="s">
        <v>58</v>
      </c>
      <c r="AM24" s="2" t="s">
        <v>59</v>
      </c>
    </row>
    <row r="25" spans="1:39" x14ac:dyDescent="0.35">
      <c r="A25" s="2" t="s">
        <v>23</v>
      </c>
      <c r="B25" s="3"/>
      <c r="C25" s="3"/>
      <c r="D25" s="50">
        <v>353</v>
      </c>
      <c r="E25" s="50">
        <v>503</v>
      </c>
      <c r="F25" s="50">
        <v>905</v>
      </c>
      <c r="G25" s="50">
        <v>1408</v>
      </c>
      <c r="H25" s="50">
        <v>2146</v>
      </c>
      <c r="I25" s="50">
        <v>3161</v>
      </c>
      <c r="J25" s="50">
        <v>4546</v>
      </c>
      <c r="K25" s="50">
        <v>6377</v>
      </c>
      <c r="L25" s="50">
        <v>8756</v>
      </c>
      <c r="M25" s="50">
        <v>11804</v>
      </c>
      <c r="N25" s="50">
        <v>15651</v>
      </c>
      <c r="O25" s="50">
        <v>20391</v>
      </c>
      <c r="P25" s="50">
        <v>26461</v>
      </c>
      <c r="Q25" s="50">
        <v>33089</v>
      </c>
      <c r="R25" s="50">
        <v>40694</v>
      </c>
      <c r="S25" s="50">
        <v>49099</v>
      </c>
      <c r="T25" s="50">
        <v>57622</v>
      </c>
      <c r="U25" s="50">
        <v>66200</v>
      </c>
      <c r="V25" s="50">
        <v>74326</v>
      </c>
      <c r="W25" s="50">
        <v>81473</v>
      </c>
      <c r="X25" s="50">
        <v>87484</v>
      </c>
      <c r="Y25" s="50">
        <v>92224</v>
      </c>
      <c r="Z25" s="50">
        <v>95759</v>
      </c>
      <c r="AA25" s="50">
        <v>98277</v>
      </c>
      <c r="AB25" s="50">
        <v>98301</v>
      </c>
      <c r="AC25" s="50">
        <v>97759</v>
      </c>
      <c r="AD25" s="50">
        <v>96965</v>
      </c>
      <c r="AE25" s="50">
        <v>95864</v>
      </c>
      <c r="AF25" s="50">
        <v>94395</v>
      </c>
      <c r="AG25" s="50">
        <v>93142</v>
      </c>
      <c r="AH25" s="50">
        <v>91735</v>
      </c>
      <c r="AI25" s="50">
        <v>90222</v>
      </c>
      <c r="AJ25" s="2" t="s">
        <v>23</v>
      </c>
      <c r="AK25" s="37" t="s">
        <v>55</v>
      </c>
      <c r="AL25" s="2" t="s">
        <v>55</v>
      </c>
      <c r="AM25" s="2"/>
    </row>
    <row r="26" spans="1:39" x14ac:dyDescent="0.35">
      <c r="A26" s="2" t="s">
        <v>24</v>
      </c>
      <c r="B26" s="3"/>
      <c r="C26" s="3"/>
      <c r="D26" s="50">
        <v>914</v>
      </c>
      <c r="E26" s="50">
        <v>1234</v>
      </c>
      <c r="F26" s="50">
        <v>2115</v>
      </c>
      <c r="G26" s="50">
        <v>3133</v>
      </c>
      <c r="H26" s="50">
        <v>4542</v>
      </c>
      <c r="I26" s="50">
        <v>6373</v>
      </c>
      <c r="J26" s="50">
        <v>8795</v>
      </c>
      <c r="K26" s="50">
        <v>11990</v>
      </c>
      <c r="L26" s="50">
        <v>16131</v>
      </c>
      <c r="M26" s="50">
        <v>21440</v>
      </c>
      <c r="N26" s="50">
        <v>28131</v>
      </c>
      <c r="O26" s="50">
        <v>36378</v>
      </c>
      <c r="P26" s="50">
        <v>46943</v>
      </c>
      <c r="Q26" s="50">
        <v>58468</v>
      </c>
      <c r="R26" s="50">
        <v>71699</v>
      </c>
      <c r="S26" s="50">
        <v>86316</v>
      </c>
      <c r="T26" s="50">
        <v>101136</v>
      </c>
      <c r="U26" s="50">
        <v>116050</v>
      </c>
      <c r="V26" s="50">
        <v>130186</v>
      </c>
      <c r="W26" s="50">
        <v>142610</v>
      </c>
      <c r="X26" s="50">
        <v>153061</v>
      </c>
      <c r="Y26" s="50">
        <v>161304</v>
      </c>
      <c r="Z26" s="50">
        <v>167451</v>
      </c>
      <c r="AA26" s="50">
        <v>171833</v>
      </c>
      <c r="AB26" s="50">
        <v>171871</v>
      </c>
      <c r="AC26" s="50">
        <v>170921</v>
      </c>
      <c r="AD26" s="50">
        <v>169533</v>
      </c>
      <c r="AE26" s="50">
        <v>167609</v>
      </c>
      <c r="AF26" s="50">
        <v>165042</v>
      </c>
      <c r="AG26" s="50">
        <v>162851</v>
      </c>
      <c r="AH26" s="50">
        <v>160392</v>
      </c>
      <c r="AI26" s="50">
        <v>157745</v>
      </c>
      <c r="AJ26" s="2" t="s">
        <v>24</v>
      </c>
      <c r="AK26" s="37" t="s">
        <v>55</v>
      </c>
      <c r="AL26" s="2" t="s">
        <v>55</v>
      </c>
      <c r="AM26" s="2"/>
    </row>
    <row r="27" spans="1:39" x14ac:dyDescent="0.35">
      <c r="A27" s="2" t="s">
        <v>25</v>
      </c>
      <c r="B27" s="3"/>
      <c r="C27" s="3"/>
      <c r="D27" s="50">
        <v>57</v>
      </c>
      <c r="E27" s="50">
        <v>84</v>
      </c>
      <c r="F27" s="50">
        <v>128</v>
      </c>
      <c r="G27" s="50">
        <v>189</v>
      </c>
      <c r="H27" s="50">
        <v>275</v>
      </c>
      <c r="I27" s="50">
        <v>389</v>
      </c>
      <c r="J27" s="50">
        <v>538</v>
      </c>
      <c r="K27" s="50">
        <v>734</v>
      </c>
      <c r="L27" s="50">
        <v>984</v>
      </c>
      <c r="M27" s="50">
        <v>1302</v>
      </c>
      <c r="N27" s="50">
        <v>1701</v>
      </c>
      <c r="O27" s="50">
        <v>2193</v>
      </c>
      <c r="P27" s="50">
        <v>2807</v>
      </c>
      <c r="Q27" s="50">
        <v>3511</v>
      </c>
      <c r="R27" s="50">
        <v>4320</v>
      </c>
      <c r="S27" s="50">
        <v>5213</v>
      </c>
      <c r="T27" s="50">
        <v>6119</v>
      </c>
      <c r="U27" s="50">
        <v>7031</v>
      </c>
      <c r="V27" s="50">
        <v>7894</v>
      </c>
      <c r="W27" s="50">
        <v>8653</v>
      </c>
      <c r="X27" s="50">
        <v>9292</v>
      </c>
      <c r="Y27" s="50">
        <v>9797</v>
      </c>
      <c r="Z27" s="50">
        <v>10171</v>
      </c>
      <c r="AA27" s="50">
        <v>10440</v>
      </c>
      <c r="AB27" s="50">
        <v>10441</v>
      </c>
      <c r="AC27" s="50">
        <v>10384</v>
      </c>
      <c r="AD27" s="50">
        <v>10300</v>
      </c>
      <c r="AE27" s="50">
        <v>10183</v>
      </c>
      <c r="AF27" s="50">
        <v>10028</v>
      </c>
      <c r="AG27" s="50">
        <v>9893</v>
      </c>
      <c r="AH27" s="50">
        <v>9745</v>
      </c>
      <c r="AI27" s="50">
        <v>9583</v>
      </c>
      <c r="AJ27" s="2" t="s">
        <v>25</v>
      </c>
      <c r="AK27" s="37" t="s">
        <v>62</v>
      </c>
      <c r="AL27" s="2" t="s">
        <v>62</v>
      </c>
      <c r="AM27" s="2"/>
    </row>
    <row r="28" spans="1:39" x14ac:dyDescent="0.35">
      <c r="A28" s="2" t="s">
        <v>26</v>
      </c>
      <c r="B28" s="3"/>
      <c r="C28" s="3"/>
      <c r="D28" s="50">
        <v>204</v>
      </c>
      <c r="E28" s="50">
        <v>301</v>
      </c>
      <c r="F28" s="50">
        <v>562</v>
      </c>
      <c r="G28" s="50">
        <v>907</v>
      </c>
      <c r="H28" s="50">
        <v>1426</v>
      </c>
      <c r="I28" s="50">
        <v>2163</v>
      </c>
      <c r="J28" s="50">
        <v>3178</v>
      </c>
      <c r="K28" s="50">
        <v>4526</v>
      </c>
      <c r="L28" s="50">
        <v>6275</v>
      </c>
      <c r="M28" s="50">
        <v>8520</v>
      </c>
      <c r="N28" s="50">
        <v>11351</v>
      </c>
      <c r="O28" s="50">
        <v>14841</v>
      </c>
      <c r="P28" s="50">
        <v>19312</v>
      </c>
      <c r="Q28" s="50">
        <v>24192</v>
      </c>
      <c r="R28" s="50">
        <v>29793</v>
      </c>
      <c r="S28" s="50">
        <v>35984</v>
      </c>
      <c r="T28" s="50">
        <v>42259</v>
      </c>
      <c r="U28" s="50">
        <v>48576</v>
      </c>
      <c r="V28" s="50">
        <v>54562</v>
      </c>
      <c r="W28" s="50">
        <v>59823</v>
      </c>
      <c r="X28" s="50">
        <v>64249</v>
      </c>
      <c r="Y28" s="50">
        <v>67741</v>
      </c>
      <c r="Z28" s="50">
        <v>70342</v>
      </c>
      <c r="AA28" s="50">
        <v>72197</v>
      </c>
      <c r="AB28" s="50">
        <v>72217</v>
      </c>
      <c r="AC28" s="50">
        <v>71818</v>
      </c>
      <c r="AD28" s="50">
        <v>71235</v>
      </c>
      <c r="AE28" s="50">
        <v>70426</v>
      </c>
      <c r="AF28" s="50">
        <v>69348</v>
      </c>
      <c r="AG28" s="50">
        <v>68426</v>
      </c>
      <c r="AH28" s="50">
        <v>67394</v>
      </c>
      <c r="AI28" s="50">
        <v>66283</v>
      </c>
      <c r="AJ28" s="2" t="s">
        <v>26</v>
      </c>
      <c r="AK28" s="37" t="s">
        <v>56</v>
      </c>
      <c r="AL28" s="2" t="s">
        <v>56</v>
      </c>
      <c r="AM28" s="2"/>
    </row>
    <row r="29" spans="1:39" x14ac:dyDescent="0.35">
      <c r="A29" s="2" t="s">
        <v>27</v>
      </c>
      <c r="B29" s="3"/>
      <c r="C29" s="3"/>
      <c r="D29" s="50">
        <v>127</v>
      </c>
      <c r="E29" s="50">
        <v>172</v>
      </c>
      <c r="F29" s="50">
        <v>304</v>
      </c>
      <c r="G29" s="50">
        <v>462</v>
      </c>
      <c r="H29" s="50">
        <v>689</v>
      </c>
      <c r="I29" s="50">
        <v>995</v>
      </c>
      <c r="J29" s="50">
        <v>1405</v>
      </c>
      <c r="K29" s="50">
        <v>1947</v>
      </c>
      <c r="L29" s="50">
        <v>2650</v>
      </c>
      <c r="M29" s="50">
        <v>3554</v>
      </c>
      <c r="N29" s="50">
        <v>4693</v>
      </c>
      <c r="O29" s="50">
        <v>6094</v>
      </c>
      <c r="P29" s="50">
        <v>7892</v>
      </c>
      <c r="Q29" s="50">
        <v>9854</v>
      </c>
      <c r="R29" s="50">
        <v>12103</v>
      </c>
      <c r="S29" s="50">
        <v>14590</v>
      </c>
      <c r="T29" s="50">
        <v>17113</v>
      </c>
      <c r="U29" s="50">
        <v>19649</v>
      </c>
      <c r="V29" s="50">
        <v>22053</v>
      </c>
      <c r="W29" s="50">
        <v>24168</v>
      </c>
      <c r="X29" s="50">
        <v>25946</v>
      </c>
      <c r="Y29" s="50">
        <v>27347</v>
      </c>
      <c r="Z29" s="50">
        <v>28392</v>
      </c>
      <c r="AA29" s="50">
        <v>29140</v>
      </c>
      <c r="AB29" s="50">
        <v>29147</v>
      </c>
      <c r="AC29" s="50">
        <v>28987</v>
      </c>
      <c r="AD29" s="50">
        <v>28750</v>
      </c>
      <c r="AE29" s="50">
        <v>28424</v>
      </c>
      <c r="AF29" s="50">
        <v>27987</v>
      </c>
      <c r="AG29" s="50">
        <v>27618</v>
      </c>
      <c r="AH29" s="50">
        <v>27200</v>
      </c>
      <c r="AI29" s="50">
        <v>26751</v>
      </c>
      <c r="AJ29" s="2" t="s">
        <v>27</v>
      </c>
      <c r="AK29" s="37" t="s">
        <v>60</v>
      </c>
      <c r="AL29" s="2" t="s">
        <v>60</v>
      </c>
      <c r="AM29" s="2"/>
    </row>
    <row r="30" spans="1:39" x14ac:dyDescent="0.35">
      <c r="A30" s="2" t="s">
        <v>28</v>
      </c>
      <c r="B30" s="3"/>
      <c r="C30" s="3"/>
      <c r="D30" s="50">
        <v>1401</v>
      </c>
      <c r="E30" s="50">
        <v>1940</v>
      </c>
      <c r="F30" s="50">
        <v>2771</v>
      </c>
      <c r="G30" s="50">
        <v>3863</v>
      </c>
      <c r="H30" s="50">
        <v>5248</v>
      </c>
      <c r="I30" s="50">
        <v>6954</v>
      </c>
      <c r="J30" s="50">
        <v>9175</v>
      </c>
      <c r="K30" s="50">
        <v>12048</v>
      </c>
      <c r="L30" s="50">
        <v>15718</v>
      </c>
      <c r="M30" s="50">
        <v>20386</v>
      </c>
      <c r="N30" s="50">
        <v>26238</v>
      </c>
      <c r="O30" s="50">
        <v>33437</v>
      </c>
      <c r="P30" s="50">
        <v>42426</v>
      </c>
      <c r="Q30" s="50">
        <v>52742</v>
      </c>
      <c r="R30" s="50">
        <v>64575</v>
      </c>
      <c r="S30" s="50">
        <v>77656</v>
      </c>
      <c r="T30" s="50">
        <v>90908</v>
      </c>
      <c r="U30" s="50">
        <v>104251</v>
      </c>
      <c r="V30" s="50">
        <v>116896</v>
      </c>
      <c r="W30" s="50">
        <v>128010</v>
      </c>
      <c r="X30" s="50">
        <v>137360</v>
      </c>
      <c r="Y30" s="50">
        <v>144735</v>
      </c>
      <c r="Z30" s="50">
        <v>150233</v>
      </c>
      <c r="AA30" s="50">
        <v>154150</v>
      </c>
      <c r="AB30" s="50">
        <v>154187</v>
      </c>
      <c r="AC30" s="50">
        <v>153336</v>
      </c>
      <c r="AD30" s="50">
        <v>152091</v>
      </c>
      <c r="AE30" s="50">
        <v>150363</v>
      </c>
      <c r="AF30" s="50">
        <v>148060</v>
      </c>
      <c r="AG30" s="50">
        <v>146094</v>
      </c>
      <c r="AH30" s="50">
        <v>143888</v>
      </c>
      <c r="AI30" s="50">
        <v>141514</v>
      </c>
      <c r="AJ30" s="2" t="s">
        <v>28</v>
      </c>
      <c r="AK30" s="37" t="s">
        <v>57</v>
      </c>
      <c r="AL30" s="2" t="s">
        <v>57</v>
      </c>
      <c r="AM30" s="2"/>
    </row>
    <row r="31" spans="1:39" x14ac:dyDescent="0.35">
      <c r="A31" s="2" t="s">
        <v>29</v>
      </c>
      <c r="B31" s="3"/>
      <c r="C31" s="3"/>
      <c r="D31" s="50">
        <v>212</v>
      </c>
      <c r="E31" s="50">
        <v>289</v>
      </c>
      <c r="F31" s="50">
        <v>488</v>
      </c>
      <c r="G31" s="50">
        <v>725</v>
      </c>
      <c r="H31" s="50">
        <v>1051</v>
      </c>
      <c r="I31" s="50">
        <v>1475</v>
      </c>
      <c r="J31" s="50">
        <v>2039</v>
      </c>
      <c r="K31" s="50">
        <v>2781</v>
      </c>
      <c r="L31" s="50">
        <v>3743</v>
      </c>
      <c r="M31" s="50">
        <v>4974</v>
      </c>
      <c r="N31" s="50">
        <v>6527</v>
      </c>
      <c r="O31" s="50">
        <v>8442</v>
      </c>
      <c r="P31" s="50">
        <v>10889</v>
      </c>
      <c r="Q31" s="50">
        <v>13568</v>
      </c>
      <c r="R31" s="50">
        <v>16641</v>
      </c>
      <c r="S31" s="50">
        <v>20038</v>
      </c>
      <c r="T31" s="50">
        <v>23481</v>
      </c>
      <c r="U31" s="50">
        <v>26947</v>
      </c>
      <c r="V31" s="50">
        <v>30231</v>
      </c>
      <c r="W31" s="50">
        <v>33117</v>
      </c>
      <c r="X31" s="50">
        <v>35547</v>
      </c>
      <c r="Y31" s="50">
        <v>37462</v>
      </c>
      <c r="Z31" s="50">
        <v>38890</v>
      </c>
      <c r="AA31" s="50">
        <v>39908</v>
      </c>
      <c r="AB31" s="50">
        <v>39918</v>
      </c>
      <c r="AC31" s="50">
        <v>39698</v>
      </c>
      <c r="AD31" s="50">
        <v>39375</v>
      </c>
      <c r="AE31" s="50">
        <v>38927</v>
      </c>
      <c r="AF31" s="50">
        <v>38331</v>
      </c>
      <c r="AG31" s="50">
        <v>37823</v>
      </c>
      <c r="AH31" s="50">
        <v>37251</v>
      </c>
      <c r="AI31" s="50">
        <v>36637</v>
      </c>
      <c r="AJ31" s="2" t="s">
        <v>29</v>
      </c>
      <c r="AK31" s="37" t="s">
        <v>60</v>
      </c>
      <c r="AL31" s="2" t="s">
        <v>60</v>
      </c>
      <c r="AM31" s="2"/>
    </row>
    <row r="32" spans="1:39" x14ac:dyDescent="0.35">
      <c r="A32" s="2" t="s">
        <v>30</v>
      </c>
      <c r="B32" s="3"/>
      <c r="C32" s="3"/>
      <c r="D32" s="50">
        <v>479</v>
      </c>
      <c r="E32" s="50">
        <v>629</v>
      </c>
      <c r="F32" s="50">
        <v>1022</v>
      </c>
      <c r="G32" s="50">
        <v>1454</v>
      </c>
      <c r="H32" s="50">
        <v>2019</v>
      </c>
      <c r="I32" s="50">
        <v>2704</v>
      </c>
      <c r="J32" s="50">
        <v>3578</v>
      </c>
      <c r="K32" s="50">
        <v>4727</v>
      </c>
      <c r="L32" s="50">
        <v>6208</v>
      </c>
      <c r="M32" s="50">
        <v>8107</v>
      </c>
      <c r="N32" s="50">
        <v>10501</v>
      </c>
      <c r="O32" s="50">
        <v>13447</v>
      </c>
      <c r="P32" s="50">
        <v>17214</v>
      </c>
      <c r="Q32" s="50">
        <v>21339</v>
      </c>
      <c r="R32" s="50">
        <v>26072</v>
      </c>
      <c r="S32" s="50">
        <v>31304</v>
      </c>
      <c r="T32" s="50">
        <v>36603</v>
      </c>
      <c r="U32" s="50">
        <v>41936</v>
      </c>
      <c r="V32" s="50">
        <v>46991</v>
      </c>
      <c r="W32" s="50">
        <v>51435</v>
      </c>
      <c r="X32" s="50">
        <v>55176</v>
      </c>
      <c r="Y32" s="50">
        <v>58124</v>
      </c>
      <c r="Z32" s="50">
        <v>60321</v>
      </c>
      <c r="AA32" s="50">
        <v>61888</v>
      </c>
      <c r="AB32" s="50">
        <v>61902</v>
      </c>
      <c r="AC32" s="50">
        <v>61562</v>
      </c>
      <c r="AD32" s="50">
        <v>61060</v>
      </c>
      <c r="AE32" s="50">
        <v>60366</v>
      </c>
      <c r="AF32" s="50">
        <v>59442</v>
      </c>
      <c r="AG32" s="50">
        <v>58652</v>
      </c>
      <c r="AH32" s="50">
        <v>57767</v>
      </c>
      <c r="AI32" s="50">
        <v>56814</v>
      </c>
      <c r="AJ32" s="2" t="s">
        <v>30</v>
      </c>
      <c r="AK32" s="37" t="s">
        <v>60</v>
      </c>
      <c r="AL32" s="2" t="s">
        <v>60</v>
      </c>
      <c r="AM32" s="2"/>
    </row>
    <row r="33" spans="1:39" x14ac:dyDescent="0.35">
      <c r="A33" s="2" t="s">
        <v>31</v>
      </c>
      <c r="B33" s="3"/>
      <c r="C33" s="3"/>
      <c r="D33" s="50">
        <v>310</v>
      </c>
      <c r="E33" s="50">
        <v>456</v>
      </c>
      <c r="F33" s="50">
        <v>701</v>
      </c>
      <c r="G33" s="50">
        <v>1049</v>
      </c>
      <c r="H33" s="50">
        <v>1525</v>
      </c>
      <c r="I33" s="50">
        <v>2167</v>
      </c>
      <c r="J33" s="50">
        <v>3017</v>
      </c>
      <c r="K33" s="50">
        <v>4119</v>
      </c>
      <c r="L33" s="50">
        <v>5532</v>
      </c>
      <c r="M33" s="50">
        <v>7331</v>
      </c>
      <c r="N33" s="50">
        <v>9586</v>
      </c>
      <c r="O33" s="50">
        <v>12363</v>
      </c>
      <c r="P33" s="50">
        <v>15833</v>
      </c>
      <c r="Q33" s="50">
        <v>19812</v>
      </c>
      <c r="R33" s="50">
        <v>24377</v>
      </c>
      <c r="S33" s="50">
        <v>29426</v>
      </c>
      <c r="T33" s="50">
        <v>34541</v>
      </c>
      <c r="U33" s="50">
        <v>39692</v>
      </c>
      <c r="V33" s="50">
        <v>44571</v>
      </c>
      <c r="W33" s="50">
        <v>48862</v>
      </c>
      <c r="X33" s="50">
        <v>52471</v>
      </c>
      <c r="Y33" s="50">
        <v>55315</v>
      </c>
      <c r="Z33" s="50">
        <v>57438</v>
      </c>
      <c r="AA33" s="50">
        <v>58948</v>
      </c>
      <c r="AB33" s="50">
        <v>58966</v>
      </c>
      <c r="AC33" s="50">
        <v>58641</v>
      </c>
      <c r="AD33" s="50">
        <v>58163</v>
      </c>
      <c r="AE33" s="50">
        <v>57504</v>
      </c>
      <c r="AF33" s="50">
        <v>56622</v>
      </c>
      <c r="AG33" s="50">
        <v>55870</v>
      </c>
      <c r="AH33" s="50">
        <v>55027</v>
      </c>
      <c r="AI33" s="50">
        <v>54121</v>
      </c>
      <c r="AJ33" s="2" t="s">
        <v>31</v>
      </c>
      <c r="AK33" s="37" t="s">
        <v>74</v>
      </c>
      <c r="AL33" s="2" t="s">
        <v>54</v>
      </c>
      <c r="AM33" s="2" t="s">
        <v>60</v>
      </c>
    </row>
    <row r="34" spans="1:39" x14ac:dyDescent="0.35">
      <c r="A34" s="2" t="s">
        <v>32</v>
      </c>
      <c r="B34" s="3"/>
      <c r="C34" s="3"/>
      <c r="D34" s="50">
        <v>2016</v>
      </c>
      <c r="E34" s="50">
        <v>2845</v>
      </c>
      <c r="F34" s="50">
        <v>4148</v>
      </c>
      <c r="G34" s="50">
        <v>5915</v>
      </c>
      <c r="H34" s="50">
        <v>8220</v>
      </c>
      <c r="I34" s="50">
        <v>11160</v>
      </c>
      <c r="J34" s="50">
        <v>15010</v>
      </c>
      <c r="K34" s="50">
        <v>19995</v>
      </c>
      <c r="L34" s="50">
        <v>26379</v>
      </c>
      <c r="M34" s="50">
        <v>34492</v>
      </c>
      <c r="N34" s="50">
        <v>44675</v>
      </c>
      <c r="O34" s="50">
        <v>57197</v>
      </c>
      <c r="P34" s="50">
        <v>72836</v>
      </c>
      <c r="Q34" s="50">
        <v>90784</v>
      </c>
      <c r="R34" s="50">
        <v>111372</v>
      </c>
      <c r="S34" s="50">
        <v>134140</v>
      </c>
      <c r="T34" s="50">
        <v>157206</v>
      </c>
      <c r="U34" s="50">
        <v>180423</v>
      </c>
      <c r="V34" s="50">
        <v>202432</v>
      </c>
      <c r="W34" s="50">
        <v>221771</v>
      </c>
      <c r="X34" s="50">
        <v>238041</v>
      </c>
      <c r="Y34" s="50">
        <v>250879</v>
      </c>
      <c r="Z34" s="50">
        <v>260439</v>
      </c>
      <c r="AA34" s="50">
        <v>267258</v>
      </c>
      <c r="AB34" s="50">
        <v>267327</v>
      </c>
      <c r="AC34" s="50">
        <v>265852</v>
      </c>
      <c r="AD34" s="50">
        <v>263692</v>
      </c>
      <c r="AE34" s="50">
        <v>260697</v>
      </c>
      <c r="AF34" s="50">
        <v>256704</v>
      </c>
      <c r="AG34" s="50">
        <v>253294</v>
      </c>
      <c r="AH34" s="50">
        <v>249473</v>
      </c>
      <c r="AI34" s="50">
        <v>245356</v>
      </c>
      <c r="AJ34" s="2" t="s">
        <v>32</v>
      </c>
      <c r="AK34" s="37" t="s">
        <v>57</v>
      </c>
      <c r="AL34" s="2" t="s">
        <v>57</v>
      </c>
      <c r="AM34" s="2"/>
    </row>
    <row r="35" spans="1:39" x14ac:dyDescent="0.35">
      <c r="A35" s="2" t="s">
        <v>33</v>
      </c>
      <c r="B35" s="3"/>
      <c r="C35" s="3"/>
      <c r="D35" s="50">
        <v>281</v>
      </c>
      <c r="E35" s="50">
        <v>386</v>
      </c>
      <c r="F35" s="50">
        <v>680</v>
      </c>
      <c r="G35" s="50">
        <v>1034</v>
      </c>
      <c r="H35" s="50">
        <v>1540</v>
      </c>
      <c r="I35" s="50">
        <v>2218</v>
      </c>
      <c r="J35" s="50">
        <v>3129</v>
      </c>
      <c r="K35" s="50">
        <v>4335</v>
      </c>
      <c r="L35" s="50">
        <v>5899</v>
      </c>
      <c r="M35" s="50">
        <v>7903</v>
      </c>
      <c r="N35" s="50">
        <v>10431</v>
      </c>
      <c r="O35" s="50">
        <v>13547</v>
      </c>
      <c r="P35" s="50">
        <v>17539</v>
      </c>
      <c r="Q35" s="50">
        <v>21893</v>
      </c>
      <c r="R35" s="50">
        <v>26893</v>
      </c>
      <c r="S35" s="50">
        <v>32415</v>
      </c>
      <c r="T35" s="50">
        <v>38018</v>
      </c>
      <c r="U35" s="50">
        <v>43653</v>
      </c>
      <c r="V35" s="50">
        <v>48995</v>
      </c>
      <c r="W35" s="50">
        <v>53689</v>
      </c>
      <c r="X35" s="50">
        <v>57640</v>
      </c>
      <c r="Y35" s="50">
        <v>60756</v>
      </c>
      <c r="Z35" s="50">
        <v>63076</v>
      </c>
      <c r="AA35" s="50">
        <v>64732</v>
      </c>
      <c r="AB35" s="50">
        <v>64749</v>
      </c>
      <c r="AC35" s="50">
        <v>64392</v>
      </c>
      <c r="AD35" s="50">
        <v>63869</v>
      </c>
      <c r="AE35" s="50">
        <v>63144</v>
      </c>
      <c r="AF35" s="50">
        <v>62174</v>
      </c>
      <c r="AG35" s="50">
        <v>61349</v>
      </c>
      <c r="AH35" s="50">
        <v>60422</v>
      </c>
      <c r="AI35" s="50">
        <v>59426</v>
      </c>
      <c r="AJ35" s="2" t="s">
        <v>33</v>
      </c>
      <c r="AK35" s="37" t="s">
        <v>55</v>
      </c>
      <c r="AL35" s="2" t="s">
        <v>55</v>
      </c>
      <c r="AM35" s="2"/>
    </row>
    <row r="36" spans="1:39" x14ac:dyDescent="0.35">
      <c r="A36" s="2" t="s">
        <v>34</v>
      </c>
      <c r="B36" s="3"/>
      <c r="C36" s="3"/>
      <c r="D36" s="50">
        <v>325</v>
      </c>
      <c r="E36" s="50">
        <v>472</v>
      </c>
      <c r="F36" s="50">
        <v>863</v>
      </c>
      <c r="G36" s="50">
        <v>1368</v>
      </c>
      <c r="H36" s="50">
        <v>2119</v>
      </c>
      <c r="I36" s="50">
        <v>3170</v>
      </c>
      <c r="J36" s="50">
        <v>4611</v>
      </c>
      <c r="K36" s="50">
        <v>6520</v>
      </c>
      <c r="L36" s="50">
        <v>8997</v>
      </c>
      <c r="M36" s="50">
        <v>12176</v>
      </c>
      <c r="N36" s="50">
        <v>16186</v>
      </c>
      <c r="O36" s="50">
        <v>21130</v>
      </c>
      <c r="P36" s="50">
        <v>27461</v>
      </c>
      <c r="Q36" s="50">
        <v>34373</v>
      </c>
      <c r="R36" s="50">
        <v>42301</v>
      </c>
      <c r="S36" s="50">
        <v>51066</v>
      </c>
      <c r="T36" s="50">
        <v>59953</v>
      </c>
      <c r="U36" s="50">
        <v>68898</v>
      </c>
      <c r="V36" s="50">
        <v>77378</v>
      </c>
      <c r="W36" s="50">
        <v>84826</v>
      </c>
      <c r="X36" s="50">
        <v>91092</v>
      </c>
      <c r="Y36" s="50">
        <v>96037</v>
      </c>
      <c r="Z36" s="50">
        <v>99721</v>
      </c>
      <c r="AA36" s="50">
        <v>102349</v>
      </c>
      <c r="AB36" s="50">
        <v>102376</v>
      </c>
      <c r="AC36" s="50">
        <v>101810</v>
      </c>
      <c r="AD36" s="50">
        <v>100983</v>
      </c>
      <c r="AE36" s="50">
        <v>99836</v>
      </c>
      <c r="AF36" s="50">
        <v>98308</v>
      </c>
      <c r="AG36" s="50">
        <v>97002</v>
      </c>
      <c r="AH36" s="50">
        <v>95538</v>
      </c>
      <c r="AI36" s="50">
        <v>93961</v>
      </c>
      <c r="AJ36" s="2" t="s">
        <v>34</v>
      </c>
      <c r="AK36" s="37" t="s">
        <v>56</v>
      </c>
      <c r="AL36" s="2" t="s">
        <v>56</v>
      </c>
      <c r="AM36" s="2"/>
    </row>
    <row r="37" spans="1:39" x14ac:dyDescent="0.35">
      <c r="A37" s="2" t="s">
        <v>35</v>
      </c>
      <c r="B37" s="3"/>
      <c r="C37" s="3"/>
      <c r="D37" s="50">
        <v>523</v>
      </c>
      <c r="E37" s="50">
        <v>724</v>
      </c>
      <c r="F37" s="50">
        <v>1280</v>
      </c>
      <c r="G37" s="50">
        <v>1958</v>
      </c>
      <c r="H37" s="50">
        <v>2933</v>
      </c>
      <c r="I37" s="50">
        <v>4251</v>
      </c>
      <c r="J37" s="50">
        <v>6032</v>
      </c>
      <c r="K37" s="50">
        <v>8383</v>
      </c>
      <c r="L37" s="50">
        <v>11434</v>
      </c>
      <c r="M37" s="50">
        <v>15348</v>
      </c>
      <c r="N37" s="50">
        <v>20280</v>
      </c>
      <c r="O37" s="50">
        <v>26363</v>
      </c>
      <c r="P37" s="50">
        <v>34152</v>
      </c>
      <c r="Q37" s="50">
        <v>42657</v>
      </c>
      <c r="R37" s="50">
        <v>52414</v>
      </c>
      <c r="S37" s="50">
        <v>63197</v>
      </c>
      <c r="T37" s="50">
        <v>74129</v>
      </c>
      <c r="U37" s="50">
        <v>85131</v>
      </c>
      <c r="V37" s="50">
        <v>95559</v>
      </c>
      <c r="W37" s="50">
        <v>104727</v>
      </c>
      <c r="X37" s="50">
        <v>112434</v>
      </c>
      <c r="Y37" s="50">
        <v>118517</v>
      </c>
      <c r="Z37" s="50">
        <v>123049</v>
      </c>
      <c r="AA37" s="50">
        <v>126281</v>
      </c>
      <c r="AB37" s="50">
        <v>126315</v>
      </c>
      <c r="AC37" s="50">
        <v>125614</v>
      </c>
      <c r="AD37" s="50">
        <v>124597</v>
      </c>
      <c r="AE37" s="50">
        <v>123180</v>
      </c>
      <c r="AF37" s="50">
        <v>121294</v>
      </c>
      <c r="AG37" s="50">
        <v>119684</v>
      </c>
      <c r="AH37" s="50">
        <v>117876</v>
      </c>
      <c r="AI37" s="50">
        <v>115931</v>
      </c>
      <c r="AJ37" s="2" t="s">
        <v>35</v>
      </c>
      <c r="AK37" s="37" t="s">
        <v>55</v>
      </c>
      <c r="AL37" s="2" t="s">
        <v>55</v>
      </c>
      <c r="AM37" s="2"/>
    </row>
    <row r="38" spans="1:39" x14ac:dyDescent="0.35">
      <c r="A38" s="2" t="s">
        <v>36</v>
      </c>
      <c r="B38" s="3"/>
      <c r="C38" s="3"/>
      <c r="D38" s="50">
        <v>1395</v>
      </c>
      <c r="E38" s="50">
        <v>1998</v>
      </c>
      <c r="F38" s="50">
        <v>2951</v>
      </c>
      <c r="G38" s="50">
        <v>4264</v>
      </c>
      <c r="H38" s="50">
        <v>6011</v>
      </c>
      <c r="I38" s="50">
        <v>8275</v>
      </c>
      <c r="J38" s="50">
        <v>11253</v>
      </c>
      <c r="K38" s="50">
        <v>15110</v>
      </c>
      <c r="L38" s="50">
        <v>20054</v>
      </c>
      <c r="M38" s="50">
        <v>26334</v>
      </c>
      <c r="N38" s="50">
        <v>34217</v>
      </c>
      <c r="O38" s="50">
        <v>43914</v>
      </c>
      <c r="P38" s="50">
        <v>56024</v>
      </c>
      <c r="Q38" s="50">
        <v>69928</v>
      </c>
      <c r="R38" s="50">
        <v>85873</v>
      </c>
      <c r="S38" s="50">
        <v>103504</v>
      </c>
      <c r="T38" s="50">
        <v>121373</v>
      </c>
      <c r="U38" s="50">
        <v>139358</v>
      </c>
      <c r="V38" s="50">
        <v>156400</v>
      </c>
      <c r="W38" s="50">
        <v>171380</v>
      </c>
      <c r="X38" s="50">
        <v>183983</v>
      </c>
      <c r="Y38" s="50">
        <v>193924</v>
      </c>
      <c r="Z38" s="50">
        <v>201335</v>
      </c>
      <c r="AA38" s="50">
        <v>206615</v>
      </c>
      <c r="AB38" s="50">
        <v>206666</v>
      </c>
      <c r="AC38" s="50">
        <v>205528</v>
      </c>
      <c r="AD38" s="50">
        <v>203859</v>
      </c>
      <c r="AE38" s="50">
        <v>201544</v>
      </c>
      <c r="AF38" s="50">
        <v>198453</v>
      </c>
      <c r="AG38" s="50">
        <v>195820</v>
      </c>
      <c r="AH38" s="50">
        <v>192862</v>
      </c>
      <c r="AI38" s="50">
        <v>189681</v>
      </c>
      <c r="AJ38" s="2" t="s">
        <v>36</v>
      </c>
      <c r="AK38" s="37" t="s">
        <v>54</v>
      </c>
      <c r="AL38" s="2" t="s">
        <v>54</v>
      </c>
      <c r="AM38" s="2"/>
    </row>
    <row r="39" spans="1:39" x14ac:dyDescent="0.35">
      <c r="A39" s="2" t="s">
        <v>37</v>
      </c>
      <c r="B39" s="3"/>
      <c r="C39" s="3"/>
      <c r="D39" s="50">
        <v>671</v>
      </c>
      <c r="E39" s="50">
        <v>898</v>
      </c>
      <c r="F39" s="50">
        <v>1232</v>
      </c>
      <c r="G39" s="50">
        <v>1644</v>
      </c>
      <c r="H39" s="50">
        <v>2122</v>
      </c>
      <c r="I39" s="50">
        <v>2655</v>
      </c>
      <c r="J39" s="50">
        <v>3339</v>
      </c>
      <c r="K39" s="50">
        <v>4213</v>
      </c>
      <c r="L39" s="50">
        <v>5329</v>
      </c>
      <c r="M39" s="50">
        <v>6743</v>
      </c>
      <c r="N39" s="50">
        <v>8516</v>
      </c>
      <c r="O39" s="50">
        <v>10700</v>
      </c>
      <c r="P39" s="50">
        <v>13422</v>
      </c>
      <c r="Q39" s="50">
        <v>16545</v>
      </c>
      <c r="R39" s="50">
        <v>20126</v>
      </c>
      <c r="S39" s="50">
        <v>24085</v>
      </c>
      <c r="T39" s="50">
        <v>28096</v>
      </c>
      <c r="U39" s="50">
        <v>32133</v>
      </c>
      <c r="V39" s="50">
        <v>35958</v>
      </c>
      <c r="W39" s="50">
        <v>39319</v>
      </c>
      <c r="X39" s="50">
        <v>42150</v>
      </c>
      <c r="Y39" s="50">
        <v>44381</v>
      </c>
      <c r="Z39" s="50">
        <v>46046</v>
      </c>
      <c r="AA39" s="50">
        <v>47233</v>
      </c>
      <c r="AB39" s="50">
        <v>47240</v>
      </c>
      <c r="AC39" s="50">
        <v>46980</v>
      </c>
      <c r="AD39" s="50">
        <v>46597</v>
      </c>
      <c r="AE39" s="50">
        <v>46070</v>
      </c>
      <c r="AF39" s="50">
        <v>45362</v>
      </c>
      <c r="AG39" s="50">
        <v>44761</v>
      </c>
      <c r="AH39" s="50">
        <v>44085</v>
      </c>
      <c r="AI39" s="50">
        <v>43357</v>
      </c>
      <c r="AJ39" s="2" t="s">
        <v>37</v>
      </c>
      <c r="AK39" s="37" t="s">
        <v>58</v>
      </c>
      <c r="AL39" s="2" t="s">
        <v>58</v>
      </c>
      <c r="AM39" s="2"/>
    </row>
    <row r="40" spans="1:39" x14ac:dyDescent="0.35">
      <c r="A40" s="2" t="s">
        <v>38</v>
      </c>
      <c r="B40" s="3"/>
      <c r="C40" s="3"/>
      <c r="D40" s="50">
        <v>651</v>
      </c>
      <c r="E40" s="50">
        <v>864</v>
      </c>
      <c r="F40" s="50">
        <v>1450</v>
      </c>
      <c r="G40" s="50">
        <v>2103</v>
      </c>
      <c r="H40" s="50">
        <v>2981</v>
      </c>
      <c r="I40" s="50">
        <v>4078</v>
      </c>
      <c r="J40" s="50">
        <v>5506</v>
      </c>
      <c r="K40" s="50">
        <v>7386</v>
      </c>
      <c r="L40" s="50">
        <v>9816</v>
      </c>
      <c r="M40" s="50">
        <v>12932</v>
      </c>
      <c r="N40" s="50">
        <v>16861</v>
      </c>
      <c r="O40" s="50">
        <v>21702</v>
      </c>
      <c r="P40" s="50">
        <v>27900</v>
      </c>
      <c r="Q40" s="50">
        <v>34665</v>
      </c>
      <c r="R40" s="50">
        <v>42427</v>
      </c>
      <c r="S40" s="50">
        <v>51006</v>
      </c>
      <c r="T40" s="50">
        <v>59699</v>
      </c>
      <c r="U40" s="50">
        <v>68452</v>
      </c>
      <c r="V40" s="50">
        <v>76743</v>
      </c>
      <c r="W40" s="50">
        <v>84032</v>
      </c>
      <c r="X40" s="50">
        <v>90165</v>
      </c>
      <c r="Y40" s="50">
        <v>95002</v>
      </c>
      <c r="Z40" s="50">
        <v>98605</v>
      </c>
      <c r="AA40" s="50">
        <v>101179</v>
      </c>
      <c r="AB40" s="50">
        <v>101202</v>
      </c>
      <c r="AC40" s="50">
        <v>100643</v>
      </c>
      <c r="AD40" s="50">
        <v>99823</v>
      </c>
      <c r="AE40" s="50">
        <v>98690</v>
      </c>
      <c r="AF40" s="50">
        <v>97178</v>
      </c>
      <c r="AG40" s="50">
        <v>95889</v>
      </c>
      <c r="AH40" s="50">
        <v>94442</v>
      </c>
      <c r="AI40" s="50">
        <v>92882</v>
      </c>
      <c r="AJ40" s="2" t="s">
        <v>38</v>
      </c>
      <c r="AK40" s="37" t="s">
        <v>74</v>
      </c>
      <c r="AL40" s="2" t="s">
        <v>54</v>
      </c>
      <c r="AM40" s="2" t="s">
        <v>60</v>
      </c>
    </row>
  </sheetData>
  <autoFilter ref="A1:AM40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theme="6" tint="-0.249977111117893"/>
  </sheetPr>
  <dimension ref="A1:AM40"/>
  <sheetViews>
    <sheetView zoomScaleNormal="100" workbookViewId="0">
      <selection activeCell="E1" sqref="E1"/>
    </sheetView>
  </sheetViews>
  <sheetFormatPr defaultRowHeight="14.5" x14ac:dyDescent="0.35"/>
  <cols>
    <col min="1" max="1" width="24.08984375" customWidth="1"/>
    <col min="2" max="35" width="10.453125" customWidth="1"/>
    <col min="36" max="36" width="31" customWidth="1"/>
    <col min="37" max="37" width="69.36328125" bestFit="1" customWidth="1"/>
    <col min="38" max="38" width="49" bestFit="1" customWidth="1"/>
    <col min="39" max="39" width="23.36328125" bestFit="1" customWidth="1"/>
  </cols>
  <sheetData>
    <row r="1" spans="1:39" s="22" customFormat="1" x14ac:dyDescent="0.35">
      <c r="A1" s="21" t="s">
        <v>39</v>
      </c>
      <c r="B1" s="20">
        <v>2017</v>
      </c>
      <c r="C1" s="20">
        <v>2018</v>
      </c>
      <c r="D1" s="20">
        <v>2019</v>
      </c>
      <c r="E1" s="20">
        <v>2020</v>
      </c>
      <c r="F1" s="20">
        <v>2021</v>
      </c>
      <c r="G1" s="20">
        <v>2022</v>
      </c>
      <c r="H1" s="20">
        <v>2023</v>
      </c>
      <c r="I1" s="20">
        <v>2024</v>
      </c>
      <c r="J1" s="20">
        <v>2025</v>
      </c>
      <c r="K1" s="20">
        <v>2026</v>
      </c>
      <c r="L1" s="20">
        <v>2027</v>
      </c>
      <c r="M1" s="20">
        <v>2028</v>
      </c>
      <c r="N1" s="20">
        <v>2029</v>
      </c>
      <c r="O1" s="20">
        <v>2030</v>
      </c>
      <c r="P1" s="20">
        <v>2031</v>
      </c>
      <c r="Q1" s="20">
        <v>2032</v>
      </c>
      <c r="R1" s="20">
        <v>2033</v>
      </c>
      <c r="S1" s="20">
        <v>2034</v>
      </c>
      <c r="T1" s="20">
        <v>2035</v>
      </c>
      <c r="U1" s="20">
        <v>2036</v>
      </c>
      <c r="V1" s="20">
        <v>2037</v>
      </c>
      <c r="W1" s="20">
        <v>2038</v>
      </c>
      <c r="X1" s="20">
        <v>2039</v>
      </c>
      <c r="Y1" s="20">
        <v>2040</v>
      </c>
      <c r="Z1" s="20">
        <v>2041</v>
      </c>
      <c r="AA1" s="20">
        <v>2042</v>
      </c>
      <c r="AB1" s="20">
        <v>2043</v>
      </c>
      <c r="AC1" s="20">
        <v>2044</v>
      </c>
      <c r="AD1" s="20">
        <v>2045</v>
      </c>
      <c r="AE1" s="20">
        <v>2046</v>
      </c>
      <c r="AF1" s="20">
        <v>2047</v>
      </c>
      <c r="AG1" s="20">
        <v>2048</v>
      </c>
      <c r="AH1" s="20">
        <v>2049</v>
      </c>
      <c r="AI1" s="20">
        <v>2050</v>
      </c>
      <c r="AJ1" s="21" t="s">
        <v>39</v>
      </c>
      <c r="AK1" s="36" t="s">
        <v>71</v>
      </c>
      <c r="AL1" s="21" t="s">
        <v>68</v>
      </c>
      <c r="AM1" s="21" t="s">
        <v>69</v>
      </c>
    </row>
    <row r="2" spans="1:39" x14ac:dyDescent="0.35">
      <c r="A2" s="2" t="s">
        <v>0</v>
      </c>
      <c r="B2" s="3"/>
      <c r="C2" s="3"/>
      <c r="D2" s="50">
        <v>1314</v>
      </c>
      <c r="E2" s="50">
        <v>1813</v>
      </c>
      <c r="F2" s="50">
        <v>2568</v>
      </c>
      <c r="G2" s="50">
        <v>3529</v>
      </c>
      <c r="H2" s="50">
        <v>4614</v>
      </c>
      <c r="I2" s="50">
        <v>5960</v>
      </c>
      <c r="J2" s="50">
        <v>7656</v>
      </c>
      <c r="K2" s="50">
        <v>9761</v>
      </c>
      <c r="L2" s="50">
        <v>12351</v>
      </c>
      <c r="M2" s="50">
        <v>15521</v>
      </c>
      <c r="N2" s="50">
        <v>19373</v>
      </c>
      <c r="O2" s="50">
        <v>23988</v>
      </c>
      <c r="P2" s="50">
        <v>29495</v>
      </c>
      <c r="Q2" s="50">
        <v>35634</v>
      </c>
      <c r="R2" s="50">
        <v>42633</v>
      </c>
      <c r="S2" s="50">
        <v>50459</v>
      </c>
      <c r="T2" s="50">
        <v>59003</v>
      </c>
      <c r="U2" s="50">
        <v>68834</v>
      </c>
      <c r="V2" s="50">
        <v>79172</v>
      </c>
      <c r="W2" s="50">
        <v>89684</v>
      </c>
      <c r="X2" s="50">
        <v>100094</v>
      </c>
      <c r="Y2" s="50">
        <v>109196</v>
      </c>
      <c r="Z2" s="50">
        <v>117405</v>
      </c>
      <c r="AA2" s="50">
        <v>124627</v>
      </c>
      <c r="AB2" s="50">
        <v>130751</v>
      </c>
      <c r="AC2" s="50">
        <v>135831</v>
      </c>
      <c r="AD2" s="50">
        <v>139620</v>
      </c>
      <c r="AE2" s="50">
        <v>140625</v>
      </c>
      <c r="AF2" s="50">
        <v>141503</v>
      </c>
      <c r="AG2" s="50">
        <v>142281</v>
      </c>
      <c r="AH2" s="50">
        <v>142981</v>
      </c>
      <c r="AI2" s="50">
        <v>143624</v>
      </c>
      <c r="AJ2" s="2" t="s">
        <v>0</v>
      </c>
      <c r="AK2" s="37" t="s">
        <v>72</v>
      </c>
      <c r="AL2" s="2" t="s">
        <v>54</v>
      </c>
      <c r="AM2" s="2" t="s">
        <v>57</v>
      </c>
    </row>
    <row r="3" spans="1:39" x14ac:dyDescent="0.35">
      <c r="A3" s="2" t="s">
        <v>1</v>
      </c>
      <c r="B3" s="3"/>
      <c r="C3" s="3"/>
      <c r="D3" s="50">
        <v>481</v>
      </c>
      <c r="E3" s="50">
        <v>619</v>
      </c>
      <c r="F3" s="50">
        <v>809</v>
      </c>
      <c r="G3" s="50">
        <v>1011</v>
      </c>
      <c r="H3" s="50">
        <v>1181</v>
      </c>
      <c r="I3" s="50">
        <v>1329</v>
      </c>
      <c r="J3" s="50">
        <v>1511</v>
      </c>
      <c r="K3" s="50">
        <v>1730</v>
      </c>
      <c r="L3" s="50">
        <v>1997</v>
      </c>
      <c r="M3" s="50">
        <v>2322</v>
      </c>
      <c r="N3" s="50">
        <v>2712</v>
      </c>
      <c r="O3" s="50">
        <v>3181</v>
      </c>
      <c r="P3" s="50">
        <v>3739</v>
      </c>
      <c r="Q3" s="50">
        <v>4361</v>
      </c>
      <c r="R3" s="50">
        <v>5068</v>
      </c>
      <c r="S3" s="50">
        <v>5859</v>
      </c>
      <c r="T3" s="50">
        <v>6720</v>
      </c>
      <c r="U3" s="50">
        <v>7712</v>
      </c>
      <c r="V3" s="50">
        <v>8755</v>
      </c>
      <c r="W3" s="50">
        <v>9814</v>
      </c>
      <c r="X3" s="50">
        <v>10862</v>
      </c>
      <c r="Y3" s="50">
        <v>11775</v>
      </c>
      <c r="Z3" s="50">
        <v>12600</v>
      </c>
      <c r="AA3" s="50">
        <v>13324</v>
      </c>
      <c r="AB3" s="50">
        <v>13939</v>
      </c>
      <c r="AC3" s="50">
        <v>14449</v>
      </c>
      <c r="AD3" s="50">
        <v>14828</v>
      </c>
      <c r="AE3" s="50">
        <v>14924</v>
      </c>
      <c r="AF3" s="50">
        <v>15010</v>
      </c>
      <c r="AG3" s="50">
        <v>15085</v>
      </c>
      <c r="AH3" s="50">
        <v>15152</v>
      </c>
      <c r="AI3" s="50">
        <v>15213</v>
      </c>
      <c r="AJ3" s="2" t="s">
        <v>1</v>
      </c>
      <c r="AK3" s="37" t="s">
        <v>73</v>
      </c>
      <c r="AL3" s="2" t="s">
        <v>66</v>
      </c>
      <c r="AM3" s="2" t="s">
        <v>57</v>
      </c>
    </row>
    <row r="4" spans="1:39" x14ac:dyDescent="0.35">
      <c r="A4" s="2" t="s">
        <v>2</v>
      </c>
      <c r="B4" s="3"/>
      <c r="C4" s="3"/>
      <c r="D4" s="50">
        <v>839</v>
      </c>
      <c r="E4" s="50">
        <v>1344</v>
      </c>
      <c r="F4" s="50">
        <v>2198</v>
      </c>
      <c r="G4" s="50">
        <v>3451</v>
      </c>
      <c r="H4" s="50">
        <v>5136</v>
      </c>
      <c r="I4" s="50">
        <v>7474</v>
      </c>
      <c r="J4" s="50">
        <v>10448</v>
      </c>
      <c r="K4" s="50">
        <v>14175</v>
      </c>
      <c r="L4" s="50">
        <v>18763</v>
      </c>
      <c r="M4" s="50">
        <v>24393</v>
      </c>
      <c r="N4" s="50">
        <v>31248</v>
      </c>
      <c r="O4" s="50">
        <v>39456</v>
      </c>
      <c r="P4" s="50">
        <v>49268</v>
      </c>
      <c r="Q4" s="50">
        <v>60203</v>
      </c>
      <c r="R4" s="50">
        <v>72673</v>
      </c>
      <c r="S4" s="50">
        <v>86626</v>
      </c>
      <c r="T4" s="50">
        <v>101847</v>
      </c>
      <c r="U4" s="50">
        <v>119370</v>
      </c>
      <c r="V4" s="50">
        <v>137798</v>
      </c>
      <c r="W4" s="50">
        <v>156543</v>
      </c>
      <c r="X4" s="50">
        <v>175110</v>
      </c>
      <c r="Y4" s="50">
        <v>191352</v>
      </c>
      <c r="Z4" s="50">
        <v>205999</v>
      </c>
      <c r="AA4" s="50">
        <v>218894</v>
      </c>
      <c r="AB4" s="50">
        <v>229825</v>
      </c>
      <c r="AC4" s="50">
        <v>238893</v>
      </c>
      <c r="AD4" s="50">
        <v>245662</v>
      </c>
      <c r="AE4" s="50">
        <v>247466</v>
      </c>
      <c r="AF4" s="50">
        <v>249052</v>
      </c>
      <c r="AG4" s="50">
        <v>250448</v>
      </c>
      <c r="AH4" s="50">
        <v>251710</v>
      </c>
      <c r="AI4" s="50">
        <v>252872</v>
      </c>
      <c r="AJ4" s="2" t="s">
        <v>2</v>
      </c>
      <c r="AK4" s="37" t="s">
        <v>54</v>
      </c>
      <c r="AL4" s="2" t="s">
        <v>54</v>
      </c>
      <c r="AM4" s="2"/>
    </row>
    <row r="5" spans="1:39" x14ac:dyDescent="0.35">
      <c r="A5" s="2" t="s">
        <v>3</v>
      </c>
      <c r="B5" s="3"/>
      <c r="C5" s="3"/>
      <c r="D5" s="50">
        <v>455</v>
      </c>
      <c r="E5" s="50">
        <v>706</v>
      </c>
      <c r="F5" s="50">
        <v>1123</v>
      </c>
      <c r="G5" s="50">
        <v>1727</v>
      </c>
      <c r="H5" s="50">
        <v>2517</v>
      </c>
      <c r="I5" s="50">
        <v>3612</v>
      </c>
      <c r="J5" s="50">
        <v>4997</v>
      </c>
      <c r="K5" s="50">
        <v>6729</v>
      </c>
      <c r="L5" s="50">
        <v>8868</v>
      </c>
      <c r="M5" s="50">
        <v>11491</v>
      </c>
      <c r="N5" s="50">
        <v>14680</v>
      </c>
      <c r="O5" s="50">
        <v>18496</v>
      </c>
      <c r="P5" s="50">
        <v>23062</v>
      </c>
      <c r="Q5" s="50">
        <v>28150</v>
      </c>
      <c r="R5" s="50">
        <v>33952</v>
      </c>
      <c r="S5" s="50">
        <v>40443</v>
      </c>
      <c r="T5" s="50">
        <v>47525</v>
      </c>
      <c r="U5" s="50">
        <v>55678</v>
      </c>
      <c r="V5" s="50">
        <v>64255</v>
      </c>
      <c r="W5" s="50">
        <v>72975</v>
      </c>
      <c r="X5" s="50">
        <v>81611</v>
      </c>
      <c r="Y5" s="50">
        <v>89167</v>
      </c>
      <c r="Z5" s="50">
        <v>95982</v>
      </c>
      <c r="AA5" s="50">
        <v>101978</v>
      </c>
      <c r="AB5" s="50">
        <v>107063</v>
      </c>
      <c r="AC5" s="50">
        <v>111283</v>
      </c>
      <c r="AD5" s="50">
        <v>114431</v>
      </c>
      <c r="AE5" s="50">
        <v>115270</v>
      </c>
      <c r="AF5" s="50">
        <v>116007</v>
      </c>
      <c r="AG5" s="50">
        <v>116657</v>
      </c>
      <c r="AH5" s="50">
        <v>117244</v>
      </c>
      <c r="AI5" s="50">
        <v>117783</v>
      </c>
      <c r="AJ5" s="2" t="s">
        <v>3</v>
      </c>
      <c r="AK5" s="37" t="s">
        <v>54</v>
      </c>
      <c r="AL5" s="2" t="s">
        <v>54</v>
      </c>
      <c r="AM5" s="2"/>
    </row>
    <row r="6" spans="1:39" x14ac:dyDescent="0.35">
      <c r="A6" s="2" t="s">
        <v>4</v>
      </c>
      <c r="B6" s="3"/>
      <c r="C6" s="3"/>
      <c r="D6" s="50">
        <v>1217</v>
      </c>
      <c r="E6" s="50">
        <v>1674</v>
      </c>
      <c r="F6" s="50">
        <v>2913</v>
      </c>
      <c r="G6" s="50">
        <v>4358</v>
      </c>
      <c r="H6" s="50">
        <v>6245</v>
      </c>
      <c r="I6" s="50">
        <v>8767</v>
      </c>
      <c r="J6" s="50">
        <v>12019</v>
      </c>
      <c r="K6" s="50">
        <v>16150</v>
      </c>
      <c r="L6" s="50">
        <v>21295</v>
      </c>
      <c r="M6" s="50">
        <v>27660</v>
      </c>
      <c r="N6" s="50">
        <v>35419</v>
      </c>
      <c r="O6" s="50">
        <v>44715</v>
      </c>
      <c r="P6" s="50">
        <v>56135</v>
      </c>
      <c r="Q6" s="50">
        <v>68146</v>
      </c>
      <c r="R6" s="50">
        <v>81839</v>
      </c>
      <c r="S6" s="50">
        <v>97155</v>
      </c>
      <c r="T6" s="50">
        <v>113870</v>
      </c>
      <c r="U6" s="50">
        <v>133110</v>
      </c>
      <c r="V6" s="50">
        <v>153344</v>
      </c>
      <c r="W6" s="50">
        <v>173919</v>
      </c>
      <c r="X6" s="50">
        <v>194297</v>
      </c>
      <c r="Y6" s="50">
        <v>212116</v>
      </c>
      <c r="Z6" s="50">
        <v>228187</v>
      </c>
      <c r="AA6" s="50">
        <v>242334</v>
      </c>
      <c r="AB6" s="50">
        <v>254326</v>
      </c>
      <c r="AC6" s="50">
        <v>264280</v>
      </c>
      <c r="AD6" s="50">
        <v>271700</v>
      </c>
      <c r="AE6" s="50">
        <v>273673</v>
      </c>
      <c r="AF6" s="50">
        <v>275400</v>
      </c>
      <c r="AG6" s="50">
        <v>276927</v>
      </c>
      <c r="AH6" s="50">
        <v>278305</v>
      </c>
      <c r="AI6" s="50">
        <v>279568</v>
      </c>
      <c r="AJ6" s="2" t="s">
        <v>4</v>
      </c>
      <c r="AK6" s="37" t="s">
        <v>55</v>
      </c>
      <c r="AL6" s="2" t="s">
        <v>55</v>
      </c>
      <c r="AM6" s="2"/>
    </row>
    <row r="7" spans="1:39" x14ac:dyDescent="0.35">
      <c r="A7" s="2" t="s">
        <v>5</v>
      </c>
      <c r="B7" s="3"/>
      <c r="C7" s="3"/>
      <c r="D7" s="50">
        <v>119</v>
      </c>
      <c r="E7" s="50">
        <v>189</v>
      </c>
      <c r="F7" s="50">
        <v>305</v>
      </c>
      <c r="G7" s="50">
        <v>480</v>
      </c>
      <c r="H7" s="50">
        <v>712</v>
      </c>
      <c r="I7" s="50">
        <v>1035</v>
      </c>
      <c r="J7" s="50">
        <v>1444</v>
      </c>
      <c r="K7" s="50">
        <v>1957</v>
      </c>
      <c r="L7" s="50">
        <v>2587</v>
      </c>
      <c r="M7" s="50">
        <v>3364</v>
      </c>
      <c r="N7" s="50">
        <v>4305</v>
      </c>
      <c r="O7" s="50">
        <v>5435</v>
      </c>
      <c r="P7" s="50">
        <v>6784</v>
      </c>
      <c r="Q7" s="50">
        <v>8288</v>
      </c>
      <c r="R7" s="50">
        <v>10003</v>
      </c>
      <c r="S7" s="50">
        <v>11922</v>
      </c>
      <c r="T7" s="50">
        <v>14016</v>
      </c>
      <c r="U7" s="50">
        <v>16427</v>
      </c>
      <c r="V7" s="50">
        <v>18961</v>
      </c>
      <c r="W7" s="50">
        <v>21540</v>
      </c>
      <c r="X7" s="50">
        <v>24095</v>
      </c>
      <c r="Y7" s="50">
        <v>26327</v>
      </c>
      <c r="Z7" s="50">
        <v>28342</v>
      </c>
      <c r="AA7" s="50">
        <v>30116</v>
      </c>
      <c r="AB7" s="50">
        <v>31620</v>
      </c>
      <c r="AC7" s="50">
        <v>32867</v>
      </c>
      <c r="AD7" s="50">
        <v>33798</v>
      </c>
      <c r="AE7" s="50">
        <v>34047</v>
      </c>
      <c r="AF7" s="50">
        <v>34266</v>
      </c>
      <c r="AG7" s="50">
        <v>34458</v>
      </c>
      <c r="AH7" s="50">
        <v>34630</v>
      </c>
      <c r="AI7" s="50">
        <v>34790</v>
      </c>
      <c r="AJ7" s="2" t="s">
        <v>5</v>
      </c>
      <c r="AK7" s="37" t="s">
        <v>74</v>
      </c>
      <c r="AL7" s="2" t="s">
        <v>54</v>
      </c>
      <c r="AM7" s="2" t="s">
        <v>60</v>
      </c>
    </row>
    <row r="8" spans="1:39" x14ac:dyDescent="0.35">
      <c r="A8" s="2" t="s">
        <v>6</v>
      </c>
      <c r="B8" s="3"/>
      <c r="C8" s="3"/>
      <c r="D8" s="50">
        <v>319</v>
      </c>
      <c r="E8" s="50">
        <v>472</v>
      </c>
      <c r="F8" s="50">
        <v>873</v>
      </c>
      <c r="G8" s="50">
        <v>1387</v>
      </c>
      <c r="H8" s="50">
        <v>2100</v>
      </c>
      <c r="I8" s="50">
        <v>3108</v>
      </c>
      <c r="J8" s="50">
        <v>4437</v>
      </c>
      <c r="K8" s="50">
        <v>6129</v>
      </c>
      <c r="L8" s="50">
        <v>8237</v>
      </c>
      <c r="M8" s="50">
        <v>10845</v>
      </c>
      <c r="N8" s="50">
        <v>14030</v>
      </c>
      <c r="O8" s="50">
        <v>17844</v>
      </c>
      <c r="P8" s="50">
        <v>22529</v>
      </c>
      <c r="Q8" s="50">
        <v>27458</v>
      </c>
      <c r="R8" s="50">
        <v>33080</v>
      </c>
      <c r="S8" s="50">
        <v>39367</v>
      </c>
      <c r="T8" s="50">
        <v>46230</v>
      </c>
      <c r="U8" s="50">
        <v>54127</v>
      </c>
      <c r="V8" s="50">
        <v>62432</v>
      </c>
      <c r="W8" s="50">
        <v>70878</v>
      </c>
      <c r="X8" s="50">
        <v>79246</v>
      </c>
      <c r="Y8" s="50">
        <v>86565</v>
      </c>
      <c r="Z8" s="50">
        <v>93163</v>
      </c>
      <c r="AA8" s="50">
        <v>98974</v>
      </c>
      <c r="AB8" s="50">
        <v>103899</v>
      </c>
      <c r="AC8" s="50">
        <v>107985</v>
      </c>
      <c r="AD8" s="50">
        <v>111034</v>
      </c>
      <c r="AE8" s="50">
        <v>111847</v>
      </c>
      <c r="AF8" s="50">
        <v>112559</v>
      </c>
      <c r="AG8" s="50">
        <v>113188</v>
      </c>
      <c r="AH8" s="50">
        <v>113756</v>
      </c>
      <c r="AI8" s="50">
        <v>114276</v>
      </c>
      <c r="AJ8" s="2" t="s">
        <v>6</v>
      </c>
      <c r="AK8" s="37" t="s">
        <v>56</v>
      </c>
      <c r="AL8" s="2" t="s">
        <v>56</v>
      </c>
      <c r="AM8" s="2"/>
    </row>
    <row r="9" spans="1:39" x14ac:dyDescent="0.35">
      <c r="A9" s="2" t="s">
        <v>7</v>
      </c>
      <c r="B9" s="3"/>
      <c r="C9" s="3"/>
      <c r="D9" s="50">
        <v>1928</v>
      </c>
      <c r="E9" s="50">
        <v>2635</v>
      </c>
      <c r="F9" s="50">
        <v>3698</v>
      </c>
      <c r="G9" s="50">
        <v>5031</v>
      </c>
      <c r="H9" s="50">
        <v>6509</v>
      </c>
      <c r="I9" s="50">
        <v>8305</v>
      </c>
      <c r="J9" s="50">
        <v>10571</v>
      </c>
      <c r="K9" s="50">
        <v>13379</v>
      </c>
      <c r="L9" s="50">
        <v>16831</v>
      </c>
      <c r="M9" s="50">
        <v>21059</v>
      </c>
      <c r="N9" s="50">
        <v>26192</v>
      </c>
      <c r="O9" s="50">
        <v>32341</v>
      </c>
      <c r="P9" s="50">
        <v>39685</v>
      </c>
      <c r="Q9" s="50">
        <v>47866</v>
      </c>
      <c r="R9" s="50">
        <v>57193</v>
      </c>
      <c r="S9" s="50">
        <v>67626</v>
      </c>
      <c r="T9" s="50">
        <v>79005</v>
      </c>
      <c r="U9" s="50">
        <v>92107</v>
      </c>
      <c r="V9" s="50">
        <v>105884</v>
      </c>
      <c r="W9" s="50">
        <v>119891</v>
      </c>
      <c r="X9" s="50">
        <v>133761</v>
      </c>
      <c r="Y9" s="50">
        <v>145884</v>
      </c>
      <c r="Z9" s="50">
        <v>156819</v>
      </c>
      <c r="AA9" s="50">
        <v>166444</v>
      </c>
      <c r="AB9" s="50">
        <v>174604</v>
      </c>
      <c r="AC9" s="50">
        <v>181374</v>
      </c>
      <c r="AD9" s="50">
        <v>186424</v>
      </c>
      <c r="AE9" s="50">
        <v>187756</v>
      </c>
      <c r="AF9" s="50">
        <v>188926</v>
      </c>
      <c r="AG9" s="50">
        <v>189959</v>
      </c>
      <c r="AH9" s="50">
        <v>190890</v>
      </c>
      <c r="AI9" s="50">
        <v>191747</v>
      </c>
      <c r="AJ9" s="2" t="s">
        <v>7</v>
      </c>
      <c r="AK9" s="37" t="s">
        <v>57</v>
      </c>
      <c r="AL9" s="2" t="s">
        <v>57</v>
      </c>
      <c r="AM9" s="2"/>
    </row>
    <row r="10" spans="1:39" x14ac:dyDescent="0.35">
      <c r="A10" s="2" t="s">
        <v>8</v>
      </c>
      <c r="B10" s="3"/>
      <c r="C10" s="3"/>
      <c r="D10" s="50">
        <v>684</v>
      </c>
      <c r="E10" s="50">
        <v>889</v>
      </c>
      <c r="F10" s="50">
        <v>1176</v>
      </c>
      <c r="G10" s="50">
        <v>1489</v>
      </c>
      <c r="H10" s="50">
        <v>1771</v>
      </c>
      <c r="I10" s="50">
        <v>2046</v>
      </c>
      <c r="J10" s="50">
        <v>2383</v>
      </c>
      <c r="K10" s="50">
        <v>2796</v>
      </c>
      <c r="L10" s="50">
        <v>3299</v>
      </c>
      <c r="M10" s="50">
        <v>3912</v>
      </c>
      <c r="N10" s="50">
        <v>4655</v>
      </c>
      <c r="O10" s="50">
        <v>5543</v>
      </c>
      <c r="P10" s="50">
        <v>6604</v>
      </c>
      <c r="Q10" s="50">
        <v>7780</v>
      </c>
      <c r="R10" s="50">
        <v>9126</v>
      </c>
      <c r="S10" s="50">
        <v>10627</v>
      </c>
      <c r="T10" s="50">
        <v>12265</v>
      </c>
      <c r="U10" s="50">
        <v>14151</v>
      </c>
      <c r="V10" s="50">
        <v>16133</v>
      </c>
      <c r="W10" s="50">
        <v>18145</v>
      </c>
      <c r="X10" s="50">
        <v>20138</v>
      </c>
      <c r="Y10" s="50">
        <v>21878</v>
      </c>
      <c r="Z10" s="50">
        <v>23444</v>
      </c>
      <c r="AA10" s="50">
        <v>24826</v>
      </c>
      <c r="AB10" s="50">
        <v>25996</v>
      </c>
      <c r="AC10" s="50">
        <v>26966</v>
      </c>
      <c r="AD10" s="50">
        <v>27690</v>
      </c>
      <c r="AE10" s="50">
        <v>27876</v>
      </c>
      <c r="AF10" s="50">
        <v>28041</v>
      </c>
      <c r="AG10" s="50">
        <v>28184</v>
      </c>
      <c r="AH10" s="50">
        <v>28315</v>
      </c>
      <c r="AI10" s="50">
        <v>28435</v>
      </c>
      <c r="AJ10" s="2" t="s">
        <v>8</v>
      </c>
      <c r="AK10" s="37" t="s">
        <v>58</v>
      </c>
      <c r="AL10" s="2" t="s">
        <v>58</v>
      </c>
      <c r="AM10" s="2"/>
    </row>
    <row r="11" spans="1:39" x14ac:dyDescent="0.35">
      <c r="A11" s="2" t="s">
        <v>9</v>
      </c>
      <c r="B11" s="3"/>
      <c r="C11" s="3"/>
      <c r="D11" s="50">
        <v>1442</v>
      </c>
      <c r="E11" s="50">
        <v>2070</v>
      </c>
      <c r="F11" s="50">
        <v>3058</v>
      </c>
      <c r="G11" s="50">
        <v>4395</v>
      </c>
      <c r="H11" s="50">
        <v>6017</v>
      </c>
      <c r="I11" s="50">
        <v>8144</v>
      </c>
      <c r="J11" s="50">
        <v>10834</v>
      </c>
      <c r="K11" s="50">
        <v>14193</v>
      </c>
      <c r="L11" s="50">
        <v>18319</v>
      </c>
      <c r="M11" s="50">
        <v>23385</v>
      </c>
      <c r="N11" s="50">
        <v>29539</v>
      </c>
      <c r="O11" s="50">
        <v>36911</v>
      </c>
      <c r="P11" s="50">
        <v>45721</v>
      </c>
      <c r="Q11" s="50">
        <v>55534</v>
      </c>
      <c r="R11" s="50">
        <v>66723</v>
      </c>
      <c r="S11" s="50">
        <v>79243</v>
      </c>
      <c r="T11" s="50">
        <v>92895</v>
      </c>
      <c r="U11" s="50">
        <v>108619</v>
      </c>
      <c r="V11" s="50">
        <v>125149</v>
      </c>
      <c r="W11" s="50">
        <v>141964</v>
      </c>
      <c r="X11" s="50">
        <v>158611</v>
      </c>
      <c r="Y11" s="50">
        <v>173178</v>
      </c>
      <c r="Z11" s="50">
        <v>186308</v>
      </c>
      <c r="AA11" s="50">
        <v>197867</v>
      </c>
      <c r="AB11" s="50">
        <v>207669</v>
      </c>
      <c r="AC11" s="50">
        <v>215797</v>
      </c>
      <c r="AD11" s="50">
        <v>221863</v>
      </c>
      <c r="AE11" s="50">
        <v>223473</v>
      </c>
      <c r="AF11" s="50">
        <v>224890</v>
      </c>
      <c r="AG11" s="50">
        <v>226135</v>
      </c>
      <c r="AH11" s="50">
        <v>227259</v>
      </c>
      <c r="AI11" s="50">
        <v>228293</v>
      </c>
      <c r="AJ11" s="2" t="s">
        <v>9</v>
      </c>
      <c r="AK11" s="37" t="s">
        <v>75</v>
      </c>
      <c r="AL11" s="2" t="s">
        <v>59</v>
      </c>
      <c r="AM11" s="2" t="s">
        <v>60</v>
      </c>
    </row>
    <row r="12" spans="1:39" x14ac:dyDescent="0.35">
      <c r="A12" s="2" t="s">
        <v>10</v>
      </c>
      <c r="B12" s="3"/>
      <c r="C12" s="3"/>
      <c r="D12" s="50">
        <v>390</v>
      </c>
      <c r="E12" s="50">
        <v>536</v>
      </c>
      <c r="F12" s="50">
        <v>932</v>
      </c>
      <c r="G12" s="50">
        <v>1397</v>
      </c>
      <c r="H12" s="50">
        <v>2002</v>
      </c>
      <c r="I12" s="50">
        <v>2813</v>
      </c>
      <c r="J12" s="50">
        <v>3857</v>
      </c>
      <c r="K12" s="50">
        <v>5187</v>
      </c>
      <c r="L12" s="50">
        <v>6839</v>
      </c>
      <c r="M12" s="50">
        <v>8885</v>
      </c>
      <c r="N12" s="50">
        <v>11379</v>
      </c>
      <c r="O12" s="50">
        <v>14366</v>
      </c>
      <c r="P12" s="50">
        <v>18038</v>
      </c>
      <c r="Q12" s="50">
        <v>21896</v>
      </c>
      <c r="R12" s="50">
        <v>26300</v>
      </c>
      <c r="S12" s="50">
        <v>31224</v>
      </c>
      <c r="T12" s="50">
        <v>36597</v>
      </c>
      <c r="U12" s="50">
        <v>42782</v>
      </c>
      <c r="V12" s="50">
        <v>49285</v>
      </c>
      <c r="W12" s="50">
        <v>55897</v>
      </c>
      <c r="X12" s="50">
        <v>62448</v>
      </c>
      <c r="Y12" s="50">
        <v>68175</v>
      </c>
      <c r="Z12" s="50">
        <v>73341</v>
      </c>
      <c r="AA12" s="50">
        <v>77887</v>
      </c>
      <c r="AB12" s="50">
        <v>81744</v>
      </c>
      <c r="AC12" s="50">
        <v>84941</v>
      </c>
      <c r="AD12" s="50">
        <v>87328</v>
      </c>
      <c r="AE12" s="50">
        <v>87963</v>
      </c>
      <c r="AF12" s="50">
        <v>88518</v>
      </c>
      <c r="AG12" s="50">
        <v>89008</v>
      </c>
      <c r="AH12" s="50">
        <v>89452</v>
      </c>
      <c r="AI12" s="50">
        <v>89857</v>
      </c>
      <c r="AJ12" s="2" t="s">
        <v>10</v>
      </c>
      <c r="AK12" s="37" t="s">
        <v>55</v>
      </c>
      <c r="AL12" s="2" t="s">
        <v>55</v>
      </c>
      <c r="AM12" s="2"/>
    </row>
    <row r="13" spans="1:39" x14ac:dyDescent="0.35">
      <c r="A13" s="2" t="s">
        <v>11</v>
      </c>
      <c r="B13" s="3"/>
      <c r="C13" s="3"/>
      <c r="D13" s="50">
        <v>281</v>
      </c>
      <c r="E13" s="50">
        <v>388</v>
      </c>
      <c r="F13" s="50">
        <v>676</v>
      </c>
      <c r="G13" s="50">
        <v>1013</v>
      </c>
      <c r="H13" s="50">
        <v>1457</v>
      </c>
      <c r="I13" s="50">
        <v>2051</v>
      </c>
      <c r="J13" s="50">
        <v>2821</v>
      </c>
      <c r="K13" s="50">
        <v>3796</v>
      </c>
      <c r="L13" s="50">
        <v>5013</v>
      </c>
      <c r="M13" s="50">
        <v>6516</v>
      </c>
      <c r="N13" s="50">
        <v>8350</v>
      </c>
      <c r="O13" s="50">
        <v>10547</v>
      </c>
      <c r="P13" s="50">
        <v>13246</v>
      </c>
      <c r="Q13" s="50">
        <v>16083</v>
      </c>
      <c r="R13" s="50">
        <v>19321</v>
      </c>
      <c r="S13" s="50">
        <v>22941</v>
      </c>
      <c r="T13" s="50">
        <v>26892</v>
      </c>
      <c r="U13" s="50">
        <v>31440</v>
      </c>
      <c r="V13" s="50">
        <v>36222</v>
      </c>
      <c r="W13" s="50">
        <v>41085</v>
      </c>
      <c r="X13" s="50">
        <v>45903</v>
      </c>
      <c r="Y13" s="50">
        <v>50113</v>
      </c>
      <c r="Z13" s="50">
        <v>53912</v>
      </c>
      <c r="AA13" s="50">
        <v>57254</v>
      </c>
      <c r="AB13" s="50">
        <v>60090</v>
      </c>
      <c r="AC13" s="50">
        <v>62442</v>
      </c>
      <c r="AD13" s="50">
        <v>64196</v>
      </c>
      <c r="AE13" s="50">
        <v>64662</v>
      </c>
      <c r="AF13" s="50">
        <v>65069</v>
      </c>
      <c r="AG13" s="50">
        <v>65432</v>
      </c>
      <c r="AH13" s="50">
        <v>65757</v>
      </c>
      <c r="AI13" s="50">
        <v>66056</v>
      </c>
      <c r="AJ13" s="2" t="s">
        <v>11</v>
      </c>
      <c r="AK13" s="37" t="s">
        <v>60</v>
      </c>
      <c r="AL13" s="2" t="s">
        <v>60</v>
      </c>
      <c r="AM13" s="2"/>
    </row>
    <row r="14" spans="1:39" x14ac:dyDescent="0.35">
      <c r="A14" s="2" t="s">
        <v>12</v>
      </c>
      <c r="B14" s="3"/>
      <c r="C14" s="3"/>
      <c r="D14" s="50">
        <v>567</v>
      </c>
      <c r="E14" s="50">
        <v>771</v>
      </c>
      <c r="F14" s="50">
        <v>1304</v>
      </c>
      <c r="G14" s="50">
        <v>1912</v>
      </c>
      <c r="H14" s="50">
        <v>2683</v>
      </c>
      <c r="I14" s="50">
        <v>3688</v>
      </c>
      <c r="J14" s="50">
        <v>4974</v>
      </c>
      <c r="K14" s="50">
        <v>6600</v>
      </c>
      <c r="L14" s="50">
        <v>8623</v>
      </c>
      <c r="M14" s="50">
        <v>11122</v>
      </c>
      <c r="N14" s="50">
        <v>14168</v>
      </c>
      <c r="O14" s="50">
        <v>17819</v>
      </c>
      <c r="P14" s="50">
        <v>22290</v>
      </c>
      <c r="Q14" s="50">
        <v>27016</v>
      </c>
      <c r="R14" s="50">
        <v>32406</v>
      </c>
      <c r="S14" s="50">
        <v>38430</v>
      </c>
      <c r="T14" s="50">
        <v>45007</v>
      </c>
      <c r="U14" s="50">
        <v>52576</v>
      </c>
      <c r="V14" s="50">
        <v>60537</v>
      </c>
      <c r="W14" s="50">
        <v>68629</v>
      </c>
      <c r="X14" s="50">
        <v>76646</v>
      </c>
      <c r="Y14" s="50">
        <v>83656</v>
      </c>
      <c r="Z14" s="50">
        <v>89978</v>
      </c>
      <c r="AA14" s="50">
        <v>95540</v>
      </c>
      <c r="AB14" s="50">
        <v>100259</v>
      </c>
      <c r="AC14" s="50">
        <v>104172</v>
      </c>
      <c r="AD14" s="50">
        <v>107091</v>
      </c>
      <c r="AE14" s="50">
        <v>107865</v>
      </c>
      <c r="AF14" s="50">
        <v>108543</v>
      </c>
      <c r="AG14" s="50">
        <v>109142</v>
      </c>
      <c r="AH14" s="50">
        <v>109684</v>
      </c>
      <c r="AI14" s="50">
        <v>110182</v>
      </c>
      <c r="AJ14" s="2" t="s">
        <v>12</v>
      </c>
      <c r="AK14" s="37" t="s">
        <v>74</v>
      </c>
      <c r="AL14" s="2" t="s">
        <v>54</v>
      </c>
      <c r="AM14" s="2" t="s">
        <v>60</v>
      </c>
    </row>
    <row r="15" spans="1:39" x14ac:dyDescent="0.35">
      <c r="A15" s="2" t="s">
        <v>13</v>
      </c>
      <c r="B15" s="3"/>
      <c r="C15" s="3"/>
      <c r="D15" s="50">
        <v>152</v>
      </c>
      <c r="E15" s="50">
        <v>218</v>
      </c>
      <c r="F15" s="50">
        <v>390</v>
      </c>
      <c r="G15" s="50">
        <v>602</v>
      </c>
      <c r="H15" s="50">
        <v>888</v>
      </c>
      <c r="I15" s="50">
        <v>1284</v>
      </c>
      <c r="J15" s="50">
        <v>1800</v>
      </c>
      <c r="K15" s="50">
        <v>2457</v>
      </c>
      <c r="L15" s="50">
        <v>3274</v>
      </c>
      <c r="M15" s="50">
        <v>4288</v>
      </c>
      <c r="N15" s="50">
        <v>5522</v>
      </c>
      <c r="O15" s="50">
        <v>7001</v>
      </c>
      <c r="P15" s="50">
        <v>8819</v>
      </c>
      <c r="Q15" s="50">
        <v>10730</v>
      </c>
      <c r="R15" s="50">
        <v>12912</v>
      </c>
      <c r="S15" s="50">
        <v>15349</v>
      </c>
      <c r="T15" s="50">
        <v>18011</v>
      </c>
      <c r="U15" s="50">
        <v>21073</v>
      </c>
      <c r="V15" s="50">
        <v>24296</v>
      </c>
      <c r="W15" s="50">
        <v>27570</v>
      </c>
      <c r="X15" s="50">
        <v>30815</v>
      </c>
      <c r="Y15" s="50">
        <v>33652</v>
      </c>
      <c r="Z15" s="50">
        <v>36212</v>
      </c>
      <c r="AA15" s="50">
        <v>38465</v>
      </c>
      <c r="AB15" s="50">
        <v>40374</v>
      </c>
      <c r="AC15" s="50">
        <v>41959</v>
      </c>
      <c r="AD15" s="50">
        <v>43141</v>
      </c>
      <c r="AE15" s="50">
        <v>43455</v>
      </c>
      <c r="AF15" s="50">
        <v>43731</v>
      </c>
      <c r="AG15" s="50">
        <v>43974</v>
      </c>
      <c r="AH15" s="50">
        <v>44195</v>
      </c>
      <c r="AI15" s="50">
        <v>44397</v>
      </c>
      <c r="AJ15" s="2" t="s">
        <v>13</v>
      </c>
      <c r="AK15" s="37" t="s">
        <v>56</v>
      </c>
      <c r="AL15" s="2" t="s">
        <v>56</v>
      </c>
      <c r="AM15" s="2"/>
    </row>
    <row r="16" spans="1:39" x14ac:dyDescent="0.35">
      <c r="A16" s="2" t="s">
        <v>14</v>
      </c>
      <c r="B16" s="3"/>
      <c r="C16" s="3"/>
      <c r="D16" s="50">
        <v>33</v>
      </c>
      <c r="E16" s="50">
        <v>46</v>
      </c>
      <c r="F16" s="50">
        <v>64</v>
      </c>
      <c r="G16" s="50">
        <v>87</v>
      </c>
      <c r="H16" s="50">
        <v>113</v>
      </c>
      <c r="I16" s="50">
        <v>144</v>
      </c>
      <c r="J16" s="50">
        <v>183</v>
      </c>
      <c r="K16" s="50">
        <v>232</v>
      </c>
      <c r="L16" s="50">
        <v>292</v>
      </c>
      <c r="M16" s="50">
        <v>365</v>
      </c>
      <c r="N16" s="50">
        <v>454</v>
      </c>
      <c r="O16" s="50">
        <v>560</v>
      </c>
      <c r="P16" s="50">
        <v>687</v>
      </c>
      <c r="Q16" s="50">
        <v>829</v>
      </c>
      <c r="R16" s="50">
        <v>991</v>
      </c>
      <c r="S16" s="50">
        <v>1171</v>
      </c>
      <c r="T16" s="50">
        <v>1368</v>
      </c>
      <c r="U16" s="50">
        <v>1595</v>
      </c>
      <c r="V16" s="50">
        <v>1834</v>
      </c>
      <c r="W16" s="50">
        <v>2076</v>
      </c>
      <c r="X16" s="50">
        <v>2317</v>
      </c>
      <c r="Y16" s="50">
        <v>2526</v>
      </c>
      <c r="Z16" s="50">
        <v>2716</v>
      </c>
      <c r="AA16" s="50">
        <v>2883</v>
      </c>
      <c r="AB16" s="50">
        <v>3024</v>
      </c>
      <c r="AC16" s="50">
        <v>3141</v>
      </c>
      <c r="AD16" s="50">
        <v>3228</v>
      </c>
      <c r="AE16" s="50">
        <v>3252</v>
      </c>
      <c r="AF16" s="50">
        <v>3272</v>
      </c>
      <c r="AG16" s="50">
        <v>3290</v>
      </c>
      <c r="AH16" s="50">
        <v>3306</v>
      </c>
      <c r="AI16" s="50">
        <v>3321</v>
      </c>
      <c r="AJ16" s="2" t="s">
        <v>14</v>
      </c>
      <c r="AK16" s="37" t="s">
        <v>66</v>
      </c>
      <c r="AL16" s="2" t="s">
        <v>66</v>
      </c>
      <c r="AM16" s="2"/>
    </row>
    <row r="17" spans="1:39" x14ac:dyDescent="0.35">
      <c r="A17" s="2" t="s">
        <v>15</v>
      </c>
      <c r="B17" s="3"/>
      <c r="C17" s="3"/>
      <c r="D17" s="50">
        <v>997</v>
      </c>
      <c r="E17" s="50">
        <v>1395</v>
      </c>
      <c r="F17" s="50">
        <v>2009</v>
      </c>
      <c r="G17" s="50">
        <v>2802</v>
      </c>
      <c r="H17" s="50">
        <v>3731</v>
      </c>
      <c r="I17" s="50">
        <v>4903</v>
      </c>
      <c r="J17" s="50">
        <v>6390</v>
      </c>
      <c r="K17" s="50">
        <v>8240</v>
      </c>
      <c r="L17" s="50">
        <v>10508</v>
      </c>
      <c r="M17" s="50">
        <v>13292</v>
      </c>
      <c r="N17" s="50">
        <v>16676</v>
      </c>
      <c r="O17" s="50">
        <v>20728</v>
      </c>
      <c r="P17" s="50">
        <v>25569</v>
      </c>
      <c r="Q17" s="50">
        <v>30960</v>
      </c>
      <c r="R17" s="50">
        <v>37110</v>
      </c>
      <c r="S17" s="50">
        <v>43987</v>
      </c>
      <c r="T17" s="50">
        <v>51491</v>
      </c>
      <c r="U17" s="50">
        <v>60129</v>
      </c>
      <c r="V17" s="50">
        <v>69214</v>
      </c>
      <c r="W17" s="50">
        <v>78450</v>
      </c>
      <c r="X17" s="50">
        <v>87597</v>
      </c>
      <c r="Y17" s="50">
        <v>95598</v>
      </c>
      <c r="Z17" s="50">
        <v>102811</v>
      </c>
      <c r="AA17" s="50">
        <v>109158</v>
      </c>
      <c r="AB17" s="50">
        <v>114542</v>
      </c>
      <c r="AC17" s="50">
        <v>119007</v>
      </c>
      <c r="AD17" s="50">
        <v>122339</v>
      </c>
      <c r="AE17" s="50">
        <v>123222</v>
      </c>
      <c r="AF17" s="50">
        <v>123995</v>
      </c>
      <c r="AG17" s="50">
        <v>124680</v>
      </c>
      <c r="AH17" s="50">
        <v>125295</v>
      </c>
      <c r="AI17" s="50">
        <v>125862</v>
      </c>
      <c r="AJ17" s="2" t="s">
        <v>15</v>
      </c>
      <c r="AK17" s="37" t="s">
        <v>59</v>
      </c>
      <c r="AL17" s="2" t="s">
        <v>59</v>
      </c>
      <c r="AM17" s="2"/>
    </row>
    <row r="18" spans="1:39" x14ac:dyDescent="0.35">
      <c r="A18" s="2" t="s">
        <v>16</v>
      </c>
      <c r="B18" s="3"/>
      <c r="C18" s="3"/>
      <c r="D18" s="50">
        <v>963</v>
      </c>
      <c r="E18" s="50">
        <v>1496</v>
      </c>
      <c r="F18" s="50">
        <v>2367</v>
      </c>
      <c r="G18" s="50">
        <v>3624</v>
      </c>
      <c r="H18" s="50">
        <v>5274</v>
      </c>
      <c r="I18" s="50">
        <v>7542</v>
      </c>
      <c r="J18" s="50">
        <v>10416</v>
      </c>
      <c r="K18" s="50">
        <v>14021</v>
      </c>
      <c r="L18" s="50">
        <v>18457</v>
      </c>
      <c r="M18" s="50">
        <v>23905</v>
      </c>
      <c r="N18" s="50">
        <v>30526</v>
      </c>
      <c r="O18" s="50">
        <v>38454</v>
      </c>
      <c r="P18" s="50">
        <v>47933</v>
      </c>
      <c r="Q18" s="50">
        <v>58498</v>
      </c>
      <c r="R18" s="50">
        <v>70545</v>
      </c>
      <c r="S18" s="50">
        <v>84024</v>
      </c>
      <c r="T18" s="50">
        <v>98728</v>
      </c>
      <c r="U18" s="50">
        <v>115660</v>
      </c>
      <c r="V18" s="50">
        <v>133464</v>
      </c>
      <c r="W18" s="50">
        <v>151573</v>
      </c>
      <c r="X18" s="50">
        <v>169508</v>
      </c>
      <c r="Y18" s="50">
        <v>185200</v>
      </c>
      <c r="Z18" s="50">
        <v>199348</v>
      </c>
      <c r="AA18" s="50">
        <v>211804</v>
      </c>
      <c r="AB18" s="50">
        <v>222359</v>
      </c>
      <c r="AC18" s="50">
        <v>231120</v>
      </c>
      <c r="AD18" s="50">
        <v>237652</v>
      </c>
      <c r="AE18" s="50">
        <v>239399</v>
      </c>
      <c r="AF18" s="50">
        <v>240926</v>
      </c>
      <c r="AG18" s="50">
        <v>242279</v>
      </c>
      <c r="AH18" s="50">
        <v>243496</v>
      </c>
      <c r="AI18" s="50">
        <v>244613</v>
      </c>
      <c r="AJ18" s="2" t="s">
        <v>16</v>
      </c>
      <c r="AK18" s="37" t="s">
        <v>54</v>
      </c>
      <c r="AL18" s="2" t="s">
        <v>54</v>
      </c>
      <c r="AM18" s="2"/>
    </row>
    <row r="19" spans="1:39" x14ac:dyDescent="0.35">
      <c r="A19" s="2" t="s">
        <v>17</v>
      </c>
      <c r="B19" s="3"/>
      <c r="C19" s="3"/>
      <c r="D19" s="50">
        <v>2390</v>
      </c>
      <c r="E19" s="50">
        <v>3573</v>
      </c>
      <c r="F19" s="50">
        <v>5490</v>
      </c>
      <c r="G19" s="50">
        <v>8178</v>
      </c>
      <c r="H19" s="50">
        <v>11610</v>
      </c>
      <c r="I19" s="50">
        <v>16237</v>
      </c>
      <c r="J19" s="50">
        <v>22105</v>
      </c>
      <c r="K19" s="50">
        <v>29440</v>
      </c>
      <c r="L19" s="50">
        <v>38471</v>
      </c>
      <c r="M19" s="50">
        <v>49555</v>
      </c>
      <c r="N19" s="50">
        <v>63025</v>
      </c>
      <c r="O19" s="50">
        <v>79156</v>
      </c>
      <c r="P19" s="50">
        <v>98447</v>
      </c>
      <c r="Q19" s="50">
        <v>119937</v>
      </c>
      <c r="R19" s="50">
        <v>144448</v>
      </c>
      <c r="S19" s="50">
        <v>171866</v>
      </c>
      <c r="T19" s="50">
        <v>201784</v>
      </c>
      <c r="U19" s="50">
        <v>236219</v>
      </c>
      <c r="V19" s="50">
        <v>272438</v>
      </c>
      <c r="W19" s="50">
        <v>309275</v>
      </c>
      <c r="X19" s="50">
        <v>345748</v>
      </c>
      <c r="Y19" s="50">
        <v>377659</v>
      </c>
      <c r="Z19" s="50">
        <v>406433</v>
      </c>
      <c r="AA19" s="50">
        <v>431769</v>
      </c>
      <c r="AB19" s="50">
        <v>453238</v>
      </c>
      <c r="AC19" s="50">
        <v>471053</v>
      </c>
      <c r="AD19" s="50">
        <v>484350</v>
      </c>
      <c r="AE19" s="50">
        <v>487895</v>
      </c>
      <c r="AF19" s="50">
        <v>490994</v>
      </c>
      <c r="AG19" s="50">
        <v>493741</v>
      </c>
      <c r="AH19" s="50">
        <v>496210</v>
      </c>
      <c r="AI19" s="50">
        <v>498481</v>
      </c>
      <c r="AJ19" s="2" t="s">
        <v>17</v>
      </c>
      <c r="AK19" s="37" t="s">
        <v>54</v>
      </c>
      <c r="AL19" s="2" t="s">
        <v>54</v>
      </c>
      <c r="AM19" s="2"/>
    </row>
    <row r="20" spans="1:39" x14ac:dyDescent="0.35">
      <c r="A20" s="2" t="s">
        <v>18</v>
      </c>
      <c r="B20" s="3"/>
      <c r="C20" s="3"/>
      <c r="D20" s="50">
        <v>176</v>
      </c>
      <c r="E20" s="50">
        <v>258</v>
      </c>
      <c r="F20" s="50">
        <v>476</v>
      </c>
      <c r="G20" s="50">
        <v>755</v>
      </c>
      <c r="H20" s="50">
        <v>1141</v>
      </c>
      <c r="I20" s="50">
        <v>1687</v>
      </c>
      <c r="J20" s="50">
        <v>2404</v>
      </c>
      <c r="K20" s="50">
        <v>3318</v>
      </c>
      <c r="L20" s="50">
        <v>4458</v>
      </c>
      <c r="M20" s="50">
        <v>5867</v>
      </c>
      <c r="N20" s="50">
        <v>7586</v>
      </c>
      <c r="O20" s="50">
        <v>9647</v>
      </c>
      <c r="P20" s="50">
        <v>12178</v>
      </c>
      <c r="Q20" s="50">
        <v>14841</v>
      </c>
      <c r="R20" s="50">
        <v>17878</v>
      </c>
      <c r="S20" s="50">
        <v>21274</v>
      </c>
      <c r="T20" s="50">
        <v>24982</v>
      </c>
      <c r="U20" s="50">
        <v>29248</v>
      </c>
      <c r="V20" s="50">
        <v>33735</v>
      </c>
      <c r="W20" s="50">
        <v>38298</v>
      </c>
      <c r="X20" s="50">
        <v>42818</v>
      </c>
      <c r="Y20" s="50">
        <v>46772</v>
      </c>
      <c r="Z20" s="50">
        <v>50336</v>
      </c>
      <c r="AA20" s="50">
        <v>53475</v>
      </c>
      <c r="AB20" s="50">
        <v>56135</v>
      </c>
      <c r="AC20" s="50">
        <v>58345</v>
      </c>
      <c r="AD20" s="50">
        <v>59991</v>
      </c>
      <c r="AE20" s="50">
        <v>60430</v>
      </c>
      <c r="AF20" s="50">
        <v>60813</v>
      </c>
      <c r="AG20" s="50">
        <v>61154</v>
      </c>
      <c r="AH20" s="50">
        <v>61462</v>
      </c>
      <c r="AI20" s="50">
        <v>61743</v>
      </c>
      <c r="AJ20" s="2" t="s">
        <v>18</v>
      </c>
      <c r="AK20" s="37" t="s">
        <v>56</v>
      </c>
      <c r="AL20" s="2" t="s">
        <v>56</v>
      </c>
      <c r="AM20" s="2"/>
    </row>
    <row r="21" spans="1:39" x14ac:dyDescent="0.35">
      <c r="A21" s="2" t="s">
        <v>19</v>
      </c>
      <c r="B21" s="3"/>
      <c r="C21" s="3"/>
      <c r="D21" s="50">
        <v>448</v>
      </c>
      <c r="E21" s="50">
        <v>619</v>
      </c>
      <c r="F21" s="50">
        <v>1084</v>
      </c>
      <c r="G21" s="50">
        <v>1633</v>
      </c>
      <c r="H21" s="50">
        <v>2356</v>
      </c>
      <c r="I21" s="50">
        <v>3323</v>
      </c>
      <c r="J21" s="50">
        <v>4576</v>
      </c>
      <c r="K21" s="50">
        <v>6169</v>
      </c>
      <c r="L21" s="50">
        <v>8155</v>
      </c>
      <c r="M21" s="50">
        <v>10609</v>
      </c>
      <c r="N21" s="50">
        <v>13600</v>
      </c>
      <c r="O21" s="50">
        <v>17188</v>
      </c>
      <c r="P21" s="50">
        <v>21594</v>
      </c>
      <c r="Q21" s="50">
        <v>26225</v>
      </c>
      <c r="R21" s="50">
        <v>31508</v>
      </c>
      <c r="S21" s="50">
        <v>37418</v>
      </c>
      <c r="T21" s="50">
        <v>43866</v>
      </c>
      <c r="U21" s="50">
        <v>51287</v>
      </c>
      <c r="V21" s="50">
        <v>59091</v>
      </c>
      <c r="W21" s="50">
        <v>67031</v>
      </c>
      <c r="X21" s="50">
        <v>74893</v>
      </c>
      <c r="Y21" s="50">
        <v>81767</v>
      </c>
      <c r="Z21" s="50">
        <v>87965</v>
      </c>
      <c r="AA21" s="50">
        <v>93421</v>
      </c>
      <c r="AB21" s="50">
        <v>98050</v>
      </c>
      <c r="AC21" s="50">
        <v>101888</v>
      </c>
      <c r="AD21" s="50">
        <v>104752</v>
      </c>
      <c r="AE21" s="50">
        <v>105513</v>
      </c>
      <c r="AF21" s="50">
        <v>106180</v>
      </c>
      <c r="AG21" s="50">
        <v>106770</v>
      </c>
      <c r="AH21" s="50">
        <v>107301</v>
      </c>
      <c r="AI21" s="50">
        <v>107789</v>
      </c>
      <c r="AJ21" s="2" t="s">
        <v>19</v>
      </c>
      <c r="AK21" s="37" t="s">
        <v>55</v>
      </c>
      <c r="AL21" s="2" t="s">
        <v>55</v>
      </c>
      <c r="AM21" s="2"/>
    </row>
    <row r="22" spans="1:39" x14ac:dyDescent="0.35">
      <c r="A22" s="2" t="s">
        <v>20</v>
      </c>
      <c r="B22" s="3"/>
      <c r="C22" s="3"/>
      <c r="D22" s="50">
        <v>85</v>
      </c>
      <c r="E22" s="50">
        <v>123</v>
      </c>
      <c r="F22" s="50">
        <v>183</v>
      </c>
      <c r="G22" s="50">
        <v>264</v>
      </c>
      <c r="H22" s="50">
        <v>365</v>
      </c>
      <c r="I22" s="50">
        <v>497</v>
      </c>
      <c r="J22" s="50">
        <v>663</v>
      </c>
      <c r="K22" s="50">
        <v>871</v>
      </c>
      <c r="L22" s="50">
        <v>1127</v>
      </c>
      <c r="M22" s="50">
        <v>1442</v>
      </c>
      <c r="N22" s="50">
        <v>1823</v>
      </c>
      <c r="O22" s="50">
        <v>2281</v>
      </c>
      <c r="P22" s="50">
        <v>2827</v>
      </c>
      <c r="Q22" s="50">
        <v>3436</v>
      </c>
      <c r="R22" s="50">
        <v>4130</v>
      </c>
      <c r="S22" s="50">
        <v>4906</v>
      </c>
      <c r="T22" s="50">
        <v>5754</v>
      </c>
      <c r="U22" s="50">
        <v>6729</v>
      </c>
      <c r="V22" s="50">
        <v>7755</v>
      </c>
      <c r="W22" s="50">
        <v>8799</v>
      </c>
      <c r="X22" s="50">
        <v>9831</v>
      </c>
      <c r="Y22" s="50">
        <v>10735</v>
      </c>
      <c r="Z22" s="50">
        <v>11550</v>
      </c>
      <c r="AA22" s="50">
        <v>12267</v>
      </c>
      <c r="AB22" s="50">
        <v>12876</v>
      </c>
      <c r="AC22" s="50">
        <v>13380</v>
      </c>
      <c r="AD22" s="50">
        <v>13756</v>
      </c>
      <c r="AE22" s="50">
        <v>13856</v>
      </c>
      <c r="AF22" s="50">
        <v>13944</v>
      </c>
      <c r="AG22" s="50">
        <v>14022</v>
      </c>
      <c r="AH22" s="50">
        <v>14092</v>
      </c>
      <c r="AI22" s="50">
        <v>14156</v>
      </c>
      <c r="AJ22" s="2" t="s">
        <v>20</v>
      </c>
      <c r="AK22" s="37" t="s">
        <v>76</v>
      </c>
      <c r="AL22" s="2" t="s">
        <v>66</v>
      </c>
      <c r="AM22" s="2" t="s">
        <v>57</v>
      </c>
    </row>
    <row r="23" spans="1:39" x14ac:dyDescent="0.35">
      <c r="A23" s="2" t="s">
        <v>21</v>
      </c>
      <c r="B23" s="3"/>
      <c r="C23" s="3"/>
      <c r="D23" s="50">
        <v>568</v>
      </c>
      <c r="E23" s="50">
        <v>820</v>
      </c>
      <c r="F23" s="50">
        <v>1213</v>
      </c>
      <c r="G23" s="50">
        <v>1745</v>
      </c>
      <c r="H23" s="50">
        <v>2395</v>
      </c>
      <c r="I23" s="50">
        <v>3245</v>
      </c>
      <c r="J23" s="50">
        <v>4322</v>
      </c>
      <c r="K23" s="50">
        <v>5665</v>
      </c>
      <c r="L23" s="50">
        <v>7317</v>
      </c>
      <c r="M23" s="50">
        <v>9343</v>
      </c>
      <c r="N23" s="50">
        <v>11804</v>
      </c>
      <c r="O23" s="50">
        <v>14754</v>
      </c>
      <c r="P23" s="50">
        <v>18279</v>
      </c>
      <c r="Q23" s="50">
        <v>22205</v>
      </c>
      <c r="R23" s="50">
        <v>26687</v>
      </c>
      <c r="S23" s="50">
        <v>31694</v>
      </c>
      <c r="T23" s="50">
        <v>37161</v>
      </c>
      <c r="U23" s="50">
        <v>43451</v>
      </c>
      <c r="V23" s="50">
        <v>50070</v>
      </c>
      <c r="W23" s="50">
        <v>56798</v>
      </c>
      <c r="X23" s="50">
        <v>63463</v>
      </c>
      <c r="Y23" s="50">
        <v>69292</v>
      </c>
      <c r="Z23" s="50">
        <v>74548</v>
      </c>
      <c r="AA23" s="50">
        <v>79176</v>
      </c>
      <c r="AB23" s="50">
        <v>83099</v>
      </c>
      <c r="AC23" s="50">
        <v>86349</v>
      </c>
      <c r="AD23" s="50">
        <v>88777</v>
      </c>
      <c r="AE23" s="50">
        <v>89425</v>
      </c>
      <c r="AF23" s="50">
        <v>89991</v>
      </c>
      <c r="AG23" s="50">
        <v>90491</v>
      </c>
      <c r="AH23" s="50">
        <v>90939</v>
      </c>
      <c r="AI23" s="50">
        <v>91353</v>
      </c>
      <c r="AJ23" s="2" t="s">
        <v>21</v>
      </c>
      <c r="AK23" s="37" t="s">
        <v>77</v>
      </c>
      <c r="AL23" s="2" t="s">
        <v>58</v>
      </c>
      <c r="AM23" s="2" t="s">
        <v>59</v>
      </c>
    </row>
    <row r="24" spans="1:39" x14ac:dyDescent="0.35">
      <c r="A24" s="2" t="s">
        <v>22</v>
      </c>
      <c r="B24" s="3"/>
      <c r="C24" s="3"/>
      <c r="D24" s="50">
        <v>598</v>
      </c>
      <c r="E24" s="50">
        <v>884</v>
      </c>
      <c r="F24" s="50">
        <v>1333</v>
      </c>
      <c r="G24" s="50">
        <v>1957</v>
      </c>
      <c r="H24" s="50">
        <v>2737</v>
      </c>
      <c r="I24" s="50">
        <v>3781</v>
      </c>
      <c r="J24" s="50">
        <v>5103</v>
      </c>
      <c r="K24" s="50">
        <v>6753</v>
      </c>
      <c r="L24" s="50">
        <v>8784</v>
      </c>
      <c r="M24" s="50">
        <v>11276</v>
      </c>
      <c r="N24" s="50">
        <v>14304</v>
      </c>
      <c r="O24" s="50">
        <v>17931</v>
      </c>
      <c r="P24" s="50">
        <v>22269</v>
      </c>
      <c r="Q24" s="50">
        <v>27098</v>
      </c>
      <c r="R24" s="50">
        <v>32611</v>
      </c>
      <c r="S24" s="50">
        <v>38773</v>
      </c>
      <c r="T24" s="50">
        <v>45499</v>
      </c>
      <c r="U24" s="50">
        <v>53241</v>
      </c>
      <c r="V24" s="50">
        <v>61383</v>
      </c>
      <c r="W24" s="50">
        <v>69662</v>
      </c>
      <c r="X24" s="50">
        <v>77862</v>
      </c>
      <c r="Y24" s="50">
        <v>85036</v>
      </c>
      <c r="Z24" s="50">
        <v>91502</v>
      </c>
      <c r="AA24" s="50">
        <v>97195</v>
      </c>
      <c r="AB24" s="50">
        <v>102021</v>
      </c>
      <c r="AC24" s="50">
        <v>106027</v>
      </c>
      <c r="AD24" s="50">
        <v>109013</v>
      </c>
      <c r="AE24" s="50">
        <v>109811</v>
      </c>
      <c r="AF24" s="50">
        <v>110507</v>
      </c>
      <c r="AG24" s="50">
        <v>111122</v>
      </c>
      <c r="AH24" s="50">
        <v>111679</v>
      </c>
      <c r="AI24" s="50">
        <v>112188</v>
      </c>
      <c r="AJ24" s="2" t="s">
        <v>22</v>
      </c>
      <c r="AK24" s="37" t="s">
        <v>77</v>
      </c>
      <c r="AL24" s="2" t="s">
        <v>58</v>
      </c>
      <c r="AM24" s="2" t="s">
        <v>59</v>
      </c>
    </row>
    <row r="25" spans="1:39" x14ac:dyDescent="0.35">
      <c r="A25" s="2" t="s">
        <v>23</v>
      </c>
      <c r="B25" s="3"/>
      <c r="C25" s="3"/>
      <c r="D25" s="50">
        <v>353</v>
      </c>
      <c r="E25" s="50">
        <v>503</v>
      </c>
      <c r="F25" s="50">
        <v>898</v>
      </c>
      <c r="G25" s="50">
        <v>1385</v>
      </c>
      <c r="H25" s="50">
        <v>2043</v>
      </c>
      <c r="I25" s="50">
        <v>2943</v>
      </c>
      <c r="J25" s="50">
        <v>4120</v>
      </c>
      <c r="K25" s="50">
        <v>5619</v>
      </c>
      <c r="L25" s="50">
        <v>7482</v>
      </c>
      <c r="M25" s="50">
        <v>9792</v>
      </c>
      <c r="N25" s="50">
        <v>12606</v>
      </c>
      <c r="O25" s="50">
        <v>15981</v>
      </c>
      <c r="P25" s="50">
        <v>20122</v>
      </c>
      <c r="Q25" s="50">
        <v>24481</v>
      </c>
      <c r="R25" s="50">
        <v>29452</v>
      </c>
      <c r="S25" s="50">
        <v>35009</v>
      </c>
      <c r="T25" s="50">
        <v>41078</v>
      </c>
      <c r="U25" s="50">
        <v>48061</v>
      </c>
      <c r="V25" s="50">
        <v>55402</v>
      </c>
      <c r="W25" s="50">
        <v>62870</v>
      </c>
      <c r="X25" s="50">
        <v>70268</v>
      </c>
      <c r="Y25" s="50">
        <v>76737</v>
      </c>
      <c r="Z25" s="50">
        <v>82568</v>
      </c>
      <c r="AA25" s="50">
        <v>87704</v>
      </c>
      <c r="AB25" s="50">
        <v>92059</v>
      </c>
      <c r="AC25" s="50">
        <v>95672</v>
      </c>
      <c r="AD25" s="50">
        <v>98367</v>
      </c>
      <c r="AE25" s="50">
        <v>99084</v>
      </c>
      <c r="AF25" s="50">
        <v>99712</v>
      </c>
      <c r="AG25" s="50">
        <v>100268</v>
      </c>
      <c r="AH25" s="50">
        <v>100767</v>
      </c>
      <c r="AI25" s="50">
        <v>101229</v>
      </c>
      <c r="AJ25" s="2" t="s">
        <v>23</v>
      </c>
      <c r="AK25" s="37" t="s">
        <v>55</v>
      </c>
      <c r="AL25" s="2" t="s">
        <v>55</v>
      </c>
      <c r="AM25" s="2"/>
    </row>
    <row r="26" spans="1:39" x14ac:dyDescent="0.35">
      <c r="A26" s="2" t="s">
        <v>24</v>
      </c>
      <c r="B26" s="3"/>
      <c r="C26" s="3"/>
      <c r="D26" s="50">
        <v>914</v>
      </c>
      <c r="E26" s="50">
        <v>1234</v>
      </c>
      <c r="F26" s="50">
        <v>2104</v>
      </c>
      <c r="G26" s="50">
        <v>3082</v>
      </c>
      <c r="H26" s="50">
        <v>4325</v>
      </c>
      <c r="I26" s="50">
        <v>5935</v>
      </c>
      <c r="J26" s="50">
        <v>7995</v>
      </c>
      <c r="K26" s="50">
        <v>10605</v>
      </c>
      <c r="L26" s="50">
        <v>13858</v>
      </c>
      <c r="M26" s="50">
        <v>17875</v>
      </c>
      <c r="N26" s="50">
        <v>22772</v>
      </c>
      <c r="O26" s="50">
        <v>28648</v>
      </c>
      <c r="P26" s="50">
        <v>35856</v>
      </c>
      <c r="Q26" s="50">
        <v>43441</v>
      </c>
      <c r="R26" s="50">
        <v>52087</v>
      </c>
      <c r="S26" s="50">
        <v>61754</v>
      </c>
      <c r="T26" s="50">
        <v>72308</v>
      </c>
      <c r="U26" s="50">
        <v>84451</v>
      </c>
      <c r="V26" s="50">
        <v>97224</v>
      </c>
      <c r="W26" s="50">
        <v>110213</v>
      </c>
      <c r="X26" s="50">
        <v>123074</v>
      </c>
      <c r="Y26" s="50">
        <v>134320</v>
      </c>
      <c r="Z26" s="50">
        <v>144465</v>
      </c>
      <c r="AA26" s="50">
        <v>153392</v>
      </c>
      <c r="AB26" s="50">
        <v>160959</v>
      </c>
      <c r="AC26" s="50">
        <v>167240</v>
      </c>
      <c r="AD26" s="50">
        <v>171921</v>
      </c>
      <c r="AE26" s="50">
        <v>173165</v>
      </c>
      <c r="AF26" s="50">
        <v>174254</v>
      </c>
      <c r="AG26" s="50">
        <v>175217</v>
      </c>
      <c r="AH26" s="50">
        <v>176083</v>
      </c>
      <c r="AI26" s="50">
        <v>176878</v>
      </c>
      <c r="AJ26" s="2" t="s">
        <v>24</v>
      </c>
      <c r="AK26" s="37" t="s">
        <v>55</v>
      </c>
      <c r="AL26" s="2" t="s">
        <v>55</v>
      </c>
      <c r="AM26" s="2"/>
    </row>
    <row r="27" spans="1:39" x14ac:dyDescent="0.35">
      <c r="A27" s="2" t="s">
        <v>25</v>
      </c>
      <c r="B27" s="3"/>
      <c r="C27" s="3"/>
      <c r="D27" s="50">
        <v>57</v>
      </c>
      <c r="E27" s="50">
        <v>84</v>
      </c>
      <c r="F27" s="50">
        <v>126</v>
      </c>
      <c r="G27" s="50">
        <v>187</v>
      </c>
      <c r="H27" s="50">
        <v>261</v>
      </c>
      <c r="I27" s="50">
        <v>361</v>
      </c>
      <c r="J27" s="50">
        <v>488</v>
      </c>
      <c r="K27" s="50">
        <v>647</v>
      </c>
      <c r="L27" s="50">
        <v>841</v>
      </c>
      <c r="M27" s="50">
        <v>1080</v>
      </c>
      <c r="N27" s="50">
        <v>1370</v>
      </c>
      <c r="O27" s="50">
        <v>1718</v>
      </c>
      <c r="P27" s="50">
        <v>2133</v>
      </c>
      <c r="Q27" s="50">
        <v>2597</v>
      </c>
      <c r="R27" s="50">
        <v>3125</v>
      </c>
      <c r="S27" s="50">
        <v>3716</v>
      </c>
      <c r="T27" s="50">
        <v>4360</v>
      </c>
      <c r="U27" s="50">
        <v>5102</v>
      </c>
      <c r="V27" s="50">
        <v>5883</v>
      </c>
      <c r="W27" s="50">
        <v>6677</v>
      </c>
      <c r="X27" s="50">
        <v>7463</v>
      </c>
      <c r="Y27" s="50">
        <v>8151</v>
      </c>
      <c r="Z27" s="50">
        <v>8770</v>
      </c>
      <c r="AA27" s="50">
        <v>9316</v>
      </c>
      <c r="AB27" s="50">
        <v>9778</v>
      </c>
      <c r="AC27" s="50">
        <v>10163</v>
      </c>
      <c r="AD27" s="50">
        <v>10450</v>
      </c>
      <c r="AE27" s="50">
        <v>10526</v>
      </c>
      <c r="AF27" s="50">
        <v>10592</v>
      </c>
      <c r="AG27" s="50">
        <v>10651</v>
      </c>
      <c r="AH27" s="50">
        <v>10704</v>
      </c>
      <c r="AI27" s="50">
        <v>10753</v>
      </c>
      <c r="AJ27" s="2" t="s">
        <v>25</v>
      </c>
      <c r="AK27" s="37" t="s">
        <v>62</v>
      </c>
      <c r="AL27" s="2" t="s">
        <v>62</v>
      </c>
      <c r="AM27" s="2"/>
    </row>
    <row r="28" spans="1:39" x14ac:dyDescent="0.35">
      <c r="A28" s="2" t="s">
        <v>26</v>
      </c>
      <c r="B28" s="3"/>
      <c r="C28" s="3"/>
      <c r="D28" s="50">
        <v>204</v>
      </c>
      <c r="E28" s="50">
        <v>301</v>
      </c>
      <c r="F28" s="50">
        <v>561</v>
      </c>
      <c r="G28" s="50">
        <v>893</v>
      </c>
      <c r="H28" s="50">
        <v>1357</v>
      </c>
      <c r="I28" s="50">
        <v>2012</v>
      </c>
      <c r="J28" s="50">
        <v>2877</v>
      </c>
      <c r="K28" s="50">
        <v>3979</v>
      </c>
      <c r="L28" s="50">
        <v>5351</v>
      </c>
      <c r="M28" s="50">
        <v>7050</v>
      </c>
      <c r="N28" s="50">
        <v>9122</v>
      </c>
      <c r="O28" s="50">
        <v>11605</v>
      </c>
      <c r="P28" s="50">
        <v>14654</v>
      </c>
      <c r="Q28" s="50">
        <v>17865</v>
      </c>
      <c r="R28" s="50">
        <v>21524</v>
      </c>
      <c r="S28" s="50">
        <v>25617</v>
      </c>
      <c r="T28" s="50">
        <v>30084</v>
      </c>
      <c r="U28" s="50">
        <v>35227</v>
      </c>
      <c r="V28" s="50">
        <v>40635</v>
      </c>
      <c r="W28" s="50">
        <v>46133</v>
      </c>
      <c r="X28" s="50">
        <v>51582</v>
      </c>
      <c r="Y28" s="50">
        <v>56346</v>
      </c>
      <c r="Z28" s="50">
        <v>60644</v>
      </c>
      <c r="AA28" s="50">
        <v>64424</v>
      </c>
      <c r="AB28" s="50">
        <v>67631</v>
      </c>
      <c r="AC28" s="50">
        <v>70292</v>
      </c>
      <c r="AD28" s="50">
        <v>72276</v>
      </c>
      <c r="AE28" s="50">
        <v>72805</v>
      </c>
      <c r="AF28" s="50">
        <v>73269</v>
      </c>
      <c r="AG28" s="50">
        <v>73679</v>
      </c>
      <c r="AH28" s="50">
        <v>74048</v>
      </c>
      <c r="AI28" s="50">
        <v>74389</v>
      </c>
      <c r="AJ28" s="2" t="s">
        <v>26</v>
      </c>
      <c r="AK28" s="37" t="s">
        <v>56</v>
      </c>
      <c r="AL28" s="2" t="s">
        <v>56</v>
      </c>
      <c r="AM28" s="2"/>
    </row>
    <row r="29" spans="1:39" x14ac:dyDescent="0.35">
      <c r="A29" s="2" t="s">
        <v>27</v>
      </c>
      <c r="B29" s="3"/>
      <c r="C29" s="3"/>
      <c r="D29" s="50">
        <v>127</v>
      </c>
      <c r="E29" s="50">
        <v>172</v>
      </c>
      <c r="F29" s="50">
        <v>303</v>
      </c>
      <c r="G29" s="50">
        <v>455</v>
      </c>
      <c r="H29" s="50">
        <v>656</v>
      </c>
      <c r="I29" s="50">
        <v>926</v>
      </c>
      <c r="J29" s="50">
        <v>1275</v>
      </c>
      <c r="K29" s="50">
        <v>1718</v>
      </c>
      <c r="L29" s="50">
        <v>2271</v>
      </c>
      <c r="M29" s="50">
        <v>2954</v>
      </c>
      <c r="N29" s="50">
        <v>3788</v>
      </c>
      <c r="O29" s="50">
        <v>4786</v>
      </c>
      <c r="P29" s="50">
        <v>6013</v>
      </c>
      <c r="Q29" s="50">
        <v>7302</v>
      </c>
      <c r="R29" s="50">
        <v>8772</v>
      </c>
      <c r="S29" s="50">
        <v>10417</v>
      </c>
      <c r="T29" s="50">
        <v>12212</v>
      </c>
      <c r="U29" s="50">
        <v>14278</v>
      </c>
      <c r="V29" s="50">
        <v>16452</v>
      </c>
      <c r="W29" s="50">
        <v>18660</v>
      </c>
      <c r="X29" s="50">
        <v>20849</v>
      </c>
      <c r="Y29" s="50">
        <v>22764</v>
      </c>
      <c r="Z29" s="50">
        <v>24488</v>
      </c>
      <c r="AA29" s="50">
        <v>26008</v>
      </c>
      <c r="AB29" s="50">
        <v>27296</v>
      </c>
      <c r="AC29" s="50">
        <v>28364</v>
      </c>
      <c r="AD29" s="50">
        <v>29161</v>
      </c>
      <c r="AE29" s="50">
        <v>29373</v>
      </c>
      <c r="AF29" s="50">
        <v>29559</v>
      </c>
      <c r="AG29" s="50">
        <v>29723</v>
      </c>
      <c r="AH29" s="50">
        <v>29872</v>
      </c>
      <c r="AI29" s="50">
        <v>30007</v>
      </c>
      <c r="AJ29" s="2" t="s">
        <v>27</v>
      </c>
      <c r="AK29" s="37" t="s">
        <v>60</v>
      </c>
      <c r="AL29" s="2" t="s">
        <v>60</v>
      </c>
      <c r="AM29" s="2"/>
    </row>
    <row r="30" spans="1:39" x14ac:dyDescent="0.35">
      <c r="A30" s="2" t="s">
        <v>28</v>
      </c>
      <c r="B30" s="3"/>
      <c r="C30" s="3"/>
      <c r="D30" s="50">
        <v>1401</v>
      </c>
      <c r="E30" s="50">
        <v>1940</v>
      </c>
      <c r="F30" s="50">
        <v>2756</v>
      </c>
      <c r="G30" s="50">
        <v>3800</v>
      </c>
      <c r="H30" s="50">
        <v>4994</v>
      </c>
      <c r="I30" s="50">
        <v>6478</v>
      </c>
      <c r="J30" s="50">
        <v>8351</v>
      </c>
      <c r="K30" s="50">
        <v>10678</v>
      </c>
      <c r="L30" s="50">
        <v>13536</v>
      </c>
      <c r="M30" s="50">
        <v>17040</v>
      </c>
      <c r="N30" s="50">
        <v>21296</v>
      </c>
      <c r="O30" s="50">
        <v>26397</v>
      </c>
      <c r="P30" s="50">
        <v>32486</v>
      </c>
      <c r="Q30" s="50">
        <v>39268</v>
      </c>
      <c r="R30" s="50">
        <v>47008</v>
      </c>
      <c r="S30" s="50">
        <v>55658</v>
      </c>
      <c r="T30" s="50">
        <v>65098</v>
      </c>
      <c r="U30" s="50">
        <v>75965</v>
      </c>
      <c r="V30" s="50">
        <v>87390</v>
      </c>
      <c r="W30" s="50">
        <v>99010</v>
      </c>
      <c r="X30" s="50">
        <v>110518</v>
      </c>
      <c r="Y30" s="50">
        <v>120577</v>
      </c>
      <c r="Z30" s="50">
        <v>129646</v>
      </c>
      <c r="AA30" s="50">
        <v>137632</v>
      </c>
      <c r="AB30" s="50">
        <v>144401</v>
      </c>
      <c r="AC30" s="50">
        <v>150018</v>
      </c>
      <c r="AD30" s="50">
        <v>154209</v>
      </c>
      <c r="AE30" s="50">
        <v>155317</v>
      </c>
      <c r="AF30" s="50">
        <v>156287</v>
      </c>
      <c r="AG30" s="50">
        <v>157149</v>
      </c>
      <c r="AH30" s="50">
        <v>157922</v>
      </c>
      <c r="AI30" s="50">
        <v>158633</v>
      </c>
      <c r="AJ30" s="2" t="s">
        <v>28</v>
      </c>
      <c r="AK30" s="37" t="s">
        <v>57</v>
      </c>
      <c r="AL30" s="2" t="s">
        <v>57</v>
      </c>
      <c r="AM30" s="2"/>
    </row>
    <row r="31" spans="1:39" x14ac:dyDescent="0.35">
      <c r="A31" s="2" t="s">
        <v>29</v>
      </c>
      <c r="B31" s="3"/>
      <c r="C31" s="3"/>
      <c r="D31" s="50">
        <v>212</v>
      </c>
      <c r="E31" s="50">
        <v>289</v>
      </c>
      <c r="F31" s="50">
        <v>487</v>
      </c>
      <c r="G31" s="50">
        <v>713</v>
      </c>
      <c r="H31" s="50">
        <v>1000</v>
      </c>
      <c r="I31" s="50">
        <v>1374</v>
      </c>
      <c r="J31" s="50">
        <v>1853</v>
      </c>
      <c r="K31" s="50">
        <v>2459</v>
      </c>
      <c r="L31" s="50">
        <v>3213</v>
      </c>
      <c r="M31" s="50">
        <v>4146</v>
      </c>
      <c r="N31" s="50">
        <v>5283</v>
      </c>
      <c r="O31" s="50">
        <v>6644</v>
      </c>
      <c r="P31" s="50">
        <v>8314</v>
      </c>
      <c r="Q31" s="50">
        <v>10076</v>
      </c>
      <c r="R31" s="50">
        <v>12085</v>
      </c>
      <c r="S31" s="50">
        <v>14332</v>
      </c>
      <c r="T31" s="50">
        <v>16784</v>
      </c>
      <c r="U31" s="50">
        <v>19606</v>
      </c>
      <c r="V31" s="50">
        <v>22574</v>
      </c>
      <c r="W31" s="50">
        <v>25591</v>
      </c>
      <c r="X31" s="50">
        <v>28580</v>
      </c>
      <c r="Y31" s="50">
        <v>31194</v>
      </c>
      <c r="Z31" s="50">
        <v>33550</v>
      </c>
      <c r="AA31" s="50">
        <v>35626</v>
      </c>
      <c r="AB31" s="50">
        <v>37383</v>
      </c>
      <c r="AC31" s="50">
        <v>38842</v>
      </c>
      <c r="AD31" s="50">
        <v>39930</v>
      </c>
      <c r="AE31" s="50">
        <v>40220</v>
      </c>
      <c r="AF31" s="50">
        <v>40473</v>
      </c>
      <c r="AG31" s="50">
        <v>40698</v>
      </c>
      <c r="AH31" s="50">
        <v>40898</v>
      </c>
      <c r="AI31" s="50">
        <v>41084</v>
      </c>
      <c r="AJ31" s="2" t="s">
        <v>29</v>
      </c>
      <c r="AK31" s="37" t="s">
        <v>60</v>
      </c>
      <c r="AL31" s="2" t="s">
        <v>60</v>
      </c>
      <c r="AM31" s="2"/>
    </row>
    <row r="32" spans="1:39" x14ac:dyDescent="0.35">
      <c r="A32" s="2" t="s">
        <v>30</v>
      </c>
      <c r="B32" s="3"/>
      <c r="C32" s="3"/>
      <c r="D32" s="50">
        <v>479</v>
      </c>
      <c r="E32" s="50">
        <v>629</v>
      </c>
      <c r="F32" s="50">
        <v>1018</v>
      </c>
      <c r="G32" s="50">
        <v>1433</v>
      </c>
      <c r="H32" s="50">
        <v>1921</v>
      </c>
      <c r="I32" s="50">
        <v>2516</v>
      </c>
      <c r="J32" s="50">
        <v>3262</v>
      </c>
      <c r="K32" s="50">
        <v>4200</v>
      </c>
      <c r="L32" s="50">
        <v>5361</v>
      </c>
      <c r="M32" s="50">
        <v>6801</v>
      </c>
      <c r="N32" s="50">
        <v>8552</v>
      </c>
      <c r="O32" s="50">
        <v>10652</v>
      </c>
      <c r="P32" s="50">
        <v>13220</v>
      </c>
      <c r="Q32" s="50">
        <v>15935</v>
      </c>
      <c r="R32" s="50">
        <v>19029</v>
      </c>
      <c r="S32" s="50">
        <v>22492</v>
      </c>
      <c r="T32" s="50">
        <v>26265</v>
      </c>
      <c r="U32" s="50">
        <v>30611</v>
      </c>
      <c r="V32" s="50">
        <v>35180</v>
      </c>
      <c r="W32" s="50">
        <v>39826</v>
      </c>
      <c r="X32" s="50">
        <v>44424</v>
      </c>
      <c r="Y32" s="50">
        <v>48449</v>
      </c>
      <c r="Z32" s="50">
        <v>52076</v>
      </c>
      <c r="AA32" s="50">
        <v>55265</v>
      </c>
      <c r="AB32" s="50">
        <v>57972</v>
      </c>
      <c r="AC32" s="50">
        <v>60217</v>
      </c>
      <c r="AD32" s="50">
        <v>61891</v>
      </c>
      <c r="AE32" s="50">
        <v>62335</v>
      </c>
      <c r="AF32" s="50">
        <v>62722</v>
      </c>
      <c r="AG32" s="50">
        <v>63065</v>
      </c>
      <c r="AH32" s="50">
        <v>63373</v>
      </c>
      <c r="AI32" s="50">
        <v>63656</v>
      </c>
      <c r="AJ32" s="2" t="s">
        <v>30</v>
      </c>
      <c r="AK32" s="37" t="s">
        <v>60</v>
      </c>
      <c r="AL32" s="2" t="s">
        <v>60</v>
      </c>
      <c r="AM32" s="2"/>
    </row>
    <row r="33" spans="1:39" x14ac:dyDescent="0.35">
      <c r="A33" s="2" t="s">
        <v>31</v>
      </c>
      <c r="B33" s="3"/>
      <c r="C33" s="3"/>
      <c r="D33" s="50">
        <v>310</v>
      </c>
      <c r="E33" s="50">
        <v>456</v>
      </c>
      <c r="F33" s="50">
        <v>697</v>
      </c>
      <c r="G33" s="50">
        <v>1032</v>
      </c>
      <c r="H33" s="50">
        <v>1452</v>
      </c>
      <c r="I33" s="50">
        <v>2017</v>
      </c>
      <c r="J33" s="50">
        <v>2731</v>
      </c>
      <c r="K33" s="50">
        <v>3625</v>
      </c>
      <c r="L33" s="50">
        <v>4724</v>
      </c>
      <c r="M33" s="50">
        <v>6075</v>
      </c>
      <c r="N33" s="50">
        <v>7716</v>
      </c>
      <c r="O33" s="50">
        <v>9679</v>
      </c>
      <c r="P33" s="50">
        <v>12029</v>
      </c>
      <c r="Q33" s="50">
        <v>14646</v>
      </c>
      <c r="R33" s="50">
        <v>17631</v>
      </c>
      <c r="S33" s="50">
        <v>20969</v>
      </c>
      <c r="T33" s="50">
        <v>24610</v>
      </c>
      <c r="U33" s="50">
        <v>28802</v>
      </c>
      <c r="V33" s="50">
        <v>33210</v>
      </c>
      <c r="W33" s="50">
        <v>37695</v>
      </c>
      <c r="X33" s="50">
        <v>42134</v>
      </c>
      <c r="Y33" s="50">
        <v>46020</v>
      </c>
      <c r="Z33" s="50">
        <v>49523</v>
      </c>
      <c r="AA33" s="50">
        <v>52607</v>
      </c>
      <c r="AB33" s="50">
        <v>55219</v>
      </c>
      <c r="AC33" s="50">
        <v>57388</v>
      </c>
      <c r="AD33" s="50">
        <v>59007</v>
      </c>
      <c r="AE33" s="50">
        <v>59436</v>
      </c>
      <c r="AF33" s="50">
        <v>59816</v>
      </c>
      <c r="AG33" s="50">
        <v>60150</v>
      </c>
      <c r="AH33" s="50">
        <v>60452</v>
      </c>
      <c r="AI33" s="50">
        <v>60726</v>
      </c>
      <c r="AJ33" s="2" t="s">
        <v>31</v>
      </c>
      <c r="AK33" s="37" t="s">
        <v>74</v>
      </c>
      <c r="AL33" s="2" t="s">
        <v>54</v>
      </c>
      <c r="AM33" s="2" t="s">
        <v>60</v>
      </c>
    </row>
    <row r="34" spans="1:39" x14ac:dyDescent="0.35">
      <c r="A34" s="2" t="s">
        <v>32</v>
      </c>
      <c r="B34" s="3"/>
      <c r="C34" s="3"/>
      <c r="D34" s="50">
        <v>2016</v>
      </c>
      <c r="E34" s="50">
        <v>2845</v>
      </c>
      <c r="F34" s="50">
        <v>4127</v>
      </c>
      <c r="G34" s="50">
        <v>5820</v>
      </c>
      <c r="H34" s="50">
        <v>7824</v>
      </c>
      <c r="I34" s="50">
        <v>10390</v>
      </c>
      <c r="J34" s="50">
        <v>13634</v>
      </c>
      <c r="K34" s="50">
        <v>17676</v>
      </c>
      <c r="L34" s="50">
        <v>22645</v>
      </c>
      <c r="M34" s="50">
        <v>28736</v>
      </c>
      <c r="N34" s="50">
        <v>36137</v>
      </c>
      <c r="O34" s="50">
        <v>45010</v>
      </c>
      <c r="P34" s="50">
        <v>55601</v>
      </c>
      <c r="Q34" s="50">
        <v>67401</v>
      </c>
      <c r="R34" s="50">
        <v>80862</v>
      </c>
      <c r="S34" s="50">
        <v>95918</v>
      </c>
      <c r="T34" s="50">
        <v>112341</v>
      </c>
      <c r="U34" s="50">
        <v>131249</v>
      </c>
      <c r="V34" s="50">
        <v>151134</v>
      </c>
      <c r="W34" s="50">
        <v>171350</v>
      </c>
      <c r="X34" s="50">
        <v>191372</v>
      </c>
      <c r="Y34" s="50">
        <v>208884</v>
      </c>
      <c r="Z34" s="50">
        <v>224674</v>
      </c>
      <c r="AA34" s="50">
        <v>238573</v>
      </c>
      <c r="AB34" s="50">
        <v>250351</v>
      </c>
      <c r="AC34" s="50">
        <v>260131</v>
      </c>
      <c r="AD34" s="50">
        <v>267425</v>
      </c>
      <c r="AE34" s="50">
        <v>269361</v>
      </c>
      <c r="AF34" s="50">
        <v>271055</v>
      </c>
      <c r="AG34" s="50">
        <v>272557</v>
      </c>
      <c r="AH34" s="50">
        <v>273906</v>
      </c>
      <c r="AI34" s="50">
        <v>275142</v>
      </c>
      <c r="AJ34" s="2" t="s">
        <v>32</v>
      </c>
      <c r="AK34" s="37" t="s">
        <v>57</v>
      </c>
      <c r="AL34" s="2" t="s">
        <v>57</v>
      </c>
      <c r="AM34" s="2"/>
    </row>
    <row r="35" spans="1:39" x14ac:dyDescent="0.35">
      <c r="A35" s="2" t="s">
        <v>33</v>
      </c>
      <c r="B35" s="3"/>
      <c r="C35" s="3"/>
      <c r="D35" s="50">
        <v>281</v>
      </c>
      <c r="E35" s="50">
        <v>386</v>
      </c>
      <c r="F35" s="50">
        <v>679</v>
      </c>
      <c r="G35" s="50">
        <v>1018</v>
      </c>
      <c r="H35" s="50">
        <v>1465</v>
      </c>
      <c r="I35" s="50">
        <v>2065</v>
      </c>
      <c r="J35" s="50">
        <v>2841</v>
      </c>
      <c r="K35" s="50">
        <v>3825</v>
      </c>
      <c r="L35" s="50">
        <v>5051</v>
      </c>
      <c r="M35" s="50">
        <v>6570</v>
      </c>
      <c r="N35" s="50">
        <v>8421</v>
      </c>
      <c r="O35" s="50">
        <v>10639</v>
      </c>
      <c r="P35" s="50">
        <v>13363</v>
      </c>
      <c r="Q35" s="50">
        <v>16226</v>
      </c>
      <c r="R35" s="50">
        <v>19493</v>
      </c>
      <c r="S35" s="50">
        <v>23148</v>
      </c>
      <c r="T35" s="50">
        <v>27134</v>
      </c>
      <c r="U35" s="50">
        <v>31722</v>
      </c>
      <c r="V35" s="50">
        <v>36549</v>
      </c>
      <c r="W35" s="50">
        <v>41459</v>
      </c>
      <c r="X35" s="50">
        <v>46318</v>
      </c>
      <c r="Y35" s="50">
        <v>50569</v>
      </c>
      <c r="Z35" s="50">
        <v>54400</v>
      </c>
      <c r="AA35" s="50">
        <v>57776</v>
      </c>
      <c r="AB35" s="50">
        <v>60637</v>
      </c>
      <c r="AC35" s="50">
        <v>63011</v>
      </c>
      <c r="AD35" s="50">
        <v>64782</v>
      </c>
      <c r="AE35" s="50">
        <v>65253</v>
      </c>
      <c r="AF35" s="50">
        <v>65664</v>
      </c>
      <c r="AG35" s="50">
        <v>66028</v>
      </c>
      <c r="AH35" s="50">
        <v>66359</v>
      </c>
      <c r="AI35" s="50">
        <v>66659</v>
      </c>
      <c r="AJ35" s="2" t="s">
        <v>33</v>
      </c>
      <c r="AK35" s="37" t="s">
        <v>55</v>
      </c>
      <c r="AL35" s="2" t="s">
        <v>55</v>
      </c>
      <c r="AM35" s="2"/>
    </row>
    <row r="36" spans="1:39" x14ac:dyDescent="0.35">
      <c r="A36" s="2" t="s">
        <v>34</v>
      </c>
      <c r="B36" s="3"/>
      <c r="C36" s="3"/>
      <c r="D36" s="50">
        <v>325</v>
      </c>
      <c r="E36" s="50">
        <v>472</v>
      </c>
      <c r="F36" s="50">
        <v>860</v>
      </c>
      <c r="G36" s="50">
        <v>1349</v>
      </c>
      <c r="H36" s="50">
        <v>2015</v>
      </c>
      <c r="I36" s="50">
        <v>2951</v>
      </c>
      <c r="J36" s="50">
        <v>4176</v>
      </c>
      <c r="K36" s="50">
        <v>5736</v>
      </c>
      <c r="L36" s="50">
        <v>7682</v>
      </c>
      <c r="M36" s="50">
        <v>10087</v>
      </c>
      <c r="N36" s="50">
        <v>13022</v>
      </c>
      <c r="O36" s="50">
        <v>16539</v>
      </c>
      <c r="P36" s="50">
        <v>20859</v>
      </c>
      <c r="Q36" s="50">
        <v>25404</v>
      </c>
      <c r="R36" s="50">
        <v>30585</v>
      </c>
      <c r="S36" s="50">
        <v>36383</v>
      </c>
      <c r="T36" s="50">
        <v>42710</v>
      </c>
      <c r="U36" s="50">
        <v>49989</v>
      </c>
      <c r="V36" s="50">
        <v>57649</v>
      </c>
      <c r="W36" s="50">
        <v>65435</v>
      </c>
      <c r="X36" s="50">
        <v>73148</v>
      </c>
      <c r="Y36" s="50">
        <v>79895</v>
      </c>
      <c r="Z36" s="50">
        <v>85979</v>
      </c>
      <c r="AA36" s="50">
        <v>91334</v>
      </c>
      <c r="AB36" s="50">
        <v>95874</v>
      </c>
      <c r="AC36" s="50">
        <v>99642</v>
      </c>
      <c r="AD36" s="50">
        <v>102452</v>
      </c>
      <c r="AE36" s="50">
        <v>103201</v>
      </c>
      <c r="AF36" s="50">
        <v>103857</v>
      </c>
      <c r="AG36" s="50">
        <v>104436</v>
      </c>
      <c r="AH36" s="50">
        <v>104960</v>
      </c>
      <c r="AI36" s="50">
        <v>105440</v>
      </c>
      <c r="AJ36" s="2" t="s">
        <v>34</v>
      </c>
      <c r="AK36" s="37" t="s">
        <v>56</v>
      </c>
      <c r="AL36" s="2" t="s">
        <v>56</v>
      </c>
      <c r="AM36" s="2"/>
    </row>
    <row r="37" spans="1:39" x14ac:dyDescent="0.35">
      <c r="A37" s="2" t="s">
        <v>35</v>
      </c>
      <c r="B37" s="3"/>
      <c r="C37" s="3"/>
      <c r="D37" s="50">
        <v>523</v>
      </c>
      <c r="E37" s="50">
        <v>724</v>
      </c>
      <c r="F37" s="50">
        <v>1276</v>
      </c>
      <c r="G37" s="50">
        <v>1929</v>
      </c>
      <c r="H37" s="50">
        <v>2793</v>
      </c>
      <c r="I37" s="50">
        <v>3957</v>
      </c>
      <c r="J37" s="50">
        <v>5471</v>
      </c>
      <c r="K37" s="50">
        <v>7394</v>
      </c>
      <c r="L37" s="50">
        <v>9789</v>
      </c>
      <c r="M37" s="50">
        <v>12751</v>
      </c>
      <c r="N37" s="50">
        <v>16364</v>
      </c>
      <c r="O37" s="50">
        <v>20691</v>
      </c>
      <c r="P37" s="50">
        <v>26010</v>
      </c>
      <c r="Q37" s="50">
        <v>31597</v>
      </c>
      <c r="R37" s="50">
        <v>37977</v>
      </c>
      <c r="S37" s="50">
        <v>45106</v>
      </c>
      <c r="T37" s="50">
        <v>52890</v>
      </c>
      <c r="U37" s="50">
        <v>61849</v>
      </c>
      <c r="V37" s="50">
        <v>71271</v>
      </c>
      <c r="W37" s="50">
        <v>80851</v>
      </c>
      <c r="X37" s="50">
        <v>90339</v>
      </c>
      <c r="Y37" s="50">
        <v>98639</v>
      </c>
      <c r="Z37" s="50">
        <v>106121</v>
      </c>
      <c r="AA37" s="50">
        <v>112709</v>
      </c>
      <c r="AB37" s="50">
        <v>118294</v>
      </c>
      <c r="AC37" s="50">
        <v>122926</v>
      </c>
      <c r="AD37" s="50">
        <v>126383</v>
      </c>
      <c r="AE37" s="50">
        <v>127302</v>
      </c>
      <c r="AF37" s="50">
        <v>128107</v>
      </c>
      <c r="AG37" s="50">
        <v>128818</v>
      </c>
      <c r="AH37" s="50">
        <v>129461</v>
      </c>
      <c r="AI37" s="50">
        <v>130047</v>
      </c>
      <c r="AJ37" s="2" t="s">
        <v>35</v>
      </c>
      <c r="AK37" s="37" t="s">
        <v>55</v>
      </c>
      <c r="AL37" s="2" t="s">
        <v>55</v>
      </c>
      <c r="AM37" s="2"/>
    </row>
    <row r="38" spans="1:39" x14ac:dyDescent="0.35">
      <c r="A38" s="2" t="s">
        <v>36</v>
      </c>
      <c r="B38" s="3"/>
      <c r="C38" s="3"/>
      <c r="D38" s="50">
        <v>1395</v>
      </c>
      <c r="E38" s="50">
        <v>1998</v>
      </c>
      <c r="F38" s="50">
        <v>2937</v>
      </c>
      <c r="G38" s="50">
        <v>4195</v>
      </c>
      <c r="H38" s="50">
        <v>5722</v>
      </c>
      <c r="I38" s="50">
        <v>7703</v>
      </c>
      <c r="J38" s="50">
        <v>10211</v>
      </c>
      <c r="K38" s="50">
        <v>13338</v>
      </c>
      <c r="L38" s="50">
        <v>17186</v>
      </c>
      <c r="M38" s="50">
        <v>21902</v>
      </c>
      <c r="N38" s="50">
        <v>27631</v>
      </c>
      <c r="O38" s="50">
        <v>34495</v>
      </c>
      <c r="P38" s="50">
        <v>42699</v>
      </c>
      <c r="Q38" s="50">
        <v>51842</v>
      </c>
      <c r="R38" s="50">
        <v>62263</v>
      </c>
      <c r="S38" s="50">
        <v>73921</v>
      </c>
      <c r="T38" s="50">
        <v>86644</v>
      </c>
      <c r="U38" s="50">
        <v>101287</v>
      </c>
      <c r="V38" s="50">
        <v>116689</v>
      </c>
      <c r="W38" s="50">
        <v>132347</v>
      </c>
      <c r="X38" s="50">
        <v>147854</v>
      </c>
      <c r="Y38" s="50">
        <v>161417</v>
      </c>
      <c r="Z38" s="50">
        <v>173653</v>
      </c>
      <c r="AA38" s="50">
        <v>184419</v>
      </c>
      <c r="AB38" s="50">
        <v>193545</v>
      </c>
      <c r="AC38" s="50">
        <v>201120</v>
      </c>
      <c r="AD38" s="50">
        <v>206767</v>
      </c>
      <c r="AE38" s="50">
        <v>208269</v>
      </c>
      <c r="AF38" s="50">
        <v>209584</v>
      </c>
      <c r="AG38" s="50">
        <v>210750</v>
      </c>
      <c r="AH38" s="50">
        <v>211796</v>
      </c>
      <c r="AI38" s="50">
        <v>212758</v>
      </c>
      <c r="AJ38" s="2" t="s">
        <v>36</v>
      </c>
      <c r="AK38" s="37" t="s">
        <v>54</v>
      </c>
      <c r="AL38" s="2" t="s">
        <v>54</v>
      </c>
      <c r="AM38" s="2"/>
    </row>
    <row r="39" spans="1:39" x14ac:dyDescent="0.35">
      <c r="A39" s="2" t="s">
        <v>37</v>
      </c>
      <c r="B39" s="3"/>
      <c r="C39" s="3"/>
      <c r="D39" s="50">
        <v>671</v>
      </c>
      <c r="E39" s="50">
        <v>898</v>
      </c>
      <c r="F39" s="50">
        <v>1226</v>
      </c>
      <c r="G39" s="50">
        <v>1618</v>
      </c>
      <c r="H39" s="50">
        <v>2021</v>
      </c>
      <c r="I39" s="50">
        <v>2478</v>
      </c>
      <c r="J39" s="50">
        <v>3052</v>
      </c>
      <c r="K39" s="50">
        <v>3763</v>
      </c>
      <c r="L39" s="50">
        <v>4632</v>
      </c>
      <c r="M39" s="50">
        <v>5695</v>
      </c>
      <c r="N39" s="50">
        <v>6986</v>
      </c>
      <c r="O39" s="50">
        <v>8531</v>
      </c>
      <c r="P39" s="50">
        <v>10377</v>
      </c>
      <c r="Q39" s="50">
        <v>12432</v>
      </c>
      <c r="R39" s="50">
        <v>14777</v>
      </c>
      <c r="S39" s="50">
        <v>17395</v>
      </c>
      <c r="T39" s="50">
        <v>20252</v>
      </c>
      <c r="U39" s="50">
        <v>23543</v>
      </c>
      <c r="V39" s="50">
        <v>27002</v>
      </c>
      <c r="W39" s="50">
        <v>30519</v>
      </c>
      <c r="X39" s="50">
        <v>34000</v>
      </c>
      <c r="Y39" s="50">
        <v>37041</v>
      </c>
      <c r="Z39" s="50">
        <v>39783</v>
      </c>
      <c r="AA39" s="50">
        <v>42201</v>
      </c>
      <c r="AB39" s="50">
        <v>44246</v>
      </c>
      <c r="AC39" s="50">
        <v>45944</v>
      </c>
      <c r="AD39" s="50">
        <v>47210</v>
      </c>
      <c r="AE39" s="50">
        <v>47542</v>
      </c>
      <c r="AF39" s="50">
        <v>47834</v>
      </c>
      <c r="AG39" s="50">
        <v>48091</v>
      </c>
      <c r="AH39" s="50">
        <v>48325</v>
      </c>
      <c r="AI39" s="50">
        <v>48537</v>
      </c>
      <c r="AJ39" s="2" t="s">
        <v>37</v>
      </c>
      <c r="AK39" s="37" t="s">
        <v>58</v>
      </c>
      <c r="AL39" s="2" t="s">
        <v>58</v>
      </c>
      <c r="AM39" s="2"/>
    </row>
    <row r="40" spans="1:39" x14ac:dyDescent="0.35">
      <c r="A40" s="2" t="s">
        <v>38</v>
      </c>
      <c r="B40" s="3"/>
      <c r="C40" s="3"/>
      <c r="D40" s="50">
        <v>651</v>
      </c>
      <c r="E40" s="50">
        <v>864</v>
      </c>
      <c r="F40" s="50">
        <v>1443</v>
      </c>
      <c r="G40" s="50">
        <v>2068</v>
      </c>
      <c r="H40" s="50">
        <v>2836</v>
      </c>
      <c r="I40" s="50">
        <v>3798</v>
      </c>
      <c r="J40" s="50">
        <v>5010</v>
      </c>
      <c r="K40" s="50">
        <v>6547</v>
      </c>
      <c r="L40" s="50">
        <v>8458</v>
      </c>
      <c r="M40" s="50">
        <v>10818</v>
      </c>
      <c r="N40" s="50">
        <v>13694</v>
      </c>
      <c r="O40" s="50">
        <v>17141</v>
      </c>
      <c r="P40" s="50">
        <v>21374</v>
      </c>
      <c r="Q40" s="50">
        <v>25823</v>
      </c>
      <c r="R40" s="50">
        <v>30898</v>
      </c>
      <c r="S40" s="50">
        <v>36572</v>
      </c>
      <c r="T40" s="50">
        <v>42761</v>
      </c>
      <c r="U40" s="50">
        <v>49890</v>
      </c>
      <c r="V40" s="50">
        <v>57385</v>
      </c>
      <c r="W40" s="50">
        <v>65005</v>
      </c>
      <c r="X40" s="50">
        <v>72552</v>
      </c>
      <c r="Y40" s="50">
        <v>79149</v>
      </c>
      <c r="Z40" s="50">
        <v>85099</v>
      </c>
      <c r="AA40" s="50">
        <v>90338</v>
      </c>
      <c r="AB40" s="50">
        <v>94775</v>
      </c>
      <c r="AC40" s="50">
        <v>98459</v>
      </c>
      <c r="AD40" s="50">
        <v>101205</v>
      </c>
      <c r="AE40" s="50">
        <v>101932</v>
      </c>
      <c r="AF40" s="50">
        <v>102570</v>
      </c>
      <c r="AG40" s="50">
        <v>103132</v>
      </c>
      <c r="AH40" s="50">
        <v>103640</v>
      </c>
      <c r="AI40" s="50">
        <v>104106</v>
      </c>
      <c r="AJ40" s="2" t="s">
        <v>38</v>
      </c>
      <c r="AK40" s="37" t="s">
        <v>74</v>
      </c>
      <c r="AL40" s="2" t="s">
        <v>54</v>
      </c>
      <c r="AM40" s="2" t="s">
        <v>60</v>
      </c>
    </row>
  </sheetData>
  <autoFilter ref="A1:AM40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tabColor theme="6" tint="-0.249977111117893"/>
  </sheetPr>
  <dimension ref="A1:AM40"/>
  <sheetViews>
    <sheetView workbookViewId="0">
      <selection activeCell="E1" sqref="E1"/>
    </sheetView>
  </sheetViews>
  <sheetFormatPr defaultRowHeight="14.5" x14ac:dyDescent="0.35"/>
  <cols>
    <col min="1" max="1" width="26.6328125" customWidth="1"/>
    <col min="2" max="35" width="10.453125" customWidth="1"/>
    <col min="36" max="36" width="31" customWidth="1"/>
    <col min="37" max="37" width="69.36328125" bestFit="1" customWidth="1"/>
    <col min="38" max="38" width="49" bestFit="1" customWidth="1"/>
    <col min="39" max="39" width="23.36328125" bestFit="1" customWidth="1"/>
  </cols>
  <sheetData>
    <row r="1" spans="1:39" s="22" customFormat="1" x14ac:dyDescent="0.35">
      <c r="A1" s="21" t="s">
        <v>39</v>
      </c>
      <c r="B1" s="20">
        <v>2017</v>
      </c>
      <c r="C1" s="20">
        <v>2018</v>
      </c>
      <c r="D1" s="20">
        <v>2019</v>
      </c>
      <c r="E1" s="20">
        <v>2020</v>
      </c>
      <c r="F1" s="20">
        <v>2021</v>
      </c>
      <c r="G1" s="20">
        <v>2022</v>
      </c>
      <c r="H1" s="20">
        <v>2023</v>
      </c>
      <c r="I1" s="20">
        <v>2024</v>
      </c>
      <c r="J1" s="20">
        <v>2025</v>
      </c>
      <c r="K1" s="20">
        <v>2026</v>
      </c>
      <c r="L1" s="20">
        <v>2027</v>
      </c>
      <c r="M1" s="20">
        <v>2028</v>
      </c>
      <c r="N1" s="20">
        <v>2029</v>
      </c>
      <c r="O1" s="20">
        <v>2030</v>
      </c>
      <c r="P1" s="20">
        <v>2031</v>
      </c>
      <c r="Q1" s="20">
        <v>2032</v>
      </c>
      <c r="R1" s="20">
        <v>2033</v>
      </c>
      <c r="S1" s="20">
        <v>2034</v>
      </c>
      <c r="T1" s="20">
        <v>2035</v>
      </c>
      <c r="U1" s="20">
        <v>2036</v>
      </c>
      <c r="V1" s="20">
        <v>2037</v>
      </c>
      <c r="W1" s="20">
        <v>2038</v>
      </c>
      <c r="X1" s="20">
        <v>2039</v>
      </c>
      <c r="Y1" s="20">
        <v>2040</v>
      </c>
      <c r="Z1" s="20">
        <v>2041</v>
      </c>
      <c r="AA1" s="20">
        <v>2042</v>
      </c>
      <c r="AB1" s="20">
        <v>2043</v>
      </c>
      <c r="AC1" s="20">
        <v>2044</v>
      </c>
      <c r="AD1" s="20">
        <v>2045</v>
      </c>
      <c r="AE1" s="20">
        <v>2046</v>
      </c>
      <c r="AF1" s="20">
        <v>2047</v>
      </c>
      <c r="AG1" s="20">
        <v>2048</v>
      </c>
      <c r="AH1" s="20">
        <v>2049</v>
      </c>
      <c r="AI1" s="20">
        <v>2050</v>
      </c>
      <c r="AJ1" s="21" t="s">
        <v>39</v>
      </c>
      <c r="AK1" s="36" t="s">
        <v>71</v>
      </c>
      <c r="AL1" s="21" t="s">
        <v>68</v>
      </c>
      <c r="AM1" s="21" t="s">
        <v>69</v>
      </c>
    </row>
    <row r="2" spans="1:39" x14ac:dyDescent="0.35">
      <c r="A2" s="2" t="s">
        <v>0</v>
      </c>
      <c r="B2" s="3"/>
      <c r="C2" s="3"/>
      <c r="D2" s="50">
        <v>1314</v>
      </c>
      <c r="E2" s="50">
        <v>1813</v>
      </c>
      <c r="F2" s="50">
        <v>3163</v>
      </c>
      <c r="G2" s="50">
        <v>5118</v>
      </c>
      <c r="H2" s="50">
        <v>7754</v>
      </c>
      <c r="I2" s="50">
        <v>10916</v>
      </c>
      <c r="J2" s="50">
        <v>14993</v>
      </c>
      <c r="K2" s="50">
        <v>20249</v>
      </c>
      <c r="L2" s="50">
        <v>26798</v>
      </c>
      <c r="M2" s="50">
        <v>35184</v>
      </c>
      <c r="N2" s="50">
        <v>45406</v>
      </c>
      <c r="O2" s="50">
        <v>57356</v>
      </c>
      <c r="P2" s="50">
        <v>70552</v>
      </c>
      <c r="Q2" s="50">
        <v>84068</v>
      </c>
      <c r="R2" s="50">
        <v>97177</v>
      </c>
      <c r="S2" s="50">
        <v>108964</v>
      </c>
      <c r="T2" s="50">
        <v>118598</v>
      </c>
      <c r="U2" s="50">
        <v>125976</v>
      </c>
      <c r="V2" s="50">
        <v>131126</v>
      </c>
      <c r="W2" s="50">
        <v>134346</v>
      </c>
      <c r="X2" s="50">
        <v>136272</v>
      </c>
      <c r="Y2" s="50">
        <v>135870</v>
      </c>
      <c r="Z2" s="50">
        <v>134721</v>
      </c>
      <c r="AA2" s="50">
        <v>133024</v>
      </c>
      <c r="AB2" s="50">
        <v>130844</v>
      </c>
      <c r="AC2" s="50">
        <v>128042</v>
      </c>
      <c r="AD2" s="50">
        <v>124678</v>
      </c>
      <c r="AE2" s="50">
        <v>120757</v>
      </c>
      <c r="AF2" s="50">
        <v>116228</v>
      </c>
      <c r="AG2" s="50">
        <v>111034</v>
      </c>
      <c r="AH2" s="50">
        <v>105115</v>
      </c>
      <c r="AI2" s="50">
        <v>98402</v>
      </c>
      <c r="AJ2" s="2" t="s">
        <v>0</v>
      </c>
      <c r="AK2" s="37" t="s">
        <v>72</v>
      </c>
      <c r="AL2" s="2" t="s">
        <v>54</v>
      </c>
      <c r="AM2" s="2" t="s">
        <v>57</v>
      </c>
    </row>
    <row r="3" spans="1:39" x14ac:dyDescent="0.35">
      <c r="A3" s="2" t="s">
        <v>1</v>
      </c>
      <c r="B3" s="3"/>
      <c r="C3" s="3"/>
      <c r="D3" s="50">
        <v>481</v>
      </c>
      <c r="E3" s="50">
        <v>619</v>
      </c>
      <c r="F3" s="50">
        <v>997</v>
      </c>
      <c r="G3" s="50">
        <v>1467</v>
      </c>
      <c r="H3" s="50">
        <v>1984</v>
      </c>
      <c r="I3" s="50">
        <v>2426</v>
      </c>
      <c r="J3" s="50">
        <v>2862</v>
      </c>
      <c r="K3" s="50">
        <v>3407</v>
      </c>
      <c r="L3" s="50">
        <v>4079</v>
      </c>
      <c r="M3" s="50">
        <v>4932</v>
      </c>
      <c r="N3" s="50">
        <v>5969</v>
      </c>
      <c r="O3" s="50">
        <v>7179</v>
      </c>
      <c r="P3" s="50">
        <v>8511</v>
      </c>
      <c r="Q3" s="50">
        <v>9867</v>
      </c>
      <c r="R3" s="50">
        <v>11180</v>
      </c>
      <c r="S3" s="50">
        <v>12358</v>
      </c>
      <c r="T3" s="50">
        <v>13322</v>
      </c>
      <c r="U3" s="50">
        <v>14060</v>
      </c>
      <c r="V3" s="50">
        <v>14574</v>
      </c>
      <c r="W3" s="50">
        <v>14890</v>
      </c>
      <c r="X3" s="50">
        <v>15076</v>
      </c>
      <c r="Y3" s="50">
        <v>15023</v>
      </c>
      <c r="Z3" s="50">
        <v>14894</v>
      </c>
      <c r="AA3" s="50">
        <v>14706</v>
      </c>
      <c r="AB3" s="50">
        <v>14466</v>
      </c>
      <c r="AC3" s="50">
        <v>14156</v>
      </c>
      <c r="AD3" s="50">
        <v>13784</v>
      </c>
      <c r="AE3" s="50">
        <v>13351</v>
      </c>
      <c r="AF3" s="50">
        <v>12850</v>
      </c>
      <c r="AG3" s="50">
        <v>12276</v>
      </c>
      <c r="AH3" s="50">
        <v>11622</v>
      </c>
      <c r="AI3" s="50">
        <v>10879</v>
      </c>
      <c r="AJ3" s="2" t="s">
        <v>1</v>
      </c>
      <c r="AK3" s="37" t="s">
        <v>73</v>
      </c>
      <c r="AL3" s="2" t="s">
        <v>66</v>
      </c>
      <c r="AM3" s="2" t="s">
        <v>57</v>
      </c>
    </row>
    <row r="4" spans="1:39" x14ac:dyDescent="0.35">
      <c r="A4" s="2" t="s">
        <v>2</v>
      </c>
      <c r="B4" s="3"/>
      <c r="C4" s="3"/>
      <c r="D4" s="50">
        <v>839</v>
      </c>
      <c r="E4" s="50">
        <v>1344</v>
      </c>
      <c r="F4" s="50">
        <v>2706</v>
      </c>
      <c r="G4" s="50">
        <v>5008</v>
      </c>
      <c r="H4" s="50">
        <v>8624</v>
      </c>
      <c r="I4" s="50">
        <v>13721</v>
      </c>
      <c r="J4" s="50">
        <v>20882</v>
      </c>
      <c r="K4" s="50">
        <v>30186</v>
      </c>
      <c r="L4" s="50">
        <v>41818</v>
      </c>
      <c r="M4" s="50">
        <v>56738</v>
      </c>
      <c r="N4" s="50">
        <v>74933</v>
      </c>
      <c r="O4" s="50">
        <v>96211</v>
      </c>
      <c r="P4" s="50">
        <v>119722</v>
      </c>
      <c r="Q4" s="50">
        <v>143857</v>
      </c>
      <c r="R4" s="50">
        <v>167259</v>
      </c>
      <c r="S4" s="50">
        <v>188311</v>
      </c>
      <c r="T4" s="50">
        <v>205522</v>
      </c>
      <c r="U4" s="50">
        <v>218703</v>
      </c>
      <c r="V4" s="50">
        <v>227908</v>
      </c>
      <c r="W4" s="50">
        <v>233683</v>
      </c>
      <c r="X4" s="50">
        <v>237149</v>
      </c>
      <c r="Y4" s="50">
        <v>236482</v>
      </c>
      <c r="Z4" s="50">
        <v>234494</v>
      </c>
      <c r="AA4" s="50">
        <v>231540</v>
      </c>
      <c r="AB4" s="50">
        <v>227746</v>
      </c>
      <c r="AC4" s="50">
        <v>222867</v>
      </c>
      <c r="AD4" s="50">
        <v>217011</v>
      </c>
      <c r="AE4" s="50">
        <v>210191</v>
      </c>
      <c r="AF4" s="50">
        <v>202307</v>
      </c>
      <c r="AG4" s="50">
        <v>193267</v>
      </c>
      <c r="AH4" s="50">
        <v>182960</v>
      </c>
      <c r="AI4" s="50">
        <v>171277</v>
      </c>
      <c r="AJ4" s="2" t="s">
        <v>2</v>
      </c>
      <c r="AK4" s="37" t="s">
        <v>54</v>
      </c>
      <c r="AL4" s="2" t="s">
        <v>54</v>
      </c>
      <c r="AM4" s="2"/>
    </row>
    <row r="5" spans="1:39" x14ac:dyDescent="0.35">
      <c r="A5" s="2" t="s">
        <v>3</v>
      </c>
      <c r="B5" s="3"/>
      <c r="C5" s="3"/>
      <c r="D5" s="50">
        <v>455</v>
      </c>
      <c r="E5" s="50">
        <v>706</v>
      </c>
      <c r="F5" s="50">
        <v>1383</v>
      </c>
      <c r="G5" s="50">
        <v>2505</v>
      </c>
      <c r="H5" s="50">
        <v>4234</v>
      </c>
      <c r="I5" s="50">
        <v>6629</v>
      </c>
      <c r="J5" s="50">
        <v>9963</v>
      </c>
      <c r="K5" s="50">
        <v>14294</v>
      </c>
      <c r="L5" s="50">
        <v>19707</v>
      </c>
      <c r="M5" s="50">
        <v>26651</v>
      </c>
      <c r="N5" s="50">
        <v>35119</v>
      </c>
      <c r="O5" s="50">
        <v>45020</v>
      </c>
      <c r="P5" s="50">
        <v>55959</v>
      </c>
      <c r="Q5" s="50">
        <v>67184</v>
      </c>
      <c r="R5" s="50">
        <v>78070</v>
      </c>
      <c r="S5" s="50">
        <v>87866</v>
      </c>
      <c r="T5" s="50">
        <v>95872</v>
      </c>
      <c r="U5" s="50">
        <v>102001</v>
      </c>
      <c r="V5" s="50">
        <v>106282</v>
      </c>
      <c r="W5" s="50">
        <v>108969</v>
      </c>
      <c r="X5" s="50">
        <v>110579</v>
      </c>
      <c r="Y5" s="50">
        <v>110265</v>
      </c>
      <c r="Z5" s="50">
        <v>109337</v>
      </c>
      <c r="AA5" s="50">
        <v>107964</v>
      </c>
      <c r="AB5" s="50">
        <v>106192</v>
      </c>
      <c r="AC5" s="50">
        <v>103921</v>
      </c>
      <c r="AD5" s="50">
        <v>101189</v>
      </c>
      <c r="AE5" s="50">
        <v>98008</v>
      </c>
      <c r="AF5" s="50">
        <v>94332</v>
      </c>
      <c r="AG5" s="50">
        <v>90115</v>
      </c>
      <c r="AH5" s="50">
        <v>85311</v>
      </c>
      <c r="AI5" s="50">
        <v>79862</v>
      </c>
      <c r="AJ5" s="2" t="s">
        <v>3</v>
      </c>
      <c r="AK5" s="37" t="s">
        <v>54</v>
      </c>
      <c r="AL5" s="2" t="s">
        <v>54</v>
      </c>
      <c r="AM5" s="2"/>
    </row>
    <row r="6" spans="1:39" x14ac:dyDescent="0.35">
      <c r="A6" s="2" t="s">
        <v>4</v>
      </c>
      <c r="B6" s="3"/>
      <c r="C6" s="3"/>
      <c r="D6" s="50">
        <v>1217</v>
      </c>
      <c r="E6" s="50">
        <v>1674</v>
      </c>
      <c r="F6" s="50">
        <v>3729</v>
      </c>
      <c r="G6" s="50">
        <v>6865</v>
      </c>
      <c r="H6" s="50">
        <v>11538</v>
      </c>
      <c r="I6" s="50">
        <v>17695</v>
      </c>
      <c r="J6" s="50">
        <v>25970</v>
      </c>
      <c r="K6" s="50">
        <v>36601</v>
      </c>
      <c r="L6" s="50">
        <v>49597</v>
      </c>
      <c r="M6" s="50">
        <v>65992</v>
      </c>
      <c r="N6" s="50">
        <v>85989</v>
      </c>
      <c r="O6" s="50">
        <v>109363</v>
      </c>
      <c r="P6" s="50">
        <v>135185</v>
      </c>
      <c r="Q6" s="50">
        <v>161653</v>
      </c>
      <c r="R6" s="50">
        <v>187324</v>
      </c>
      <c r="S6" s="50">
        <v>210413</v>
      </c>
      <c r="T6" s="50">
        <v>229288</v>
      </c>
      <c r="U6" s="50">
        <v>243740</v>
      </c>
      <c r="V6" s="50">
        <v>253827</v>
      </c>
      <c r="W6" s="50">
        <v>260149</v>
      </c>
      <c r="X6" s="50">
        <v>263934</v>
      </c>
      <c r="Y6" s="50">
        <v>263167</v>
      </c>
      <c r="Z6" s="50">
        <v>260950</v>
      </c>
      <c r="AA6" s="50">
        <v>257663</v>
      </c>
      <c r="AB6" s="50">
        <v>253442</v>
      </c>
      <c r="AC6" s="50">
        <v>248013</v>
      </c>
      <c r="AD6" s="50">
        <v>241499</v>
      </c>
      <c r="AE6" s="50">
        <v>233902</v>
      </c>
      <c r="AF6" s="50">
        <v>225130</v>
      </c>
      <c r="AG6" s="50">
        <v>215071</v>
      </c>
      <c r="AH6" s="50">
        <v>203599</v>
      </c>
      <c r="AI6" s="50">
        <v>190600</v>
      </c>
      <c r="AJ6" s="2" t="s">
        <v>4</v>
      </c>
      <c r="AK6" s="37" t="s">
        <v>55</v>
      </c>
      <c r="AL6" s="2" t="s">
        <v>55</v>
      </c>
      <c r="AM6" s="2"/>
    </row>
    <row r="7" spans="1:39" x14ac:dyDescent="0.35">
      <c r="A7" s="2" t="s">
        <v>5</v>
      </c>
      <c r="B7" s="3"/>
      <c r="C7" s="3"/>
      <c r="D7" s="50">
        <v>119</v>
      </c>
      <c r="E7" s="50">
        <v>189</v>
      </c>
      <c r="F7" s="50">
        <v>379</v>
      </c>
      <c r="G7" s="50">
        <v>698</v>
      </c>
      <c r="H7" s="50">
        <v>1196</v>
      </c>
      <c r="I7" s="50">
        <v>1898</v>
      </c>
      <c r="J7" s="50">
        <v>2884</v>
      </c>
      <c r="K7" s="50">
        <v>4164</v>
      </c>
      <c r="L7" s="50">
        <v>5764</v>
      </c>
      <c r="M7" s="50">
        <v>7815</v>
      </c>
      <c r="N7" s="50">
        <v>10320</v>
      </c>
      <c r="O7" s="50">
        <v>13247</v>
      </c>
      <c r="P7" s="50">
        <v>16481</v>
      </c>
      <c r="Q7" s="50">
        <v>19800</v>
      </c>
      <c r="R7" s="50">
        <v>23019</v>
      </c>
      <c r="S7" s="50">
        <v>25916</v>
      </c>
      <c r="T7" s="50">
        <v>28283</v>
      </c>
      <c r="U7" s="50">
        <v>30096</v>
      </c>
      <c r="V7" s="50">
        <v>31362</v>
      </c>
      <c r="W7" s="50">
        <v>32156</v>
      </c>
      <c r="X7" s="50">
        <v>32632</v>
      </c>
      <c r="Y7" s="50">
        <v>32541</v>
      </c>
      <c r="Z7" s="50">
        <v>32267</v>
      </c>
      <c r="AA7" s="50">
        <v>31860</v>
      </c>
      <c r="AB7" s="50">
        <v>31339</v>
      </c>
      <c r="AC7" s="50">
        <v>30667</v>
      </c>
      <c r="AD7" s="50">
        <v>29863</v>
      </c>
      <c r="AE7" s="50">
        <v>28923</v>
      </c>
      <c r="AF7" s="50">
        <v>27839</v>
      </c>
      <c r="AG7" s="50">
        <v>26594</v>
      </c>
      <c r="AH7" s="50">
        <v>25176</v>
      </c>
      <c r="AI7" s="50">
        <v>23568</v>
      </c>
      <c r="AJ7" s="2" t="s">
        <v>5</v>
      </c>
      <c r="AK7" s="37" t="s">
        <v>74</v>
      </c>
      <c r="AL7" s="2" t="s">
        <v>54</v>
      </c>
      <c r="AM7" s="2" t="s">
        <v>60</v>
      </c>
    </row>
    <row r="8" spans="1:39" x14ac:dyDescent="0.35">
      <c r="A8" s="2" t="s">
        <v>6</v>
      </c>
      <c r="B8" s="3"/>
      <c r="C8" s="3"/>
      <c r="D8" s="50">
        <v>319</v>
      </c>
      <c r="E8" s="50">
        <v>472</v>
      </c>
      <c r="F8" s="50">
        <v>1117</v>
      </c>
      <c r="G8" s="50">
        <v>2181</v>
      </c>
      <c r="H8" s="50">
        <v>3879</v>
      </c>
      <c r="I8" s="50">
        <v>6276</v>
      </c>
      <c r="J8" s="50">
        <v>9654</v>
      </c>
      <c r="K8" s="50">
        <v>14008</v>
      </c>
      <c r="L8" s="50">
        <v>19335</v>
      </c>
      <c r="M8" s="50">
        <v>26060</v>
      </c>
      <c r="N8" s="50">
        <v>34265</v>
      </c>
      <c r="O8" s="50">
        <v>43856</v>
      </c>
      <c r="P8" s="50">
        <v>54455</v>
      </c>
      <c r="Q8" s="50">
        <v>65327</v>
      </c>
      <c r="R8" s="50">
        <v>75873</v>
      </c>
      <c r="S8" s="50">
        <v>85360</v>
      </c>
      <c r="T8" s="50">
        <v>93111</v>
      </c>
      <c r="U8" s="50">
        <v>99050</v>
      </c>
      <c r="V8" s="50">
        <v>103196</v>
      </c>
      <c r="W8" s="50">
        <v>105796</v>
      </c>
      <c r="X8" s="50">
        <v>107357</v>
      </c>
      <c r="Y8" s="50">
        <v>107050</v>
      </c>
      <c r="Z8" s="50">
        <v>106151</v>
      </c>
      <c r="AA8" s="50">
        <v>104815</v>
      </c>
      <c r="AB8" s="50">
        <v>103096</v>
      </c>
      <c r="AC8" s="50">
        <v>100888</v>
      </c>
      <c r="AD8" s="50">
        <v>98239</v>
      </c>
      <c r="AE8" s="50">
        <v>95149</v>
      </c>
      <c r="AF8" s="50">
        <v>91580</v>
      </c>
      <c r="AG8" s="50">
        <v>87487</v>
      </c>
      <c r="AH8" s="50">
        <v>82821</v>
      </c>
      <c r="AI8" s="50">
        <v>77533</v>
      </c>
      <c r="AJ8" s="2" t="s">
        <v>6</v>
      </c>
      <c r="AK8" s="37" t="s">
        <v>56</v>
      </c>
      <c r="AL8" s="2" t="s">
        <v>56</v>
      </c>
      <c r="AM8" s="2"/>
    </row>
    <row r="9" spans="1:39" x14ac:dyDescent="0.35">
      <c r="A9" s="2" t="s">
        <v>7</v>
      </c>
      <c r="B9" s="3"/>
      <c r="C9" s="3"/>
      <c r="D9" s="50">
        <v>1928</v>
      </c>
      <c r="E9" s="50">
        <v>2635</v>
      </c>
      <c r="F9" s="50">
        <v>4556</v>
      </c>
      <c r="G9" s="50">
        <v>7294</v>
      </c>
      <c r="H9" s="50">
        <v>10936</v>
      </c>
      <c r="I9" s="50">
        <v>15209</v>
      </c>
      <c r="J9" s="50">
        <v>20654</v>
      </c>
      <c r="K9" s="50">
        <v>27664</v>
      </c>
      <c r="L9" s="50">
        <v>36396</v>
      </c>
      <c r="M9" s="50">
        <v>47576</v>
      </c>
      <c r="N9" s="50">
        <v>61202</v>
      </c>
      <c r="O9" s="50">
        <v>77124</v>
      </c>
      <c r="P9" s="50">
        <v>94705</v>
      </c>
      <c r="Q9" s="50">
        <v>112719</v>
      </c>
      <c r="R9" s="50">
        <v>130181</v>
      </c>
      <c r="S9" s="50">
        <v>145881</v>
      </c>
      <c r="T9" s="50">
        <v>158716</v>
      </c>
      <c r="U9" s="50">
        <v>168545</v>
      </c>
      <c r="V9" s="50">
        <v>175398</v>
      </c>
      <c r="W9" s="50">
        <v>179690</v>
      </c>
      <c r="X9" s="50">
        <v>182252</v>
      </c>
      <c r="Y9" s="50">
        <v>181706</v>
      </c>
      <c r="Z9" s="50">
        <v>180169</v>
      </c>
      <c r="AA9" s="50">
        <v>177902</v>
      </c>
      <c r="AB9" s="50">
        <v>174987</v>
      </c>
      <c r="AC9" s="50">
        <v>171242</v>
      </c>
      <c r="AD9" s="50">
        <v>166740</v>
      </c>
      <c r="AE9" s="50">
        <v>161496</v>
      </c>
      <c r="AF9" s="50">
        <v>155440</v>
      </c>
      <c r="AG9" s="50">
        <v>148493</v>
      </c>
      <c r="AH9" s="50">
        <v>140573</v>
      </c>
      <c r="AI9" s="50">
        <v>131600</v>
      </c>
      <c r="AJ9" s="2" t="s">
        <v>7</v>
      </c>
      <c r="AK9" s="37" t="s">
        <v>57</v>
      </c>
      <c r="AL9" s="2" t="s">
        <v>57</v>
      </c>
      <c r="AM9" s="2"/>
    </row>
    <row r="10" spans="1:39" x14ac:dyDescent="0.35">
      <c r="A10" s="2" t="s">
        <v>8</v>
      </c>
      <c r="B10" s="3"/>
      <c r="C10" s="3"/>
      <c r="D10" s="50">
        <v>684</v>
      </c>
      <c r="E10" s="50">
        <v>889</v>
      </c>
      <c r="F10" s="50">
        <v>1447</v>
      </c>
      <c r="G10" s="50">
        <v>2160</v>
      </c>
      <c r="H10" s="50">
        <v>2977</v>
      </c>
      <c r="I10" s="50">
        <v>3735</v>
      </c>
      <c r="J10" s="50">
        <v>4547</v>
      </c>
      <c r="K10" s="50">
        <v>5576</v>
      </c>
      <c r="L10" s="50">
        <v>6844</v>
      </c>
      <c r="M10" s="50">
        <v>8461</v>
      </c>
      <c r="N10" s="50">
        <v>10428</v>
      </c>
      <c r="O10" s="50">
        <v>12723</v>
      </c>
      <c r="P10" s="50">
        <v>15254</v>
      </c>
      <c r="Q10" s="50">
        <v>17838</v>
      </c>
      <c r="R10" s="50">
        <v>20338</v>
      </c>
      <c r="S10" s="50">
        <v>22585</v>
      </c>
      <c r="T10" s="50">
        <v>24423</v>
      </c>
      <c r="U10" s="50">
        <v>25829</v>
      </c>
      <c r="V10" s="50">
        <v>26810</v>
      </c>
      <c r="W10" s="50">
        <v>27415</v>
      </c>
      <c r="X10" s="50">
        <v>27775</v>
      </c>
      <c r="Y10" s="50">
        <v>27683</v>
      </c>
      <c r="Z10" s="50">
        <v>27446</v>
      </c>
      <c r="AA10" s="50">
        <v>27100</v>
      </c>
      <c r="AB10" s="50">
        <v>26656</v>
      </c>
      <c r="AC10" s="50">
        <v>26086</v>
      </c>
      <c r="AD10" s="50">
        <v>25402</v>
      </c>
      <c r="AE10" s="50">
        <v>24602</v>
      </c>
      <c r="AF10" s="50">
        <v>23679</v>
      </c>
      <c r="AG10" s="50">
        <v>22621</v>
      </c>
      <c r="AH10" s="50">
        <v>21414</v>
      </c>
      <c r="AI10" s="50">
        <v>20047</v>
      </c>
      <c r="AJ10" s="2" t="s">
        <v>8</v>
      </c>
      <c r="AK10" s="37" t="s">
        <v>58</v>
      </c>
      <c r="AL10" s="2" t="s">
        <v>58</v>
      </c>
      <c r="AM10" s="2"/>
    </row>
    <row r="11" spans="1:39" x14ac:dyDescent="0.35">
      <c r="A11" s="2" t="s">
        <v>9</v>
      </c>
      <c r="B11" s="3"/>
      <c r="C11" s="3"/>
      <c r="D11" s="50">
        <v>1442</v>
      </c>
      <c r="E11" s="50">
        <v>2070</v>
      </c>
      <c r="F11" s="50">
        <v>3770</v>
      </c>
      <c r="G11" s="50">
        <v>6381</v>
      </c>
      <c r="H11" s="50">
        <v>10123</v>
      </c>
      <c r="I11" s="50">
        <v>14946</v>
      </c>
      <c r="J11" s="50">
        <v>21422</v>
      </c>
      <c r="K11" s="50">
        <v>29797</v>
      </c>
      <c r="L11" s="50">
        <v>40253</v>
      </c>
      <c r="M11" s="50">
        <v>53653</v>
      </c>
      <c r="N11" s="50">
        <v>69988</v>
      </c>
      <c r="O11" s="50">
        <v>89085</v>
      </c>
      <c r="P11" s="50">
        <v>110181</v>
      </c>
      <c r="Q11" s="50">
        <v>131816</v>
      </c>
      <c r="R11" s="50">
        <v>152793</v>
      </c>
      <c r="S11" s="50">
        <v>171660</v>
      </c>
      <c r="T11" s="50">
        <v>187080</v>
      </c>
      <c r="U11" s="50">
        <v>198891</v>
      </c>
      <c r="V11" s="50">
        <v>207136</v>
      </c>
      <c r="W11" s="50">
        <v>212304</v>
      </c>
      <c r="X11" s="50">
        <v>215396</v>
      </c>
      <c r="Y11" s="50">
        <v>214773</v>
      </c>
      <c r="Z11" s="50">
        <v>212965</v>
      </c>
      <c r="AA11" s="50">
        <v>210283</v>
      </c>
      <c r="AB11" s="50">
        <v>206836</v>
      </c>
      <c r="AC11" s="50">
        <v>202408</v>
      </c>
      <c r="AD11" s="50">
        <v>197089</v>
      </c>
      <c r="AE11" s="50">
        <v>190892</v>
      </c>
      <c r="AF11" s="50">
        <v>183733</v>
      </c>
      <c r="AG11" s="50">
        <v>175523</v>
      </c>
      <c r="AH11" s="50">
        <v>166158</v>
      </c>
      <c r="AI11" s="50">
        <v>155555</v>
      </c>
      <c r="AJ11" s="2" t="s">
        <v>9</v>
      </c>
      <c r="AK11" s="37" t="s">
        <v>75</v>
      </c>
      <c r="AL11" s="2" t="s">
        <v>59</v>
      </c>
      <c r="AM11" s="2" t="s">
        <v>60</v>
      </c>
    </row>
    <row r="12" spans="1:39" x14ac:dyDescent="0.35">
      <c r="A12" s="2" t="s">
        <v>10</v>
      </c>
      <c r="B12" s="3"/>
      <c r="C12" s="3"/>
      <c r="D12" s="50">
        <v>390</v>
      </c>
      <c r="E12" s="50">
        <v>536</v>
      </c>
      <c r="F12" s="50">
        <v>1194</v>
      </c>
      <c r="G12" s="50">
        <v>2200</v>
      </c>
      <c r="H12" s="50">
        <v>3698</v>
      </c>
      <c r="I12" s="50">
        <v>5678</v>
      </c>
      <c r="J12" s="50">
        <v>8336</v>
      </c>
      <c r="K12" s="50">
        <v>11752</v>
      </c>
      <c r="L12" s="50">
        <v>15928</v>
      </c>
      <c r="M12" s="50">
        <v>21201</v>
      </c>
      <c r="N12" s="50">
        <v>27628</v>
      </c>
      <c r="O12" s="50">
        <v>35142</v>
      </c>
      <c r="P12" s="50">
        <v>43440</v>
      </c>
      <c r="Q12" s="50">
        <v>51949</v>
      </c>
      <c r="R12" s="50">
        <v>60200</v>
      </c>
      <c r="S12" s="50">
        <v>67622</v>
      </c>
      <c r="T12" s="50">
        <v>73689</v>
      </c>
      <c r="U12" s="50">
        <v>78335</v>
      </c>
      <c r="V12" s="50">
        <v>81577</v>
      </c>
      <c r="W12" s="50">
        <v>83609</v>
      </c>
      <c r="X12" s="50">
        <v>84826</v>
      </c>
      <c r="Y12" s="50">
        <v>84580</v>
      </c>
      <c r="Z12" s="50">
        <v>83864</v>
      </c>
      <c r="AA12" s="50">
        <v>82809</v>
      </c>
      <c r="AB12" s="50">
        <v>81454</v>
      </c>
      <c r="AC12" s="50">
        <v>79708</v>
      </c>
      <c r="AD12" s="50">
        <v>77615</v>
      </c>
      <c r="AE12" s="50">
        <v>75175</v>
      </c>
      <c r="AF12" s="50">
        <v>72356</v>
      </c>
      <c r="AG12" s="50">
        <v>69121</v>
      </c>
      <c r="AH12" s="50">
        <v>65435</v>
      </c>
      <c r="AI12" s="50">
        <v>61257</v>
      </c>
      <c r="AJ12" s="2" t="s">
        <v>10</v>
      </c>
      <c r="AK12" s="37" t="s">
        <v>55</v>
      </c>
      <c r="AL12" s="2" t="s">
        <v>55</v>
      </c>
      <c r="AM12" s="2"/>
    </row>
    <row r="13" spans="1:39" x14ac:dyDescent="0.35">
      <c r="A13" s="2" t="s">
        <v>11</v>
      </c>
      <c r="B13" s="3"/>
      <c r="C13" s="3"/>
      <c r="D13" s="50">
        <v>281</v>
      </c>
      <c r="E13" s="50">
        <v>388</v>
      </c>
      <c r="F13" s="50">
        <v>864</v>
      </c>
      <c r="G13" s="50">
        <v>1598</v>
      </c>
      <c r="H13" s="50">
        <v>2690</v>
      </c>
      <c r="I13" s="50">
        <v>4139</v>
      </c>
      <c r="J13" s="50">
        <v>6096</v>
      </c>
      <c r="K13" s="50">
        <v>8608</v>
      </c>
      <c r="L13" s="50">
        <v>11679</v>
      </c>
      <c r="M13" s="50">
        <v>15554</v>
      </c>
      <c r="N13" s="50">
        <v>20280</v>
      </c>
      <c r="O13" s="50">
        <v>25804</v>
      </c>
      <c r="P13" s="50">
        <v>31907</v>
      </c>
      <c r="Q13" s="50">
        <v>38164</v>
      </c>
      <c r="R13" s="50">
        <v>44231</v>
      </c>
      <c r="S13" s="50">
        <v>49688</v>
      </c>
      <c r="T13" s="50">
        <v>54149</v>
      </c>
      <c r="U13" s="50">
        <v>57565</v>
      </c>
      <c r="V13" s="50">
        <v>59950</v>
      </c>
      <c r="W13" s="50">
        <v>61445</v>
      </c>
      <c r="X13" s="50">
        <v>62339</v>
      </c>
      <c r="Y13" s="50">
        <v>62158</v>
      </c>
      <c r="Z13" s="50">
        <v>61636</v>
      </c>
      <c r="AA13" s="50">
        <v>60859</v>
      </c>
      <c r="AB13" s="50">
        <v>59861</v>
      </c>
      <c r="AC13" s="50">
        <v>58581</v>
      </c>
      <c r="AD13" s="50">
        <v>57040</v>
      </c>
      <c r="AE13" s="50">
        <v>55247</v>
      </c>
      <c r="AF13" s="50">
        <v>53175</v>
      </c>
      <c r="AG13" s="50">
        <v>50798</v>
      </c>
      <c r="AH13" s="50">
        <v>48090</v>
      </c>
      <c r="AI13" s="50">
        <v>45018</v>
      </c>
      <c r="AJ13" s="2" t="s">
        <v>11</v>
      </c>
      <c r="AK13" s="37" t="s">
        <v>60</v>
      </c>
      <c r="AL13" s="2" t="s">
        <v>60</v>
      </c>
      <c r="AM13" s="2"/>
    </row>
    <row r="14" spans="1:39" x14ac:dyDescent="0.35">
      <c r="A14" s="2" t="s">
        <v>12</v>
      </c>
      <c r="B14" s="3"/>
      <c r="C14" s="3"/>
      <c r="D14" s="50">
        <v>567</v>
      </c>
      <c r="E14" s="50">
        <v>771</v>
      </c>
      <c r="F14" s="50">
        <v>1665</v>
      </c>
      <c r="G14" s="50">
        <v>2993</v>
      </c>
      <c r="H14" s="50">
        <v>4925</v>
      </c>
      <c r="I14" s="50">
        <v>7396</v>
      </c>
      <c r="J14" s="50">
        <v>10647</v>
      </c>
      <c r="K14" s="50">
        <v>14824</v>
      </c>
      <c r="L14" s="50">
        <v>19930</v>
      </c>
      <c r="M14" s="50">
        <v>26384</v>
      </c>
      <c r="N14" s="50">
        <v>34252</v>
      </c>
      <c r="O14" s="50">
        <v>43449</v>
      </c>
      <c r="P14" s="50">
        <v>53606</v>
      </c>
      <c r="Q14" s="50">
        <v>64019</v>
      </c>
      <c r="R14" s="50">
        <v>74115</v>
      </c>
      <c r="S14" s="50">
        <v>83196</v>
      </c>
      <c r="T14" s="50">
        <v>90618</v>
      </c>
      <c r="U14" s="50">
        <v>96304</v>
      </c>
      <c r="V14" s="50">
        <v>100268</v>
      </c>
      <c r="W14" s="50">
        <v>102753</v>
      </c>
      <c r="X14" s="50">
        <v>104240</v>
      </c>
      <c r="Y14" s="50">
        <v>103932</v>
      </c>
      <c r="Z14" s="50">
        <v>103058</v>
      </c>
      <c r="AA14" s="50">
        <v>101760</v>
      </c>
      <c r="AB14" s="50">
        <v>100092</v>
      </c>
      <c r="AC14" s="50">
        <v>97949</v>
      </c>
      <c r="AD14" s="50">
        <v>95377</v>
      </c>
      <c r="AE14" s="50">
        <v>92378</v>
      </c>
      <c r="AF14" s="50">
        <v>88912</v>
      </c>
      <c r="AG14" s="50">
        <v>84940</v>
      </c>
      <c r="AH14" s="50">
        <v>80409</v>
      </c>
      <c r="AI14" s="50">
        <v>75274</v>
      </c>
      <c r="AJ14" s="2" t="s">
        <v>12</v>
      </c>
      <c r="AK14" s="37" t="s">
        <v>74</v>
      </c>
      <c r="AL14" s="2" t="s">
        <v>54</v>
      </c>
      <c r="AM14" s="2" t="s">
        <v>60</v>
      </c>
    </row>
    <row r="15" spans="1:39" x14ac:dyDescent="0.35">
      <c r="A15" s="2" t="s">
        <v>13</v>
      </c>
      <c r="B15" s="3"/>
      <c r="C15" s="3"/>
      <c r="D15" s="50">
        <v>152</v>
      </c>
      <c r="E15" s="50">
        <v>218</v>
      </c>
      <c r="F15" s="50">
        <v>499</v>
      </c>
      <c r="G15" s="50">
        <v>947</v>
      </c>
      <c r="H15" s="50">
        <v>1641</v>
      </c>
      <c r="I15" s="50">
        <v>2591</v>
      </c>
      <c r="J15" s="50">
        <v>3905</v>
      </c>
      <c r="K15" s="50">
        <v>5594</v>
      </c>
      <c r="L15" s="50">
        <v>7661</v>
      </c>
      <c r="M15" s="50">
        <v>10270</v>
      </c>
      <c r="N15" s="50">
        <v>13453</v>
      </c>
      <c r="O15" s="50">
        <v>17173</v>
      </c>
      <c r="P15" s="50">
        <v>21284</v>
      </c>
      <c r="Q15" s="50">
        <v>25499</v>
      </c>
      <c r="R15" s="50">
        <v>29589</v>
      </c>
      <c r="S15" s="50">
        <v>33265</v>
      </c>
      <c r="T15" s="50">
        <v>36272</v>
      </c>
      <c r="U15" s="50">
        <v>38573</v>
      </c>
      <c r="V15" s="50">
        <v>40181</v>
      </c>
      <c r="W15" s="50">
        <v>41188</v>
      </c>
      <c r="X15" s="50">
        <v>41793</v>
      </c>
      <c r="Y15" s="50">
        <v>41672</v>
      </c>
      <c r="Z15" s="50">
        <v>41321</v>
      </c>
      <c r="AA15" s="50">
        <v>40801</v>
      </c>
      <c r="AB15" s="50">
        <v>40133</v>
      </c>
      <c r="AC15" s="50">
        <v>39272</v>
      </c>
      <c r="AD15" s="50">
        <v>38242</v>
      </c>
      <c r="AE15" s="50">
        <v>37038</v>
      </c>
      <c r="AF15" s="50">
        <v>35648</v>
      </c>
      <c r="AG15" s="50">
        <v>34057</v>
      </c>
      <c r="AH15" s="50">
        <v>32240</v>
      </c>
      <c r="AI15" s="50">
        <v>30182</v>
      </c>
      <c r="AJ15" s="2" t="s">
        <v>13</v>
      </c>
      <c r="AK15" s="37" t="s">
        <v>56</v>
      </c>
      <c r="AL15" s="2" t="s">
        <v>56</v>
      </c>
      <c r="AM15" s="2"/>
    </row>
    <row r="16" spans="1:39" x14ac:dyDescent="0.35">
      <c r="A16" s="2" t="s">
        <v>14</v>
      </c>
      <c r="B16" s="3"/>
      <c r="C16" s="3"/>
      <c r="D16" s="50">
        <v>33</v>
      </c>
      <c r="E16" s="50">
        <v>46</v>
      </c>
      <c r="F16" s="50">
        <v>79</v>
      </c>
      <c r="G16" s="50">
        <v>127</v>
      </c>
      <c r="H16" s="50">
        <v>190</v>
      </c>
      <c r="I16" s="50">
        <v>264</v>
      </c>
      <c r="J16" s="50">
        <v>358</v>
      </c>
      <c r="K16" s="50">
        <v>479</v>
      </c>
      <c r="L16" s="50">
        <v>631</v>
      </c>
      <c r="M16" s="50">
        <v>824</v>
      </c>
      <c r="N16" s="50">
        <v>1060</v>
      </c>
      <c r="O16" s="50">
        <v>1336</v>
      </c>
      <c r="P16" s="50">
        <v>1640</v>
      </c>
      <c r="Q16" s="50">
        <v>1952</v>
      </c>
      <c r="R16" s="50">
        <v>2255</v>
      </c>
      <c r="S16" s="50">
        <v>2527</v>
      </c>
      <c r="T16" s="50">
        <v>2749</v>
      </c>
      <c r="U16" s="50">
        <v>2919</v>
      </c>
      <c r="V16" s="50">
        <v>3038</v>
      </c>
      <c r="W16" s="50">
        <v>3112</v>
      </c>
      <c r="X16" s="50">
        <v>3156</v>
      </c>
      <c r="Y16" s="50">
        <v>3147</v>
      </c>
      <c r="Z16" s="50">
        <v>3120</v>
      </c>
      <c r="AA16" s="50">
        <v>3081</v>
      </c>
      <c r="AB16" s="50">
        <v>3031</v>
      </c>
      <c r="AC16" s="50">
        <v>2966</v>
      </c>
      <c r="AD16" s="50">
        <v>2888</v>
      </c>
      <c r="AE16" s="50">
        <v>2797</v>
      </c>
      <c r="AF16" s="50">
        <v>2692</v>
      </c>
      <c r="AG16" s="50">
        <v>2572</v>
      </c>
      <c r="AH16" s="50">
        <v>2435</v>
      </c>
      <c r="AI16" s="50">
        <v>2279</v>
      </c>
      <c r="AJ16" s="2" t="s">
        <v>14</v>
      </c>
      <c r="AK16" s="37" t="s">
        <v>66</v>
      </c>
      <c r="AL16" s="2" t="s">
        <v>66</v>
      </c>
      <c r="AM16" s="2"/>
    </row>
    <row r="17" spans="1:39" x14ac:dyDescent="0.35">
      <c r="A17" s="2" t="s">
        <v>15</v>
      </c>
      <c r="B17" s="3"/>
      <c r="C17" s="3"/>
      <c r="D17" s="50">
        <v>997</v>
      </c>
      <c r="E17" s="50">
        <v>1395</v>
      </c>
      <c r="F17" s="50">
        <v>2472</v>
      </c>
      <c r="G17" s="50">
        <v>4064</v>
      </c>
      <c r="H17" s="50">
        <v>6267</v>
      </c>
      <c r="I17" s="50">
        <v>8987</v>
      </c>
      <c r="J17" s="50">
        <v>12560</v>
      </c>
      <c r="K17" s="50">
        <v>17169</v>
      </c>
      <c r="L17" s="50">
        <v>22917</v>
      </c>
      <c r="M17" s="50">
        <v>30285</v>
      </c>
      <c r="N17" s="50">
        <v>39264</v>
      </c>
      <c r="O17" s="50">
        <v>49762</v>
      </c>
      <c r="P17" s="50">
        <v>61353</v>
      </c>
      <c r="Q17" s="50">
        <v>73233</v>
      </c>
      <c r="R17" s="50">
        <v>84757</v>
      </c>
      <c r="S17" s="50">
        <v>95116</v>
      </c>
      <c r="T17" s="50">
        <v>103585</v>
      </c>
      <c r="U17" s="50">
        <v>110070</v>
      </c>
      <c r="V17" s="50">
        <v>114595</v>
      </c>
      <c r="W17" s="50">
        <v>117431</v>
      </c>
      <c r="X17" s="50">
        <v>119126</v>
      </c>
      <c r="Y17" s="50">
        <v>118777</v>
      </c>
      <c r="Z17" s="50">
        <v>117774</v>
      </c>
      <c r="AA17" s="50">
        <v>116291</v>
      </c>
      <c r="AB17" s="50">
        <v>114386</v>
      </c>
      <c r="AC17" s="50">
        <v>111936</v>
      </c>
      <c r="AD17" s="50">
        <v>108994</v>
      </c>
      <c r="AE17" s="50">
        <v>105564</v>
      </c>
      <c r="AF17" s="50">
        <v>101608</v>
      </c>
      <c r="AG17" s="50">
        <v>97070</v>
      </c>
      <c r="AH17" s="50">
        <v>91891</v>
      </c>
      <c r="AI17" s="50">
        <v>86024</v>
      </c>
      <c r="AJ17" s="2" t="s">
        <v>15</v>
      </c>
      <c r="AK17" s="37" t="s">
        <v>59</v>
      </c>
      <c r="AL17" s="2" t="s">
        <v>59</v>
      </c>
      <c r="AM17" s="2"/>
    </row>
    <row r="18" spans="1:39" x14ac:dyDescent="0.35">
      <c r="A18" s="2" t="s">
        <v>16</v>
      </c>
      <c r="B18" s="3"/>
      <c r="C18" s="3"/>
      <c r="D18" s="50">
        <v>963</v>
      </c>
      <c r="E18" s="50">
        <v>1496</v>
      </c>
      <c r="F18" s="50">
        <v>2915</v>
      </c>
      <c r="G18" s="50">
        <v>5258</v>
      </c>
      <c r="H18" s="50">
        <v>8861</v>
      </c>
      <c r="I18" s="50">
        <v>13839</v>
      </c>
      <c r="J18" s="50">
        <v>20773</v>
      </c>
      <c r="K18" s="50">
        <v>29766</v>
      </c>
      <c r="L18" s="50">
        <v>41004</v>
      </c>
      <c r="M18" s="50">
        <v>55418</v>
      </c>
      <c r="N18" s="50">
        <v>73004</v>
      </c>
      <c r="O18" s="50">
        <v>93558</v>
      </c>
      <c r="P18" s="50">
        <v>116276</v>
      </c>
      <c r="Q18" s="50">
        <v>139586</v>
      </c>
      <c r="R18" s="50">
        <v>162195</v>
      </c>
      <c r="S18" s="50">
        <v>182532</v>
      </c>
      <c r="T18" s="50">
        <v>199152</v>
      </c>
      <c r="U18" s="50">
        <v>211883</v>
      </c>
      <c r="V18" s="50">
        <v>220769</v>
      </c>
      <c r="W18" s="50">
        <v>226346</v>
      </c>
      <c r="X18" s="50">
        <v>229694</v>
      </c>
      <c r="Y18" s="50">
        <v>229043</v>
      </c>
      <c r="Z18" s="50">
        <v>227117</v>
      </c>
      <c r="AA18" s="50">
        <v>224256</v>
      </c>
      <c r="AB18" s="50">
        <v>220581</v>
      </c>
      <c r="AC18" s="50">
        <v>215859</v>
      </c>
      <c r="AD18" s="50">
        <v>210186</v>
      </c>
      <c r="AE18" s="50">
        <v>203579</v>
      </c>
      <c r="AF18" s="50">
        <v>195945</v>
      </c>
      <c r="AG18" s="50">
        <v>187186</v>
      </c>
      <c r="AH18" s="50">
        <v>177204</v>
      </c>
      <c r="AI18" s="50">
        <v>165888</v>
      </c>
      <c r="AJ18" s="2" t="s">
        <v>16</v>
      </c>
      <c r="AK18" s="37" t="s">
        <v>54</v>
      </c>
      <c r="AL18" s="2" t="s">
        <v>54</v>
      </c>
      <c r="AM18" s="2"/>
    </row>
    <row r="19" spans="1:39" x14ac:dyDescent="0.35">
      <c r="A19" s="2" t="s">
        <v>17</v>
      </c>
      <c r="B19" s="3"/>
      <c r="C19" s="3"/>
      <c r="D19" s="50">
        <v>2390</v>
      </c>
      <c r="E19" s="50">
        <v>3573</v>
      </c>
      <c r="F19" s="50">
        <v>6759</v>
      </c>
      <c r="G19" s="50">
        <v>11862</v>
      </c>
      <c r="H19" s="50">
        <v>19502</v>
      </c>
      <c r="I19" s="50">
        <v>29789</v>
      </c>
      <c r="J19" s="50">
        <v>43913</v>
      </c>
      <c r="K19" s="50">
        <v>62228</v>
      </c>
      <c r="L19" s="50">
        <v>85106</v>
      </c>
      <c r="M19" s="50">
        <v>114437</v>
      </c>
      <c r="N19" s="50">
        <v>150211</v>
      </c>
      <c r="O19" s="50">
        <v>192039</v>
      </c>
      <c r="P19" s="50">
        <v>238243</v>
      </c>
      <c r="Q19" s="50">
        <v>285649</v>
      </c>
      <c r="R19" s="50">
        <v>331630</v>
      </c>
      <c r="S19" s="50">
        <v>372985</v>
      </c>
      <c r="T19" s="50">
        <v>406781</v>
      </c>
      <c r="U19" s="50">
        <v>432668</v>
      </c>
      <c r="V19" s="50">
        <v>450744</v>
      </c>
      <c r="W19" s="50">
        <v>462081</v>
      </c>
      <c r="X19" s="50">
        <v>468877</v>
      </c>
      <c r="Y19" s="50">
        <v>467537</v>
      </c>
      <c r="Z19" s="50">
        <v>463600</v>
      </c>
      <c r="AA19" s="50">
        <v>457765</v>
      </c>
      <c r="AB19" s="50">
        <v>450260</v>
      </c>
      <c r="AC19" s="50">
        <v>440623</v>
      </c>
      <c r="AD19" s="50">
        <v>429044</v>
      </c>
      <c r="AE19" s="50">
        <v>415555</v>
      </c>
      <c r="AF19" s="50">
        <v>399971</v>
      </c>
      <c r="AG19" s="50">
        <v>382089</v>
      </c>
      <c r="AH19" s="50">
        <v>361719</v>
      </c>
      <c r="AI19" s="50">
        <v>338625</v>
      </c>
      <c r="AJ19" s="2" t="s">
        <v>17</v>
      </c>
      <c r="AK19" s="37" t="s">
        <v>54</v>
      </c>
      <c r="AL19" s="2" t="s">
        <v>54</v>
      </c>
      <c r="AM19" s="2"/>
    </row>
    <row r="20" spans="1:39" x14ac:dyDescent="0.35">
      <c r="A20" s="2" t="s">
        <v>18</v>
      </c>
      <c r="B20" s="3"/>
      <c r="C20" s="3"/>
      <c r="D20" s="50">
        <v>176</v>
      </c>
      <c r="E20" s="50">
        <v>258</v>
      </c>
      <c r="F20" s="50">
        <v>610</v>
      </c>
      <c r="G20" s="50">
        <v>1189</v>
      </c>
      <c r="H20" s="50">
        <v>2108</v>
      </c>
      <c r="I20" s="50">
        <v>3405</v>
      </c>
      <c r="J20" s="50">
        <v>5230</v>
      </c>
      <c r="K20" s="50">
        <v>7583</v>
      </c>
      <c r="L20" s="50">
        <v>10461</v>
      </c>
      <c r="M20" s="50">
        <v>14094</v>
      </c>
      <c r="N20" s="50">
        <v>18527</v>
      </c>
      <c r="O20" s="50">
        <v>23707</v>
      </c>
      <c r="P20" s="50">
        <v>29432</v>
      </c>
      <c r="Q20" s="50">
        <v>35307</v>
      </c>
      <c r="R20" s="50">
        <v>41005</v>
      </c>
      <c r="S20" s="50">
        <v>46128</v>
      </c>
      <c r="T20" s="50">
        <v>50315</v>
      </c>
      <c r="U20" s="50">
        <v>53524</v>
      </c>
      <c r="V20" s="50">
        <v>55763</v>
      </c>
      <c r="W20" s="50">
        <v>57168</v>
      </c>
      <c r="X20" s="50">
        <v>58011</v>
      </c>
      <c r="Y20" s="50">
        <v>57845</v>
      </c>
      <c r="Z20" s="50">
        <v>57359</v>
      </c>
      <c r="AA20" s="50">
        <v>56638</v>
      </c>
      <c r="AB20" s="50">
        <v>55709</v>
      </c>
      <c r="AC20" s="50">
        <v>54516</v>
      </c>
      <c r="AD20" s="50">
        <v>53083</v>
      </c>
      <c r="AE20" s="50">
        <v>51415</v>
      </c>
      <c r="AF20" s="50">
        <v>49486</v>
      </c>
      <c r="AG20" s="50">
        <v>47275</v>
      </c>
      <c r="AH20" s="50">
        <v>44752</v>
      </c>
      <c r="AI20" s="50">
        <v>41895</v>
      </c>
      <c r="AJ20" s="2" t="s">
        <v>18</v>
      </c>
      <c r="AK20" s="37" t="s">
        <v>56</v>
      </c>
      <c r="AL20" s="2" t="s">
        <v>56</v>
      </c>
      <c r="AM20" s="2"/>
    </row>
    <row r="21" spans="1:39" x14ac:dyDescent="0.35">
      <c r="A21" s="2" t="s">
        <v>19</v>
      </c>
      <c r="B21" s="3"/>
      <c r="C21" s="3"/>
      <c r="D21" s="50">
        <v>448</v>
      </c>
      <c r="E21" s="50">
        <v>619</v>
      </c>
      <c r="F21" s="50">
        <v>1390</v>
      </c>
      <c r="G21" s="50">
        <v>2572</v>
      </c>
      <c r="H21" s="50">
        <v>4350</v>
      </c>
      <c r="I21" s="50">
        <v>6709</v>
      </c>
      <c r="J21" s="50">
        <v>9898</v>
      </c>
      <c r="K21" s="50">
        <v>14001</v>
      </c>
      <c r="L21" s="50">
        <v>19010</v>
      </c>
      <c r="M21" s="50">
        <v>25337</v>
      </c>
      <c r="N21" s="50">
        <v>33050</v>
      </c>
      <c r="O21" s="50">
        <v>42064</v>
      </c>
      <c r="P21" s="50">
        <v>52026</v>
      </c>
      <c r="Q21" s="50">
        <v>62233</v>
      </c>
      <c r="R21" s="50">
        <v>72144</v>
      </c>
      <c r="S21" s="50">
        <v>81047</v>
      </c>
      <c r="T21" s="50">
        <v>88330</v>
      </c>
      <c r="U21" s="50">
        <v>93907</v>
      </c>
      <c r="V21" s="50">
        <v>97799</v>
      </c>
      <c r="W21" s="50">
        <v>100236</v>
      </c>
      <c r="X21" s="50">
        <v>101699</v>
      </c>
      <c r="Y21" s="50">
        <v>101404</v>
      </c>
      <c r="Z21" s="50">
        <v>100550</v>
      </c>
      <c r="AA21" s="50">
        <v>99282</v>
      </c>
      <c r="AB21" s="50">
        <v>97655</v>
      </c>
      <c r="AC21" s="50">
        <v>95566</v>
      </c>
      <c r="AD21" s="50">
        <v>93053</v>
      </c>
      <c r="AE21" s="50">
        <v>90126</v>
      </c>
      <c r="AF21" s="50">
        <v>86746</v>
      </c>
      <c r="AG21" s="50">
        <v>82872</v>
      </c>
      <c r="AH21" s="50">
        <v>78451</v>
      </c>
      <c r="AI21" s="50">
        <v>73443</v>
      </c>
      <c r="AJ21" s="2" t="s">
        <v>19</v>
      </c>
      <c r="AK21" s="37" t="s">
        <v>55</v>
      </c>
      <c r="AL21" s="2" t="s">
        <v>55</v>
      </c>
      <c r="AM21" s="2"/>
    </row>
    <row r="22" spans="1:39" x14ac:dyDescent="0.35">
      <c r="A22" s="2" t="s">
        <v>20</v>
      </c>
      <c r="B22" s="3"/>
      <c r="C22" s="3"/>
      <c r="D22" s="50">
        <v>85</v>
      </c>
      <c r="E22" s="50">
        <v>123</v>
      </c>
      <c r="F22" s="50">
        <v>226</v>
      </c>
      <c r="G22" s="50">
        <v>384</v>
      </c>
      <c r="H22" s="50">
        <v>613</v>
      </c>
      <c r="I22" s="50">
        <v>910</v>
      </c>
      <c r="J22" s="50">
        <v>1312</v>
      </c>
      <c r="K22" s="50">
        <v>1832</v>
      </c>
      <c r="L22" s="50">
        <v>2479</v>
      </c>
      <c r="M22" s="50">
        <v>3311</v>
      </c>
      <c r="N22" s="50">
        <v>4325</v>
      </c>
      <c r="O22" s="50">
        <v>5509</v>
      </c>
      <c r="P22" s="50">
        <v>6818</v>
      </c>
      <c r="Q22" s="50">
        <v>8160</v>
      </c>
      <c r="R22" s="50">
        <v>9463</v>
      </c>
      <c r="S22" s="50">
        <v>10633</v>
      </c>
      <c r="T22" s="50">
        <v>11590</v>
      </c>
      <c r="U22" s="50">
        <v>12323</v>
      </c>
      <c r="V22" s="50">
        <v>12835</v>
      </c>
      <c r="W22" s="50">
        <v>13155</v>
      </c>
      <c r="X22" s="50">
        <v>13347</v>
      </c>
      <c r="Y22" s="50">
        <v>13309</v>
      </c>
      <c r="Z22" s="50">
        <v>13197</v>
      </c>
      <c r="AA22" s="50">
        <v>13031</v>
      </c>
      <c r="AB22" s="50">
        <v>12817</v>
      </c>
      <c r="AC22" s="50">
        <v>12542</v>
      </c>
      <c r="AD22" s="50">
        <v>12213</v>
      </c>
      <c r="AE22" s="50">
        <v>11829</v>
      </c>
      <c r="AF22" s="50">
        <v>11385</v>
      </c>
      <c r="AG22" s="50">
        <v>10877</v>
      </c>
      <c r="AH22" s="50">
        <v>10297</v>
      </c>
      <c r="AI22" s="50">
        <v>9639</v>
      </c>
      <c r="AJ22" s="2" t="s">
        <v>20</v>
      </c>
      <c r="AK22" s="37" t="s">
        <v>76</v>
      </c>
      <c r="AL22" s="2" t="s">
        <v>66</v>
      </c>
      <c r="AM22" s="2" t="s">
        <v>57</v>
      </c>
    </row>
    <row r="23" spans="1:39" x14ac:dyDescent="0.35">
      <c r="A23" s="2" t="s">
        <v>21</v>
      </c>
      <c r="B23" s="3"/>
      <c r="C23" s="3"/>
      <c r="D23" s="50">
        <v>568</v>
      </c>
      <c r="E23" s="50">
        <v>820</v>
      </c>
      <c r="F23" s="50">
        <v>1494</v>
      </c>
      <c r="G23" s="50">
        <v>2531</v>
      </c>
      <c r="H23" s="50">
        <v>4021</v>
      </c>
      <c r="I23" s="50">
        <v>5949</v>
      </c>
      <c r="J23" s="50">
        <v>8540</v>
      </c>
      <c r="K23" s="50">
        <v>11891</v>
      </c>
      <c r="L23" s="50">
        <v>16076</v>
      </c>
      <c r="M23" s="50">
        <v>21435</v>
      </c>
      <c r="N23" s="50">
        <v>27976</v>
      </c>
      <c r="O23" s="50">
        <v>35617</v>
      </c>
      <c r="P23" s="50">
        <v>44061</v>
      </c>
      <c r="Q23" s="50">
        <v>52720</v>
      </c>
      <c r="R23" s="50">
        <v>61117</v>
      </c>
      <c r="S23" s="50">
        <v>68668</v>
      </c>
      <c r="T23" s="50">
        <v>74841</v>
      </c>
      <c r="U23" s="50">
        <v>79568</v>
      </c>
      <c r="V23" s="50">
        <v>82869</v>
      </c>
      <c r="W23" s="50">
        <v>84936</v>
      </c>
      <c r="X23" s="50">
        <v>86175</v>
      </c>
      <c r="Y23" s="50">
        <v>85927</v>
      </c>
      <c r="Z23" s="50">
        <v>85202</v>
      </c>
      <c r="AA23" s="50">
        <v>84129</v>
      </c>
      <c r="AB23" s="50">
        <v>82751</v>
      </c>
      <c r="AC23" s="50">
        <v>80979</v>
      </c>
      <c r="AD23" s="50">
        <v>78851</v>
      </c>
      <c r="AE23" s="50">
        <v>76372</v>
      </c>
      <c r="AF23" s="50">
        <v>73506</v>
      </c>
      <c r="AG23" s="50">
        <v>70224</v>
      </c>
      <c r="AH23" s="50">
        <v>66476</v>
      </c>
      <c r="AI23" s="50">
        <v>62234</v>
      </c>
      <c r="AJ23" s="2" t="s">
        <v>21</v>
      </c>
      <c r="AK23" s="37" t="s">
        <v>77</v>
      </c>
      <c r="AL23" s="2" t="s">
        <v>58</v>
      </c>
      <c r="AM23" s="2" t="s">
        <v>59</v>
      </c>
    </row>
    <row r="24" spans="1:39" x14ac:dyDescent="0.35">
      <c r="A24" s="2" t="s">
        <v>22</v>
      </c>
      <c r="B24" s="3"/>
      <c r="C24" s="3"/>
      <c r="D24" s="50">
        <v>598</v>
      </c>
      <c r="E24" s="50">
        <v>884</v>
      </c>
      <c r="F24" s="50">
        <v>1642</v>
      </c>
      <c r="G24" s="50">
        <v>2840</v>
      </c>
      <c r="H24" s="50">
        <v>4601</v>
      </c>
      <c r="I24" s="50">
        <v>6938</v>
      </c>
      <c r="J24" s="50">
        <v>10116</v>
      </c>
      <c r="K24" s="50">
        <v>14235</v>
      </c>
      <c r="L24" s="50">
        <v>19381</v>
      </c>
      <c r="M24" s="50">
        <v>25974</v>
      </c>
      <c r="N24" s="50">
        <v>34020</v>
      </c>
      <c r="O24" s="50">
        <v>43421</v>
      </c>
      <c r="P24" s="50">
        <v>53809</v>
      </c>
      <c r="Q24" s="50">
        <v>64463</v>
      </c>
      <c r="R24" s="50">
        <v>74799</v>
      </c>
      <c r="S24" s="50">
        <v>84094</v>
      </c>
      <c r="T24" s="50">
        <v>91687</v>
      </c>
      <c r="U24" s="50">
        <v>97507</v>
      </c>
      <c r="V24" s="50">
        <v>101569</v>
      </c>
      <c r="W24" s="50">
        <v>104114</v>
      </c>
      <c r="X24" s="50">
        <v>105642</v>
      </c>
      <c r="Y24" s="50">
        <v>105338</v>
      </c>
      <c r="Z24" s="50">
        <v>104453</v>
      </c>
      <c r="AA24" s="50">
        <v>103136</v>
      </c>
      <c r="AB24" s="50">
        <v>101446</v>
      </c>
      <c r="AC24" s="50">
        <v>99275</v>
      </c>
      <c r="AD24" s="50">
        <v>96667</v>
      </c>
      <c r="AE24" s="50">
        <v>93626</v>
      </c>
      <c r="AF24" s="50">
        <v>90113</v>
      </c>
      <c r="AG24" s="50">
        <v>86087</v>
      </c>
      <c r="AH24" s="50">
        <v>81496</v>
      </c>
      <c r="AI24" s="50">
        <v>76293</v>
      </c>
      <c r="AJ24" s="2" t="s">
        <v>22</v>
      </c>
      <c r="AK24" s="37" t="s">
        <v>77</v>
      </c>
      <c r="AL24" s="2" t="s">
        <v>58</v>
      </c>
      <c r="AM24" s="2" t="s">
        <v>59</v>
      </c>
    </row>
    <row r="25" spans="1:39" x14ac:dyDescent="0.35">
      <c r="A25" s="2" t="s">
        <v>23</v>
      </c>
      <c r="B25" s="3"/>
      <c r="C25" s="3"/>
      <c r="D25" s="50">
        <v>353</v>
      </c>
      <c r="E25" s="50">
        <v>503</v>
      </c>
      <c r="F25" s="50">
        <v>1153</v>
      </c>
      <c r="G25" s="50">
        <v>2184</v>
      </c>
      <c r="H25" s="50">
        <v>3771</v>
      </c>
      <c r="I25" s="50">
        <v>5940</v>
      </c>
      <c r="J25" s="50">
        <v>8934</v>
      </c>
      <c r="K25" s="50">
        <v>12788</v>
      </c>
      <c r="L25" s="50">
        <v>17501</v>
      </c>
      <c r="M25" s="50">
        <v>23451</v>
      </c>
      <c r="N25" s="50">
        <v>30706</v>
      </c>
      <c r="O25" s="50">
        <v>39187</v>
      </c>
      <c r="P25" s="50">
        <v>48557</v>
      </c>
      <c r="Q25" s="50">
        <v>58166</v>
      </c>
      <c r="R25" s="50">
        <v>67489</v>
      </c>
      <c r="S25" s="50">
        <v>75870</v>
      </c>
      <c r="T25" s="50">
        <v>82725</v>
      </c>
      <c r="U25" s="50">
        <v>87972</v>
      </c>
      <c r="V25" s="50">
        <v>91636</v>
      </c>
      <c r="W25" s="50">
        <v>93933</v>
      </c>
      <c r="X25" s="50">
        <v>95310</v>
      </c>
      <c r="Y25" s="50">
        <v>95035</v>
      </c>
      <c r="Z25" s="50">
        <v>94236</v>
      </c>
      <c r="AA25" s="50">
        <v>93048</v>
      </c>
      <c r="AB25" s="50">
        <v>91524</v>
      </c>
      <c r="AC25" s="50">
        <v>89564</v>
      </c>
      <c r="AD25" s="50">
        <v>87211</v>
      </c>
      <c r="AE25" s="50">
        <v>84468</v>
      </c>
      <c r="AF25" s="50">
        <v>81301</v>
      </c>
      <c r="AG25" s="50">
        <v>77668</v>
      </c>
      <c r="AH25" s="50">
        <v>73524</v>
      </c>
      <c r="AI25" s="50">
        <v>68830</v>
      </c>
      <c r="AJ25" s="2" t="s">
        <v>23</v>
      </c>
      <c r="AK25" s="37" t="s">
        <v>55</v>
      </c>
      <c r="AL25" s="2" t="s">
        <v>55</v>
      </c>
      <c r="AM25" s="2"/>
    </row>
    <row r="26" spans="1:39" x14ac:dyDescent="0.35">
      <c r="A26" s="2" t="s">
        <v>24</v>
      </c>
      <c r="B26" s="3"/>
      <c r="C26" s="3"/>
      <c r="D26" s="50">
        <v>914</v>
      </c>
      <c r="E26" s="50">
        <v>1234</v>
      </c>
      <c r="F26" s="50">
        <v>2696</v>
      </c>
      <c r="G26" s="50">
        <v>4854</v>
      </c>
      <c r="H26" s="50">
        <v>7988</v>
      </c>
      <c r="I26" s="50">
        <v>11978</v>
      </c>
      <c r="J26" s="50">
        <v>17216</v>
      </c>
      <c r="K26" s="50">
        <v>23939</v>
      </c>
      <c r="L26" s="50">
        <v>32147</v>
      </c>
      <c r="M26" s="50">
        <v>42504</v>
      </c>
      <c r="N26" s="50">
        <v>55129</v>
      </c>
      <c r="O26" s="50">
        <v>69887</v>
      </c>
      <c r="P26" s="50">
        <v>86186</v>
      </c>
      <c r="Q26" s="50">
        <v>102889</v>
      </c>
      <c r="R26" s="50">
        <v>119091</v>
      </c>
      <c r="S26" s="50">
        <v>133660</v>
      </c>
      <c r="T26" s="50">
        <v>145569</v>
      </c>
      <c r="U26" s="50">
        <v>154687</v>
      </c>
      <c r="V26" s="50">
        <v>161052</v>
      </c>
      <c r="W26" s="50">
        <v>165035</v>
      </c>
      <c r="X26" s="50">
        <v>167423</v>
      </c>
      <c r="Y26" s="50">
        <v>166930</v>
      </c>
      <c r="Z26" s="50">
        <v>165522</v>
      </c>
      <c r="AA26" s="50">
        <v>163437</v>
      </c>
      <c r="AB26" s="50">
        <v>160762</v>
      </c>
      <c r="AC26" s="50">
        <v>157316</v>
      </c>
      <c r="AD26" s="50">
        <v>153184</v>
      </c>
      <c r="AE26" s="50">
        <v>148368</v>
      </c>
      <c r="AF26" s="50">
        <v>142804</v>
      </c>
      <c r="AG26" s="50">
        <v>136421</v>
      </c>
      <c r="AH26" s="50">
        <v>129146</v>
      </c>
      <c r="AI26" s="50">
        <v>120900</v>
      </c>
      <c r="AJ26" s="2" t="s">
        <v>24</v>
      </c>
      <c r="AK26" s="37" t="s">
        <v>55</v>
      </c>
      <c r="AL26" s="2" t="s">
        <v>55</v>
      </c>
      <c r="AM26" s="2"/>
    </row>
    <row r="27" spans="1:39" x14ac:dyDescent="0.35">
      <c r="A27" s="2" t="s">
        <v>25</v>
      </c>
      <c r="B27" s="3"/>
      <c r="C27" s="3"/>
      <c r="D27" s="50">
        <v>57</v>
      </c>
      <c r="E27" s="50">
        <v>84</v>
      </c>
      <c r="F27" s="50">
        <v>156</v>
      </c>
      <c r="G27" s="50">
        <v>271</v>
      </c>
      <c r="H27" s="50">
        <v>439</v>
      </c>
      <c r="I27" s="50">
        <v>663</v>
      </c>
      <c r="J27" s="50">
        <v>967</v>
      </c>
      <c r="K27" s="50">
        <v>1362</v>
      </c>
      <c r="L27" s="50">
        <v>1856</v>
      </c>
      <c r="M27" s="50">
        <v>2488</v>
      </c>
      <c r="N27" s="50">
        <v>3259</v>
      </c>
      <c r="O27" s="50">
        <v>4160</v>
      </c>
      <c r="P27" s="50">
        <v>5156</v>
      </c>
      <c r="Q27" s="50">
        <v>6177</v>
      </c>
      <c r="R27" s="50">
        <v>7167</v>
      </c>
      <c r="S27" s="50">
        <v>8059</v>
      </c>
      <c r="T27" s="50">
        <v>8787</v>
      </c>
      <c r="U27" s="50">
        <v>9345</v>
      </c>
      <c r="V27" s="50">
        <v>9734</v>
      </c>
      <c r="W27" s="50">
        <v>9978</v>
      </c>
      <c r="X27" s="50">
        <v>10124</v>
      </c>
      <c r="Y27" s="50">
        <v>10095</v>
      </c>
      <c r="Z27" s="50">
        <v>10011</v>
      </c>
      <c r="AA27" s="50">
        <v>9885</v>
      </c>
      <c r="AB27" s="50">
        <v>9722</v>
      </c>
      <c r="AC27" s="50">
        <v>9515</v>
      </c>
      <c r="AD27" s="50">
        <v>9265</v>
      </c>
      <c r="AE27" s="50">
        <v>8973</v>
      </c>
      <c r="AF27" s="50">
        <v>8636</v>
      </c>
      <c r="AG27" s="50">
        <v>8250</v>
      </c>
      <c r="AH27" s="50">
        <v>7810</v>
      </c>
      <c r="AI27" s="50">
        <v>7312</v>
      </c>
      <c r="AJ27" s="2" t="s">
        <v>25</v>
      </c>
      <c r="AK27" s="37" t="s">
        <v>62</v>
      </c>
      <c r="AL27" s="2" t="s">
        <v>62</v>
      </c>
      <c r="AM27" s="2"/>
    </row>
    <row r="28" spans="1:39" x14ac:dyDescent="0.35">
      <c r="A28" s="2" t="s">
        <v>26</v>
      </c>
      <c r="B28" s="3"/>
      <c r="C28" s="3"/>
      <c r="D28" s="50">
        <v>204</v>
      </c>
      <c r="E28" s="50">
        <v>301</v>
      </c>
      <c r="F28" s="50">
        <v>718</v>
      </c>
      <c r="G28" s="50">
        <v>1407</v>
      </c>
      <c r="H28" s="50">
        <v>2506</v>
      </c>
      <c r="I28" s="50">
        <v>4063</v>
      </c>
      <c r="J28" s="50">
        <v>6263</v>
      </c>
      <c r="K28" s="50">
        <v>9098</v>
      </c>
      <c r="L28" s="50">
        <v>12565</v>
      </c>
      <c r="M28" s="50">
        <v>16943</v>
      </c>
      <c r="N28" s="50">
        <v>22284</v>
      </c>
      <c r="O28" s="50">
        <v>28528</v>
      </c>
      <c r="P28" s="50">
        <v>35430</v>
      </c>
      <c r="Q28" s="50">
        <v>42507</v>
      </c>
      <c r="R28" s="50">
        <v>49374</v>
      </c>
      <c r="S28" s="50">
        <v>55549</v>
      </c>
      <c r="T28" s="50">
        <v>60597</v>
      </c>
      <c r="U28" s="50">
        <v>64463</v>
      </c>
      <c r="V28" s="50">
        <v>67161</v>
      </c>
      <c r="W28" s="50">
        <v>68856</v>
      </c>
      <c r="X28" s="50">
        <v>69873</v>
      </c>
      <c r="Y28" s="50">
        <v>69671</v>
      </c>
      <c r="Z28" s="50">
        <v>69087</v>
      </c>
      <c r="AA28" s="50">
        <v>68216</v>
      </c>
      <c r="AB28" s="50">
        <v>67098</v>
      </c>
      <c r="AC28" s="50">
        <v>65662</v>
      </c>
      <c r="AD28" s="50">
        <v>63938</v>
      </c>
      <c r="AE28" s="50">
        <v>61926</v>
      </c>
      <c r="AF28" s="50">
        <v>59604</v>
      </c>
      <c r="AG28" s="50">
        <v>56940</v>
      </c>
      <c r="AH28" s="50">
        <v>53902</v>
      </c>
      <c r="AI28" s="50">
        <v>50462</v>
      </c>
      <c r="AJ28" s="2" t="s">
        <v>26</v>
      </c>
      <c r="AK28" s="37" t="s">
        <v>56</v>
      </c>
      <c r="AL28" s="2" t="s">
        <v>56</v>
      </c>
      <c r="AM28" s="2"/>
    </row>
    <row r="29" spans="1:39" x14ac:dyDescent="0.35">
      <c r="A29" s="2" t="s">
        <v>27</v>
      </c>
      <c r="B29" s="3"/>
      <c r="C29" s="3"/>
      <c r="D29" s="50">
        <v>127</v>
      </c>
      <c r="E29" s="50">
        <v>172</v>
      </c>
      <c r="F29" s="50">
        <v>388</v>
      </c>
      <c r="G29" s="50">
        <v>718</v>
      </c>
      <c r="H29" s="50">
        <v>1212</v>
      </c>
      <c r="I29" s="50">
        <v>1870</v>
      </c>
      <c r="J29" s="50">
        <v>2757</v>
      </c>
      <c r="K29" s="50">
        <v>3898</v>
      </c>
      <c r="L29" s="50">
        <v>5294</v>
      </c>
      <c r="M29" s="50">
        <v>7056</v>
      </c>
      <c r="N29" s="50">
        <v>9202</v>
      </c>
      <c r="O29" s="50">
        <v>11712</v>
      </c>
      <c r="P29" s="50">
        <v>14485</v>
      </c>
      <c r="Q29" s="50">
        <v>17327</v>
      </c>
      <c r="R29" s="50">
        <v>20084</v>
      </c>
      <c r="S29" s="50">
        <v>22564</v>
      </c>
      <c r="T29" s="50">
        <v>24591</v>
      </c>
      <c r="U29" s="50">
        <v>26144</v>
      </c>
      <c r="V29" s="50">
        <v>27228</v>
      </c>
      <c r="W29" s="50">
        <v>27905</v>
      </c>
      <c r="X29" s="50">
        <v>28312</v>
      </c>
      <c r="Y29" s="50">
        <v>28230</v>
      </c>
      <c r="Z29" s="50">
        <v>27993</v>
      </c>
      <c r="AA29" s="50">
        <v>27640</v>
      </c>
      <c r="AB29" s="50">
        <v>27188</v>
      </c>
      <c r="AC29" s="50">
        <v>26604</v>
      </c>
      <c r="AD29" s="50">
        <v>25907</v>
      </c>
      <c r="AE29" s="50">
        <v>25091</v>
      </c>
      <c r="AF29" s="50">
        <v>24151</v>
      </c>
      <c r="AG29" s="50">
        <v>23071</v>
      </c>
      <c r="AH29" s="50">
        <v>21841</v>
      </c>
      <c r="AI29" s="50">
        <v>20446</v>
      </c>
      <c r="AJ29" s="2" t="s">
        <v>27</v>
      </c>
      <c r="AK29" s="37" t="s">
        <v>60</v>
      </c>
      <c r="AL29" s="2" t="s">
        <v>60</v>
      </c>
      <c r="AM29" s="2"/>
    </row>
    <row r="30" spans="1:39" x14ac:dyDescent="0.35">
      <c r="A30" s="2" t="s">
        <v>28</v>
      </c>
      <c r="B30" s="3"/>
      <c r="C30" s="3"/>
      <c r="D30" s="50">
        <v>1401</v>
      </c>
      <c r="E30" s="50">
        <v>1940</v>
      </c>
      <c r="F30" s="50">
        <v>3396</v>
      </c>
      <c r="G30" s="50">
        <v>5514</v>
      </c>
      <c r="H30" s="50">
        <v>8391</v>
      </c>
      <c r="I30" s="50">
        <v>11867</v>
      </c>
      <c r="J30" s="50">
        <v>16372</v>
      </c>
      <c r="K30" s="50">
        <v>22176</v>
      </c>
      <c r="L30" s="50">
        <v>29414</v>
      </c>
      <c r="M30" s="50">
        <v>38683</v>
      </c>
      <c r="N30" s="50">
        <v>49981</v>
      </c>
      <c r="O30" s="50">
        <v>63184</v>
      </c>
      <c r="P30" s="50">
        <v>77770</v>
      </c>
      <c r="Q30" s="50">
        <v>92708</v>
      </c>
      <c r="R30" s="50">
        <v>107202</v>
      </c>
      <c r="S30" s="50">
        <v>120227</v>
      </c>
      <c r="T30" s="50">
        <v>130878</v>
      </c>
      <c r="U30" s="50">
        <v>139036</v>
      </c>
      <c r="V30" s="50">
        <v>144727</v>
      </c>
      <c r="W30" s="50">
        <v>148287</v>
      </c>
      <c r="X30" s="50">
        <v>150418</v>
      </c>
      <c r="Y30" s="50">
        <v>149969</v>
      </c>
      <c r="Z30" s="50">
        <v>148707</v>
      </c>
      <c r="AA30" s="50">
        <v>146836</v>
      </c>
      <c r="AB30" s="50">
        <v>144426</v>
      </c>
      <c r="AC30" s="50">
        <v>141335</v>
      </c>
      <c r="AD30" s="50">
        <v>137621</v>
      </c>
      <c r="AE30" s="50">
        <v>133294</v>
      </c>
      <c r="AF30" s="50">
        <v>128295</v>
      </c>
      <c r="AG30" s="50">
        <v>122560</v>
      </c>
      <c r="AH30" s="50">
        <v>116025</v>
      </c>
      <c r="AI30" s="50">
        <v>108619</v>
      </c>
      <c r="AJ30" s="2" t="s">
        <v>28</v>
      </c>
      <c r="AK30" s="37" t="s">
        <v>57</v>
      </c>
      <c r="AL30" s="2" t="s">
        <v>57</v>
      </c>
      <c r="AM30" s="2"/>
    </row>
    <row r="31" spans="1:39" x14ac:dyDescent="0.35">
      <c r="A31" s="2" t="s">
        <v>29</v>
      </c>
      <c r="B31" s="3"/>
      <c r="C31" s="3"/>
      <c r="D31" s="50">
        <v>212</v>
      </c>
      <c r="E31" s="50">
        <v>289</v>
      </c>
      <c r="F31" s="50">
        <v>623</v>
      </c>
      <c r="G31" s="50">
        <v>1117</v>
      </c>
      <c r="H31" s="50">
        <v>1836</v>
      </c>
      <c r="I31" s="50">
        <v>2757</v>
      </c>
      <c r="J31" s="50">
        <v>3970</v>
      </c>
      <c r="K31" s="50">
        <v>5529</v>
      </c>
      <c r="L31" s="50">
        <v>7435</v>
      </c>
      <c r="M31" s="50">
        <v>9840</v>
      </c>
      <c r="N31" s="50">
        <v>12775</v>
      </c>
      <c r="O31" s="50">
        <v>16203</v>
      </c>
      <c r="P31" s="50">
        <v>19990</v>
      </c>
      <c r="Q31" s="50">
        <v>23872</v>
      </c>
      <c r="R31" s="50">
        <v>27637</v>
      </c>
      <c r="S31" s="50">
        <v>31021</v>
      </c>
      <c r="T31" s="50">
        <v>33789</v>
      </c>
      <c r="U31" s="50">
        <v>35908</v>
      </c>
      <c r="V31" s="50">
        <v>37387</v>
      </c>
      <c r="W31" s="50">
        <v>38312</v>
      </c>
      <c r="X31" s="50">
        <v>38867</v>
      </c>
      <c r="Y31" s="50">
        <v>38753</v>
      </c>
      <c r="Z31" s="50">
        <v>38427</v>
      </c>
      <c r="AA31" s="50">
        <v>37942</v>
      </c>
      <c r="AB31" s="50">
        <v>37322</v>
      </c>
      <c r="AC31" s="50">
        <v>36522</v>
      </c>
      <c r="AD31" s="50">
        <v>35562</v>
      </c>
      <c r="AE31" s="50">
        <v>34444</v>
      </c>
      <c r="AF31" s="50">
        <v>33153</v>
      </c>
      <c r="AG31" s="50">
        <v>31670</v>
      </c>
      <c r="AH31" s="50">
        <v>29982</v>
      </c>
      <c r="AI31" s="50">
        <v>28067</v>
      </c>
      <c r="AJ31" s="2" t="s">
        <v>29</v>
      </c>
      <c r="AK31" s="37" t="s">
        <v>60</v>
      </c>
      <c r="AL31" s="2" t="s">
        <v>60</v>
      </c>
      <c r="AM31" s="2"/>
    </row>
    <row r="32" spans="1:39" x14ac:dyDescent="0.35">
      <c r="A32" s="2" t="s">
        <v>30</v>
      </c>
      <c r="B32" s="3"/>
      <c r="C32" s="3"/>
      <c r="D32" s="50">
        <v>479</v>
      </c>
      <c r="E32" s="50">
        <v>629</v>
      </c>
      <c r="F32" s="50">
        <v>1299</v>
      </c>
      <c r="G32" s="50">
        <v>2241</v>
      </c>
      <c r="H32" s="50">
        <v>3525</v>
      </c>
      <c r="I32" s="50">
        <v>5046</v>
      </c>
      <c r="J32" s="50">
        <v>6931</v>
      </c>
      <c r="K32" s="50">
        <v>9336</v>
      </c>
      <c r="L32" s="50">
        <v>12278</v>
      </c>
      <c r="M32" s="50">
        <v>15985</v>
      </c>
      <c r="N32" s="50">
        <v>20508</v>
      </c>
      <c r="O32" s="50">
        <v>25789</v>
      </c>
      <c r="P32" s="50">
        <v>31622</v>
      </c>
      <c r="Q32" s="50">
        <v>37590</v>
      </c>
      <c r="R32" s="50">
        <v>43382</v>
      </c>
      <c r="S32" s="50">
        <v>48588</v>
      </c>
      <c r="T32" s="50">
        <v>52847</v>
      </c>
      <c r="U32" s="50">
        <v>56106</v>
      </c>
      <c r="V32" s="50">
        <v>58378</v>
      </c>
      <c r="W32" s="50">
        <v>59798</v>
      </c>
      <c r="X32" s="50">
        <v>60649</v>
      </c>
      <c r="Y32" s="50">
        <v>60465</v>
      </c>
      <c r="Z32" s="50">
        <v>59956</v>
      </c>
      <c r="AA32" s="50">
        <v>59201</v>
      </c>
      <c r="AB32" s="50">
        <v>58229</v>
      </c>
      <c r="AC32" s="50">
        <v>56982</v>
      </c>
      <c r="AD32" s="50">
        <v>55486</v>
      </c>
      <c r="AE32" s="50">
        <v>53741</v>
      </c>
      <c r="AF32" s="50">
        <v>51725</v>
      </c>
      <c r="AG32" s="50">
        <v>49413</v>
      </c>
      <c r="AH32" s="50">
        <v>46779</v>
      </c>
      <c r="AI32" s="50">
        <v>43792</v>
      </c>
      <c r="AJ32" s="2" t="s">
        <v>30</v>
      </c>
      <c r="AK32" s="37" t="s">
        <v>60</v>
      </c>
      <c r="AL32" s="2" t="s">
        <v>60</v>
      </c>
      <c r="AM32" s="2"/>
    </row>
    <row r="33" spans="1:39" x14ac:dyDescent="0.35">
      <c r="A33" s="2" t="s">
        <v>31</v>
      </c>
      <c r="B33" s="3"/>
      <c r="C33" s="3"/>
      <c r="D33" s="50">
        <v>310</v>
      </c>
      <c r="E33" s="50">
        <v>456</v>
      </c>
      <c r="F33" s="50">
        <v>860</v>
      </c>
      <c r="G33" s="50">
        <v>1496</v>
      </c>
      <c r="H33" s="50">
        <v>2444</v>
      </c>
      <c r="I33" s="50">
        <v>3704</v>
      </c>
      <c r="J33" s="50">
        <v>5426</v>
      </c>
      <c r="K33" s="50">
        <v>7658</v>
      </c>
      <c r="L33" s="50">
        <v>10443</v>
      </c>
      <c r="M33" s="50">
        <v>14015</v>
      </c>
      <c r="N33" s="50">
        <v>18370</v>
      </c>
      <c r="O33" s="50">
        <v>23461</v>
      </c>
      <c r="P33" s="50">
        <v>29087</v>
      </c>
      <c r="Q33" s="50">
        <v>34857</v>
      </c>
      <c r="R33" s="50">
        <v>40454</v>
      </c>
      <c r="S33" s="50">
        <v>45488</v>
      </c>
      <c r="T33" s="50">
        <v>49604</v>
      </c>
      <c r="U33" s="50">
        <v>52754</v>
      </c>
      <c r="V33" s="50">
        <v>54955</v>
      </c>
      <c r="W33" s="50">
        <v>56332</v>
      </c>
      <c r="X33" s="50">
        <v>57159</v>
      </c>
      <c r="Y33" s="50">
        <v>56996</v>
      </c>
      <c r="Z33" s="50">
        <v>56517</v>
      </c>
      <c r="AA33" s="50">
        <v>55804</v>
      </c>
      <c r="AB33" s="50">
        <v>54891</v>
      </c>
      <c r="AC33" s="50">
        <v>53713</v>
      </c>
      <c r="AD33" s="50">
        <v>52302</v>
      </c>
      <c r="AE33" s="50">
        <v>50659</v>
      </c>
      <c r="AF33" s="50">
        <v>48759</v>
      </c>
      <c r="AG33" s="50">
        <v>46579</v>
      </c>
      <c r="AH33" s="50">
        <v>44096</v>
      </c>
      <c r="AI33" s="50">
        <v>41281</v>
      </c>
      <c r="AJ33" s="2" t="s">
        <v>31</v>
      </c>
      <c r="AK33" s="37" t="s">
        <v>74</v>
      </c>
      <c r="AL33" s="2" t="s">
        <v>54</v>
      </c>
      <c r="AM33" s="2" t="s">
        <v>60</v>
      </c>
    </row>
    <row r="34" spans="1:39" x14ac:dyDescent="0.35">
      <c r="A34" s="2" t="s">
        <v>32</v>
      </c>
      <c r="B34" s="3"/>
      <c r="C34" s="3"/>
      <c r="D34" s="50">
        <v>2016</v>
      </c>
      <c r="E34" s="50">
        <v>2845</v>
      </c>
      <c r="F34" s="50">
        <v>5088</v>
      </c>
      <c r="G34" s="50">
        <v>8442</v>
      </c>
      <c r="H34" s="50">
        <v>13146</v>
      </c>
      <c r="I34" s="50">
        <v>19043</v>
      </c>
      <c r="J34" s="50">
        <v>26848</v>
      </c>
      <c r="K34" s="50">
        <v>36932</v>
      </c>
      <c r="L34" s="50">
        <v>49513</v>
      </c>
      <c r="M34" s="50">
        <v>65632</v>
      </c>
      <c r="N34" s="50">
        <v>85288</v>
      </c>
      <c r="O34" s="50">
        <v>108255</v>
      </c>
      <c r="P34" s="50">
        <v>133632</v>
      </c>
      <c r="Q34" s="50">
        <v>159638</v>
      </c>
      <c r="R34" s="50">
        <v>184863</v>
      </c>
      <c r="S34" s="50">
        <v>207547</v>
      </c>
      <c r="T34" s="50">
        <v>226088</v>
      </c>
      <c r="U34" s="50">
        <v>240287</v>
      </c>
      <c r="V34" s="50">
        <v>250198</v>
      </c>
      <c r="W34" s="50">
        <v>256400</v>
      </c>
      <c r="X34" s="50">
        <v>260119</v>
      </c>
      <c r="Y34" s="50">
        <v>259354</v>
      </c>
      <c r="Z34" s="50">
        <v>257174</v>
      </c>
      <c r="AA34" s="50">
        <v>253933</v>
      </c>
      <c r="AB34" s="50">
        <v>249773</v>
      </c>
      <c r="AC34" s="50">
        <v>244425</v>
      </c>
      <c r="AD34" s="50">
        <v>238002</v>
      </c>
      <c r="AE34" s="50">
        <v>230518</v>
      </c>
      <c r="AF34" s="50">
        <v>221871</v>
      </c>
      <c r="AG34" s="50">
        <v>211957</v>
      </c>
      <c r="AH34" s="50">
        <v>200652</v>
      </c>
      <c r="AI34" s="50">
        <v>187844</v>
      </c>
      <c r="AJ34" s="2" t="s">
        <v>32</v>
      </c>
      <c r="AK34" s="37" t="s">
        <v>57</v>
      </c>
      <c r="AL34" s="2" t="s">
        <v>57</v>
      </c>
      <c r="AM34" s="2"/>
    </row>
    <row r="35" spans="1:39" x14ac:dyDescent="0.35">
      <c r="A35" s="2" t="s">
        <v>33</v>
      </c>
      <c r="B35" s="3"/>
      <c r="C35" s="3"/>
      <c r="D35" s="50">
        <v>281</v>
      </c>
      <c r="E35" s="50">
        <v>386</v>
      </c>
      <c r="F35" s="50">
        <v>867</v>
      </c>
      <c r="G35" s="50">
        <v>1603</v>
      </c>
      <c r="H35" s="50">
        <v>2706</v>
      </c>
      <c r="I35" s="50">
        <v>4166</v>
      </c>
      <c r="J35" s="50">
        <v>6141</v>
      </c>
      <c r="K35" s="50">
        <v>8675</v>
      </c>
      <c r="L35" s="50">
        <v>11776</v>
      </c>
      <c r="M35" s="50">
        <v>15686</v>
      </c>
      <c r="N35" s="50">
        <v>20454</v>
      </c>
      <c r="O35" s="50">
        <v>26032</v>
      </c>
      <c r="P35" s="50">
        <v>32190</v>
      </c>
      <c r="Q35" s="50">
        <v>38503</v>
      </c>
      <c r="R35" s="50">
        <v>44628</v>
      </c>
      <c r="S35" s="50">
        <v>50135</v>
      </c>
      <c r="T35" s="50">
        <v>54637</v>
      </c>
      <c r="U35" s="50">
        <v>58086</v>
      </c>
      <c r="V35" s="50">
        <v>60491</v>
      </c>
      <c r="W35" s="50">
        <v>61999</v>
      </c>
      <c r="X35" s="50">
        <v>62904</v>
      </c>
      <c r="Y35" s="50">
        <v>62721</v>
      </c>
      <c r="Z35" s="50">
        <v>62191</v>
      </c>
      <c r="AA35" s="50">
        <v>61410</v>
      </c>
      <c r="AB35" s="50">
        <v>60403</v>
      </c>
      <c r="AC35" s="50">
        <v>59110</v>
      </c>
      <c r="AD35" s="50">
        <v>57556</v>
      </c>
      <c r="AE35" s="50">
        <v>55746</v>
      </c>
      <c r="AF35" s="50">
        <v>53655</v>
      </c>
      <c r="AG35" s="50">
        <v>51258</v>
      </c>
      <c r="AH35" s="50">
        <v>48523</v>
      </c>
      <c r="AI35" s="50">
        <v>45427</v>
      </c>
      <c r="AJ35" s="2" t="s">
        <v>33</v>
      </c>
      <c r="AK35" s="37" t="s">
        <v>55</v>
      </c>
      <c r="AL35" s="2" t="s">
        <v>55</v>
      </c>
      <c r="AM35" s="2"/>
    </row>
    <row r="36" spans="1:39" x14ac:dyDescent="0.35">
      <c r="A36" s="2" t="s">
        <v>34</v>
      </c>
      <c r="B36" s="3"/>
      <c r="C36" s="3"/>
      <c r="D36" s="50">
        <v>325</v>
      </c>
      <c r="E36" s="50">
        <v>472</v>
      </c>
      <c r="F36" s="50">
        <v>1103</v>
      </c>
      <c r="G36" s="50">
        <v>2123</v>
      </c>
      <c r="H36" s="50">
        <v>3725</v>
      </c>
      <c r="I36" s="50">
        <v>5957</v>
      </c>
      <c r="J36" s="50">
        <v>9075</v>
      </c>
      <c r="K36" s="50">
        <v>13091</v>
      </c>
      <c r="L36" s="50">
        <v>18003</v>
      </c>
      <c r="M36" s="50">
        <v>24204</v>
      </c>
      <c r="N36" s="50">
        <v>31767</v>
      </c>
      <c r="O36" s="50">
        <v>40612</v>
      </c>
      <c r="P36" s="50">
        <v>50383</v>
      </c>
      <c r="Q36" s="50">
        <v>60406</v>
      </c>
      <c r="R36" s="50">
        <v>70126</v>
      </c>
      <c r="S36" s="50">
        <v>78872</v>
      </c>
      <c r="T36" s="50">
        <v>86017</v>
      </c>
      <c r="U36" s="50">
        <v>91490</v>
      </c>
      <c r="V36" s="50">
        <v>95312</v>
      </c>
      <c r="W36" s="50">
        <v>97709</v>
      </c>
      <c r="X36" s="50">
        <v>99146</v>
      </c>
      <c r="Y36" s="50">
        <v>98864</v>
      </c>
      <c r="Z36" s="50">
        <v>98032</v>
      </c>
      <c r="AA36" s="50">
        <v>96798</v>
      </c>
      <c r="AB36" s="50">
        <v>95211</v>
      </c>
      <c r="AC36" s="50">
        <v>93171</v>
      </c>
      <c r="AD36" s="50">
        <v>90724</v>
      </c>
      <c r="AE36" s="50">
        <v>87871</v>
      </c>
      <c r="AF36" s="50">
        <v>84574</v>
      </c>
      <c r="AG36" s="50">
        <v>80796</v>
      </c>
      <c r="AH36" s="50">
        <v>76487</v>
      </c>
      <c r="AI36" s="50">
        <v>71603</v>
      </c>
      <c r="AJ36" s="2" t="s">
        <v>34</v>
      </c>
      <c r="AK36" s="37" t="s">
        <v>56</v>
      </c>
      <c r="AL36" s="2" t="s">
        <v>56</v>
      </c>
      <c r="AM36" s="2"/>
    </row>
    <row r="37" spans="1:39" x14ac:dyDescent="0.35">
      <c r="A37" s="2" t="s">
        <v>35</v>
      </c>
      <c r="B37" s="3"/>
      <c r="C37" s="3"/>
      <c r="D37" s="50">
        <v>523</v>
      </c>
      <c r="E37" s="50">
        <v>724</v>
      </c>
      <c r="F37" s="50">
        <v>1632</v>
      </c>
      <c r="G37" s="50">
        <v>3036</v>
      </c>
      <c r="H37" s="50">
        <v>5157</v>
      </c>
      <c r="I37" s="50">
        <v>7992</v>
      </c>
      <c r="J37" s="50">
        <v>11839</v>
      </c>
      <c r="K37" s="50">
        <v>16789</v>
      </c>
      <c r="L37" s="50">
        <v>22837</v>
      </c>
      <c r="M37" s="50">
        <v>30468</v>
      </c>
      <c r="N37" s="50">
        <v>39778</v>
      </c>
      <c r="O37" s="50">
        <v>50660</v>
      </c>
      <c r="P37" s="50">
        <v>62683</v>
      </c>
      <c r="Q37" s="50">
        <v>75009</v>
      </c>
      <c r="R37" s="50">
        <v>86964</v>
      </c>
      <c r="S37" s="50">
        <v>97717</v>
      </c>
      <c r="T37" s="50">
        <v>106503</v>
      </c>
      <c r="U37" s="50">
        <v>113235</v>
      </c>
      <c r="V37" s="50">
        <v>117934</v>
      </c>
      <c r="W37" s="50">
        <v>120877</v>
      </c>
      <c r="X37" s="50">
        <v>122645</v>
      </c>
      <c r="Y37" s="50">
        <v>122288</v>
      </c>
      <c r="Z37" s="50">
        <v>121258</v>
      </c>
      <c r="AA37" s="50">
        <v>119731</v>
      </c>
      <c r="AB37" s="50">
        <v>117770</v>
      </c>
      <c r="AC37" s="50">
        <v>115249</v>
      </c>
      <c r="AD37" s="50">
        <v>112219</v>
      </c>
      <c r="AE37" s="50">
        <v>108690</v>
      </c>
      <c r="AF37" s="50">
        <v>104614</v>
      </c>
      <c r="AG37" s="50">
        <v>99939</v>
      </c>
      <c r="AH37" s="50">
        <v>94610</v>
      </c>
      <c r="AI37" s="50">
        <v>88570</v>
      </c>
      <c r="AJ37" s="2" t="s">
        <v>35</v>
      </c>
      <c r="AK37" s="37" t="s">
        <v>55</v>
      </c>
      <c r="AL37" s="2" t="s">
        <v>55</v>
      </c>
      <c r="AM37" s="2"/>
    </row>
    <row r="38" spans="1:39" x14ac:dyDescent="0.35">
      <c r="A38" s="2" t="s">
        <v>36</v>
      </c>
      <c r="B38" s="3"/>
      <c r="C38" s="3"/>
      <c r="D38" s="50">
        <v>1395</v>
      </c>
      <c r="E38" s="50">
        <v>1998</v>
      </c>
      <c r="F38" s="50">
        <v>3622</v>
      </c>
      <c r="G38" s="50">
        <v>6087</v>
      </c>
      <c r="H38" s="50">
        <v>9611</v>
      </c>
      <c r="I38" s="50">
        <v>14122</v>
      </c>
      <c r="J38" s="50">
        <v>20154</v>
      </c>
      <c r="K38" s="50">
        <v>27956</v>
      </c>
      <c r="L38" s="50">
        <v>37699</v>
      </c>
      <c r="M38" s="50">
        <v>50178</v>
      </c>
      <c r="N38" s="50">
        <v>65397</v>
      </c>
      <c r="O38" s="50">
        <v>83182</v>
      </c>
      <c r="P38" s="50">
        <v>102838</v>
      </c>
      <c r="Q38" s="50">
        <v>122983</v>
      </c>
      <c r="R38" s="50">
        <v>142525</v>
      </c>
      <c r="S38" s="50">
        <v>160097</v>
      </c>
      <c r="T38" s="50">
        <v>174460</v>
      </c>
      <c r="U38" s="50">
        <v>185460</v>
      </c>
      <c r="V38" s="50">
        <v>193140</v>
      </c>
      <c r="W38" s="50">
        <v>197948</v>
      </c>
      <c r="X38" s="50">
        <v>200832</v>
      </c>
      <c r="Y38" s="50">
        <v>200248</v>
      </c>
      <c r="Z38" s="50">
        <v>198560</v>
      </c>
      <c r="AA38" s="50">
        <v>196061</v>
      </c>
      <c r="AB38" s="50">
        <v>192849</v>
      </c>
      <c r="AC38" s="50">
        <v>188717</v>
      </c>
      <c r="AD38" s="50">
        <v>183760</v>
      </c>
      <c r="AE38" s="50">
        <v>177986</v>
      </c>
      <c r="AF38" s="50">
        <v>171306</v>
      </c>
      <c r="AG38" s="50">
        <v>163650</v>
      </c>
      <c r="AH38" s="50">
        <v>154926</v>
      </c>
      <c r="AI38" s="50">
        <v>145033</v>
      </c>
      <c r="AJ38" s="2" t="s">
        <v>36</v>
      </c>
      <c r="AK38" s="37" t="s">
        <v>54</v>
      </c>
      <c r="AL38" s="2" t="s">
        <v>54</v>
      </c>
      <c r="AM38" s="2"/>
    </row>
    <row r="39" spans="1:39" x14ac:dyDescent="0.35">
      <c r="A39" s="2" t="s">
        <v>37</v>
      </c>
      <c r="B39" s="3"/>
      <c r="C39" s="3"/>
      <c r="D39" s="50">
        <v>671</v>
      </c>
      <c r="E39" s="50">
        <v>898</v>
      </c>
      <c r="F39" s="50">
        <v>1510</v>
      </c>
      <c r="G39" s="50">
        <v>2344</v>
      </c>
      <c r="H39" s="50">
        <v>3394</v>
      </c>
      <c r="I39" s="50">
        <v>4534</v>
      </c>
      <c r="J39" s="50">
        <v>5914</v>
      </c>
      <c r="K39" s="50">
        <v>7683</v>
      </c>
      <c r="L39" s="50">
        <v>9881</v>
      </c>
      <c r="M39" s="50">
        <v>12693</v>
      </c>
      <c r="N39" s="50">
        <v>16118</v>
      </c>
      <c r="O39" s="50">
        <v>20118</v>
      </c>
      <c r="P39" s="50">
        <v>24532</v>
      </c>
      <c r="Q39" s="50">
        <v>29051</v>
      </c>
      <c r="R39" s="50">
        <v>33430</v>
      </c>
      <c r="S39" s="50">
        <v>37366</v>
      </c>
      <c r="T39" s="50">
        <v>40587</v>
      </c>
      <c r="U39" s="50">
        <v>43050</v>
      </c>
      <c r="V39" s="50">
        <v>44768</v>
      </c>
      <c r="W39" s="50">
        <v>45839</v>
      </c>
      <c r="X39" s="50">
        <v>46479</v>
      </c>
      <c r="Y39" s="50">
        <v>46335</v>
      </c>
      <c r="Z39" s="50">
        <v>45944</v>
      </c>
      <c r="AA39" s="50">
        <v>45364</v>
      </c>
      <c r="AB39" s="50">
        <v>44622</v>
      </c>
      <c r="AC39" s="50">
        <v>43666</v>
      </c>
      <c r="AD39" s="50">
        <v>42520</v>
      </c>
      <c r="AE39" s="50">
        <v>41182</v>
      </c>
      <c r="AF39" s="50">
        <v>39638</v>
      </c>
      <c r="AG39" s="50">
        <v>37866</v>
      </c>
      <c r="AH39" s="50">
        <v>35847</v>
      </c>
      <c r="AI39" s="50">
        <v>33558</v>
      </c>
      <c r="AJ39" s="2" t="s">
        <v>37</v>
      </c>
      <c r="AK39" s="37" t="s">
        <v>58</v>
      </c>
      <c r="AL39" s="2" t="s">
        <v>58</v>
      </c>
      <c r="AM39" s="2"/>
    </row>
    <row r="40" spans="1:39" x14ac:dyDescent="0.35">
      <c r="A40" s="2" t="s">
        <v>38</v>
      </c>
      <c r="B40" s="3"/>
      <c r="C40" s="3"/>
      <c r="D40" s="50">
        <v>651</v>
      </c>
      <c r="E40" s="50">
        <v>864</v>
      </c>
      <c r="F40" s="50">
        <v>1847</v>
      </c>
      <c r="G40" s="50">
        <v>3259</v>
      </c>
      <c r="H40" s="50">
        <v>5239</v>
      </c>
      <c r="I40" s="50">
        <v>7667</v>
      </c>
      <c r="J40" s="50">
        <v>10753</v>
      </c>
      <c r="K40" s="50">
        <v>14705</v>
      </c>
      <c r="L40" s="50">
        <v>19526</v>
      </c>
      <c r="M40" s="50">
        <v>25607</v>
      </c>
      <c r="N40" s="50">
        <v>33019</v>
      </c>
      <c r="O40" s="50">
        <v>41679</v>
      </c>
      <c r="P40" s="50">
        <v>51244</v>
      </c>
      <c r="Q40" s="50">
        <v>61043</v>
      </c>
      <c r="R40" s="50">
        <v>70544</v>
      </c>
      <c r="S40" s="50">
        <v>79087</v>
      </c>
      <c r="T40" s="50">
        <v>86070</v>
      </c>
      <c r="U40" s="50">
        <v>91420</v>
      </c>
      <c r="V40" s="50">
        <v>95151</v>
      </c>
      <c r="W40" s="50">
        <v>97488</v>
      </c>
      <c r="X40" s="50">
        <v>98881</v>
      </c>
      <c r="Y40" s="50">
        <v>98587</v>
      </c>
      <c r="Z40" s="50">
        <v>97756</v>
      </c>
      <c r="AA40" s="50">
        <v>96525</v>
      </c>
      <c r="AB40" s="50">
        <v>94940</v>
      </c>
      <c r="AC40" s="50">
        <v>92908</v>
      </c>
      <c r="AD40" s="50">
        <v>90468</v>
      </c>
      <c r="AE40" s="50">
        <v>87623</v>
      </c>
      <c r="AF40" s="50">
        <v>84336</v>
      </c>
      <c r="AG40" s="50">
        <v>80567</v>
      </c>
      <c r="AH40" s="50">
        <v>76269</v>
      </c>
      <c r="AI40" s="50">
        <v>71402</v>
      </c>
      <c r="AJ40" s="2" t="s">
        <v>38</v>
      </c>
      <c r="AK40" s="37" t="s">
        <v>74</v>
      </c>
      <c r="AL40" s="2" t="s">
        <v>54</v>
      </c>
      <c r="AM40" s="2" t="s">
        <v>60</v>
      </c>
    </row>
  </sheetData>
  <autoFilter ref="A1:AM40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Your LA - Forecasts</vt:lpstr>
      <vt:lpstr>DFES Min Max Range by LA Charts</vt:lpstr>
      <vt:lpstr>Embedded Charts</vt:lpstr>
      <vt:lpstr>DECADE VIEW BY SCENARIO</vt:lpstr>
      <vt:lpstr>DECADE VIEW BY YEAR</vt:lpstr>
      <vt:lpstr>CT Annual LA Forecasts</vt:lpstr>
      <vt:lpstr>ST Annual LA Forecasts</vt:lpstr>
      <vt:lpstr>SP Annual LA Forecasts</vt:lpstr>
      <vt:lpstr>LTW Annual LA Forecasts</vt:lpstr>
      <vt:lpstr>PS Annual LA Forecasts</vt:lpstr>
      <vt:lpstr>LA MIN MAX Chart data</vt:lpstr>
    </vt:vector>
  </TitlesOfParts>
  <Company>CE Electric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Spencer</dc:creator>
  <cp:lastModifiedBy>Wade, Neal (Northern Powergrid)</cp:lastModifiedBy>
  <cp:lastPrinted>2019-11-15T11:25:24Z</cp:lastPrinted>
  <dcterms:created xsi:type="dcterms:W3CDTF">2019-11-15T08:46:23Z</dcterms:created>
  <dcterms:modified xsi:type="dcterms:W3CDTF">2022-02-21T15:15:32Z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{0F742C78-7CA1-4A83-96D0-F7EDA8C31D24}</vt:lpwstr>
  </property>
  <property fmtid="{D5CDD505-2E9C-101B-9397-08002B2CF9AE}" pid="3" name="DLPManualFileClassificationLastModifiedBy">
    <vt:lpwstr>AD03\mary.black</vt:lpwstr>
  </property>
  <property fmtid="{D5CDD505-2E9C-101B-9397-08002B2CF9AE}" pid="4" name="DLPManualFileClassificationLastModificationDate">
    <vt:lpwstr>1574426671</vt:lpwstr>
  </property>
  <property fmtid="{D5CDD505-2E9C-101B-9397-08002B2CF9AE}" pid="5" name="DLPManualFileClassificationVersion">
    <vt:lpwstr>11.0.400.15</vt:lpwstr>
  </property>
</Properties>
</file>