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1\Working Folder\DFES LA Workbooks\Charting Tools\"/>
    </mc:Choice>
  </mc:AlternateContent>
  <xr:revisionPtr revIDLastSave="0" documentId="8_{3A0AA7D4-5B3B-4A82-AB33-FB3AF2915D4C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Your LA - Forecasts" sheetId="12" r:id="rId1"/>
    <sheet name="DFES Min Max Range by LA Charts" sheetId="11" r:id="rId2"/>
    <sheet name="Embedded Charts" sheetId="16" r:id="rId3"/>
    <sheet name="DECADE VIEW BY SCENARIO" sheetId="5" r:id="rId4"/>
    <sheet name="DECADE VIEW BY YEAR" sheetId="9" r:id="rId5"/>
    <sheet name="CT Annual LA Forecasts" sheetId="2" r:id="rId6"/>
    <sheet name="ST Annual LA Forecasts" sheetId="13" r:id="rId7"/>
    <sheet name="SP Annual LA Forecasts" sheetId="4" r:id="rId8"/>
    <sheet name="LTW Annual LA Forecasts" sheetId="3" r:id="rId9"/>
    <sheet name="PS Annual LA Forecasts" sheetId="1" r:id="rId10"/>
    <sheet name="LA MIN MAX Chart data" sheetId="10" r:id="rId11"/>
  </sheets>
  <definedNames>
    <definedName name="_xlnm._FilterDatabase" localSheetId="5" hidden="1">'CT Annual LA Forecasts'!$A$1:$AM$40</definedName>
    <definedName name="_xlnm._FilterDatabase" localSheetId="3" hidden="1">'DECADE VIEW BY SCENARIO'!$A$2:$X$41</definedName>
    <definedName name="_xlnm._FilterDatabase" localSheetId="4" hidden="1">'DECADE VIEW BY YEAR'!$A$2:$X$41</definedName>
    <definedName name="_xlnm._FilterDatabase" localSheetId="10" hidden="1">'LA MIN MAX Chart data'!$A$2:$P$41</definedName>
    <definedName name="_xlnm._FilterDatabase" localSheetId="8" hidden="1">'LTW Annual LA Forecasts'!$A$1:$AM$40</definedName>
    <definedName name="_xlnm._FilterDatabase" localSheetId="9" hidden="1">'PS Annual LA Forecasts'!$A$1:$AM$40</definedName>
    <definedName name="_xlnm._FilterDatabase" localSheetId="7" hidden="1">'SP Annual LA Forecasts'!$A$1:$AM$40</definedName>
    <definedName name="_xlnm._FilterDatabase" localSheetId="6" hidden="1">'ST Annual LA Forecasts'!$A$1:$AM$40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5" l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3" i="5"/>
  <c r="D4" i="9"/>
  <c r="E4" i="9"/>
  <c r="F4" i="9"/>
  <c r="D5" i="9"/>
  <c r="E5" i="9"/>
  <c r="F5" i="9"/>
  <c r="D6" i="9"/>
  <c r="E6" i="9"/>
  <c r="F6" i="9"/>
  <c r="D7" i="9"/>
  <c r="E7" i="9"/>
  <c r="F7" i="9"/>
  <c r="D8" i="9"/>
  <c r="E8" i="9"/>
  <c r="F8" i="9"/>
  <c r="D9" i="9"/>
  <c r="E9" i="9"/>
  <c r="F9" i="9"/>
  <c r="D10" i="9"/>
  <c r="E10" i="9"/>
  <c r="F10" i="9"/>
  <c r="D11" i="9"/>
  <c r="E11" i="9"/>
  <c r="F11" i="9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F26" i="9"/>
  <c r="D27" i="9"/>
  <c r="E27" i="9"/>
  <c r="F27" i="9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F3" i="9"/>
  <c r="E3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3" i="9"/>
  <c r="AK7" i="12" l="1"/>
  <c r="BF7" i="12" s="1"/>
  <c r="T37" i="12" s="1"/>
  <c r="T45" i="12" s="1"/>
  <c r="O41" i="9"/>
  <c r="O41" i="5"/>
  <c r="O40" i="9"/>
  <c r="O40" i="5"/>
  <c r="P39" i="5"/>
  <c r="J39" i="9"/>
  <c r="P38" i="5"/>
  <c r="O38" i="5"/>
  <c r="O37" i="9"/>
  <c r="O37" i="5"/>
  <c r="O36" i="9"/>
  <c r="J36" i="9"/>
  <c r="P35" i="5"/>
  <c r="O35" i="5"/>
  <c r="P34" i="5"/>
  <c r="J34" i="9"/>
  <c r="O33" i="9"/>
  <c r="O32" i="9"/>
  <c r="O32" i="5"/>
  <c r="P31" i="5"/>
  <c r="O31" i="5"/>
  <c r="P30" i="5"/>
  <c r="J30" i="9"/>
  <c r="O29" i="9"/>
  <c r="O29" i="5"/>
  <c r="O28" i="9"/>
  <c r="J28" i="9"/>
  <c r="P27" i="5"/>
  <c r="J27" i="9"/>
  <c r="P26" i="5"/>
  <c r="J26" i="9"/>
  <c r="O25" i="9"/>
  <c r="O25" i="5"/>
  <c r="O24" i="9"/>
  <c r="O24" i="5"/>
  <c r="P23" i="5"/>
  <c r="J23" i="9"/>
  <c r="P22" i="5"/>
  <c r="O22" i="5"/>
  <c r="O21" i="9"/>
  <c r="O21" i="5"/>
  <c r="O20" i="9"/>
  <c r="J20" i="9"/>
  <c r="P19" i="5"/>
  <c r="O19" i="5"/>
  <c r="P18" i="5"/>
  <c r="J18" i="9"/>
  <c r="O17" i="9"/>
  <c r="O16" i="9"/>
  <c r="O16" i="5"/>
  <c r="P15" i="5"/>
  <c r="O15" i="5"/>
  <c r="P14" i="5"/>
  <c r="J14" i="9"/>
  <c r="O13" i="9"/>
  <c r="O13" i="5"/>
  <c r="O12" i="9"/>
  <c r="J12" i="9"/>
  <c r="P11" i="5"/>
  <c r="J11" i="9"/>
  <c r="P10" i="5"/>
  <c r="J10" i="9"/>
  <c r="O9" i="9"/>
  <c r="O9" i="5"/>
  <c r="O8" i="9"/>
  <c r="O8" i="5"/>
  <c r="P7" i="5"/>
  <c r="J7" i="9"/>
  <c r="P6" i="5"/>
  <c r="O6" i="5"/>
  <c r="O5" i="9"/>
  <c r="J5" i="9"/>
  <c r="O4" i="9"/>
  <c r="J4" i="9"/>
  <c r="O3" i="9"/>
  <c r="O3" i="5"/>
  <c r="J8" i="9"/>
  <c r="J9" i="9"/>
  <c r="J16" i="9"/>
  <c r="J17" i="9"/>
  <c r="J24" i="9"/>
  <c r="J25" i="9"/>
  <c r="J32" i="9"/>
  <c r="J33" i="9"/>
  <c r="J40" i="9"/>
  <c r="J41" i="9"/>
  <c r="O10" i="9"/>
  <c r="O11" i="9"/>
  <c r="O18" i="9"/>
  <c r="O19" i="9"/>
  <c r="O26" i="9"/>
  <c r="O27" i="9"/>
  <c r="O34" i="9"/>
  <c r="O35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3" i="9"/>
  <c r="J3" i="9"/>
  <c r="Q41" i="5"/>
  <c r="Q40" i="5"/>
  <c r="Q39" i="5"/>
  <c r="O39" i="5"/>
  <c r="Q38" i="5"/>
  <c r="Q37" i="5"/>
  <c r="Q36" i="5"/>
  <c r="O36" i="5"/>
  <c r="Q35" i="5"/>
  <c r="Q34" i="5"/>
  <c r="Q33" i="5"/>
  <c r="O33" i="5"/>
  <c r="Q32" i="5"/>
  <c r="Q31" i="5"/>
  <c r="Q30" i="5"/>
  <c r="Q29" i="5"/>
  <c r="Q28" i="5"/>
  <c r="Q27" i="5"/>
  <c r="Q26" i="5"/>
  <c r="O26" i="5"/>
  <c r="Q25" i="5"/>
  <c r="Q24" i="5"/>
  <c r="Q23" i="5"/>
  <c r="O23" i="5"/>
  <c r="Q22" i="5"/>
  <c r="Q21" i="5"/>
  <c r="Q20" i="5"/>
  <c r="O20" i="5"/>
  <c r="Q19" i="5"/>
  <c r="Q18" i="5"/>
  <c r="Q17" i="5"/>
  <c r="O17" i="5"/>
  <c r="Q16" i="5"/>
  <c r="Q15" i="5"/>
  <c r="Q14" i="5"/>
  <c r="Q13" i="5"/>
  <c r="Q12" i="5"/>
  <c r="Q11" i="5"/>
  <c r="Q10" i="5"/>
  <c r="O10" i="5"/>
  <c r="Q9" i="5"/>
  <c r="Q8" i="5"/>
  <c r="Q7" i="5"/>
  <c r="O7" i="5"/>
  <c r="Q6" i="5"/>
  <c r="Q5" i="5"/>
  <c r="Q4" i="5"/>
  <c r="O4" i="5"/>
  <c r="Q3" i="5"/>
  <c r="AP7" i="12" l="1"/>
  <c r="D37" i="12" s="1"/>
  <c r="D45" i="12" s="1"/>
  <c r="AX7" i="12"/>
  <c r="L37" i="12" s="1"/>
  <c r="L45" i="12" s="1"/>
  <c r="O14" i="5"/>
  <c r="O30" i="5"/>
  <c r="J31" i="9"/>
  <c r="J15" i="9"/>
  <c r="O5" i="5"/>
  <c r="O27" i="5"/>
  <c r="J38" i="9"/>
  <c r="J6" i="9"/>
  <c r="O18" i="5"/>
  <c r="O34" i="5"/>
  <c r="J37" i="9"/>
  <c r="J29" i="9"/>
  <c r="J21" i="9"/>
  <c r="J13" i="9"/>
  <c r="O12" i="5"/>
  <c r="O28" i="5"/>
  <c r="O11" i="5"/>
  <c r="J22" i="9"/>
  <c r="J35" i="9"/>
  <c r="J19" i="9"/>
  <c r="BT7" i="12"/>
  <c r="AH37" i="12" s="1"/>
  <c r="AH45" i="12" s="1"/>
  <c r="BN7" i="12"/>
  <c r="AB37" i="12" s="1"/>
  <c r="AB45" i="12" s="1"/>
  <c r="O39" i="9"/>
  <c r="O31" i="9"/>
  <c r="O23" i="9"/>
  <c r="O15" i="9"/>
  <c r="O7" i="9"/>
  <c r="O38" i="9"/>
  <c r="O30" i="9"/>
  <c r="O22" i="9"/>
  <c r="O14" i="9"/>
  <c r="O6" i="9"/>
  <c r="AO7" i="12"/>
  <c r="C37" i="12" s="1"/>
  <c r="C45" i="12" s="1"/>
  <c r="AW7" i="12"/>
  <c r="K37" i="12" s="1"/>
  <c r="K45" i="12" s="1"/>
  <c r="BE7" i="12"/>
  <c r="S37" i="12" s="1"/>
  <c r="S45" i="12" s="1"/>
  <c r="BM7" i="12"/>
  <c r="AA37" i="12" s="1"/>
  <c r="AA45" i="12" s="1"/>
  <c r="AS7" i="12"/>
  <c r="G37" i="12" s="1"/>
  <c r="G45" i="12" s="1"/>
  <c r="BA7" i="12"/>
  <c r="O37" i="12" s="1"/>
  <c r="O45" i="12" s="1"/>
  <c r="BI7" i="12"/>
  <c r="W37" i="12" s="1"/>
  <c r="W45" i="12" s="1"/>
  <c r="BQ7" i="12"/>
  <c r="AE37" i="12" s="1"/>
  <c r="AE45" i="12" s="1"/>
  <c r="AT7" i="12"/>
  <c r="H37" i="12" s="1"/>
  <c r="H45" i="12" s="1"/>
  <c r="BB7" i="12"/>
  <c r="P37" i="12" s="1"/>
  <c r="P45" i="12" s="1"/>
  <c r="BJ7" i="12"/>
  <c r="X37" i="12" s="1"/>
  <c r="X45" i="12" s="1"/>
  <c r="BR7" i="12"/>
  <c r="AF37" i="12" s="1"/>
  <c r="AF45" i="12" s="1"/>
  <c r="AM7" i="12"/>
  <c r="AQ7" i="12"/>
  <c r="E37" i="12" s="1"/>
  <c r="E45" i="12" s="1"/>
  <c r="AU7" i="12"/>
  <c r="I37" i="12" s="1"/>
  <c r="I45" i="12" s="1"/>
  <c r="AY7" i="12"/>
  <c r="M37" i="12" s="1"/>
  <c r="M45" i="12" s="1"/>
  <c r="BC7" i="12"/>
  <c r="Q37" i="12" s="1"/>
  <c r="Q45" i="12" s="1"/>
  <c r="BG7" i="12"/>
  <c r="U37" i="12" s="1"/>
  <c r="U45" i="12" s="1"/>
  <c r="BK7" i="12"/>
  <c r="Y37" i="12" s="1"/>
  <c r="Y45" i="12" s="1"/>
  <c r="BO7" i="12"/>
  <c r="AC37" i="12" s="1"/>
  <c r="AC45" i="12" s="1"/>
  <c r="BS7" i="12"/>
  <c r="AG37" i="12" s="1"/>
  <c r="AG45" i="12" s="1"/>
  <c r="AN7" i="12"/>
  <c r="AR7" i="12"/>
  <c r="F37" i="12" s="1"/>
  <c r="F45" i="12" s="1"/>
  <c r="AV7" i="12"/>
  <c r="J37" i="12" s="1"/>
  <c r="J45" i="12" s="1"/>
  <c r="AZ7" i="12"/>
  <c r="N37" i="12" s="1"/>
  <c r="N45" i="12" s="1"/>
  <c r="BD7" i="12"/>
  <c r="R37" i="12" s="1"/>
  <c r="R45" i="12" s="1"/>
  <c r="BH7" i="12"/>
  <c r="V37" i="12" s="1"/>
  <c r="V45" i="12" s="1"/>
  <c r="BL7" i="12"/>
  <c r="Z37" i="12" s="1"/>
  <c r="Z45" i="12" s="1"/>
  <c r="BP7" i="12"/>
  <c r="AD37" i="12" s="1"/>
  <c r="AD45" i="12" s="1"/>
  <c r="P3" i="5"/>
  <c r="P4" i="5"/>
  <c r="P5" i="5"/>
  <c r="P8" i="5"/>
  <c r="P9" i="5"/>
  <c r="P12" i="5"/>
  <c r="P13" i="5"/>
  <c r="P16" i="5"/>
  <c r="P17" i="5"/>
  <c r="P20" i="5"/>
  <c r="P21" i="5"/>
  <c r="P24" i="5"/>
  <c r="P25" i="5"/>
  <c r="P28" i="5"/>
  <c r="P29" i="5"/>
  <c r="P32" i="5"/>
  <c r="P33" i="5"/>
  <c r="P36" i="5"/>
  <c r="P37" i="5"/>
  <c r="P40" i="5"/>
  <c r="P41" i="5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AK5" i="12"/>
  <c r="AK4" i="12"/>
  <c r="AK3" i="12"/>
  <c r="BT3" i="12" l="1"/>
  <c r="AH33" i="12" s="1"/>
  <c r="AH41" i="12" s="1"/>
  <c r="BP3" i="12"/>
  <c r="BL3" i="12"/>
  <c r="Z33" i="12" s="1"/>
  <c r="Z41" i="12" s="1"/>
  <c r="BH3" i="12"/>
  <c r="V33" i="12" s="1"/>
  <c r="V41" i="12" s="1"/>
  <c r="BD3" i="12"/>
  <c r="R33" i="12" s="1"/>
  <c r="R41" i="12" s="1"/>
  <c r="AZ3" i="12"/>
  <c r="N33" i="12" s="1"/>
  <c r="N41" i="12" s="1"/>
  <c r="AV3" i="12"/>
  <c r="J33" i="12" s="1"/>
  <c r="J41" i="12" s="1"/>
  <c r="AR3" i="12"/>
  <c r="F33" i="12" s="1"/>
  <c r="F41" i="12" s="1"/>
  <c r="AN3" i="12"/>
  <c r="AM3" i="12"/>
  <c r="BN3" i="12"/>
  <c r="BF3" i="12"/>
  <c r="T33" i="12" s="1"/>
  <c r="T41" i="12" s="1"/>
  <c r="AX3" i="12"/>
  <c r="L33" i="12" s="1"/>
  <c r="L41" i="12" s="1"/>
  <c r="AP3" i="12"/>
  <c r="D33" i="12" s="1"/>
  <c r="D41" i="12" s="1"/>
  <c r="BQ3" i="12"/>
  <c r="AE33" i="12" s="1"/>
  <c r="AE41" i="12" s="1"/>
  <c r="BI3" i="12"/>
  <c r="W33" i="12" s="1"/>
  <c r="W41" i="12" s="1"/>
  <c r="BA3" i="12"/>
  <c r="O33" i="12" s="1"/>
  <c r="O41" i="12" s="1"/>
  <c r="AS3" i="12"/>
  <c r="BS3" i="12"/>
  <c r="BO3" i="12"/>
  <c r="BK3" i="12"/>
  <c r="BG3" i="12"/>
  <c r="U33" i="12" s="1"/>
  <c r="U41" i="12" s="1"/>
  <c r="BC3" i="12"/>
  <c r="Q33" i="12" s="1"/>
  <c r="Q41" i="12" s="1"/>
  <c r="AY3" i="12"/>
  <c r="M33" i="12" s="1"/>
  <c r="M41" i="12" s="1"/>
  <c r="AU3" i="12"/>
  <c r="I33" i="12" s="1"/>
  <c r="I41" i="12" s="1"/>
  <c r="AQ3" i="12"/>
  <c r="E33" i="12" s="1"/>
  <c r="E41" i="12" s="1"/>
  <c r="BR3" i="12"/>
  <c r="AF33" i="12" s="1"/>
  <c r="AF41" i="12" s="1"/>
  <c r="BJ3" i="12"/>
  <c r="X33" i="12" s="1"/>
  <c r="X41" i="12" s="1"/>
  <c r="BB3" i="12"/>
  <c r="P33" i="12" s="1"/>
  <c r="P41" i="12" s="1"/>
  <c r="AT3" i="12"/>
  <c r="H33" i="12" s="1"/>
  <c r="H41" i="12" s="1"/>
  <c r="BM3" i="12"/>
  <c r="AA33" i="12" s="1"/>
  <c r="AA41" i="12" s="1"/>
  <c r="BE3" i="12"/>
  <c r="S33" i="12" s="1"/>
  <c r="S41" i="12" s="1"/>
  <c r="AW3" i="12"/>
  <c r="K33" i="12" s="1"/>
  <c r="K41" i="12" s="1"/>
  <c r="AO3" i="12"/>
  <c r="C33" i="12" s="1"/>
  <c r="C41" i="12" s="1"/>
  <c r="BS4" i="12"/>
  <c r="AG34" i="12" s="1"/>
  <c r="AG42" i="12" s="1"/>
  <c r="BO4" i="12"/>
  <c r="AC34" i="12" s="1"/>
  <c r="AC42" i="12" s="1"/>
  <c r="BK4" i="12"/>
  <c r="BG4" i="12"/>
  <c r="U34" i="12" s="1"/>
  <c r="U42" i="12" s="1"/>
  <c r="BC4" i="12"/>
  <c r="Q34" i="12" s="1"/>
  <c r="Q42" i="12" s="1"/>
  <c r="AY4" i="12"/>
  <c r="M34" i="12" s="1"/>
  <c r="M42" i="12" s="1"/>
  <c r="AU4" i="12"/>
  <c r="I34" i="12" s="1"/>
  <c r="I42" i="12" s="1"/>
  <c r="AQ4" i="12"/>
  <c r="BM4" i="12"/>
  <c r="AA34" i="12" s="1"/>
  <c r="AA42" i="12" s="1"/>
  <c r="BE4" i="12"/>
  <c r="S34" i="12" s="1"/>
  <c r="S42" i="12" s="1"/>
  <c r="AW4" i="12"/>
  <c r="K34" i="12" s="1"/>
  <c r="K42" i="12" s="1"/>
  <c r="AO4" i="12"/>
  <c r="C34" i="12" s="1"/>
  <c r="C42" i="12" s="1"/>
  <c r="BP4" i="12"/>
  <c r="AD34" i="12" s="1"/>
  <c r="AD42" i="12" s="1"/>
  <c r="BH4" i="12"/>
  <c r="V34" i="12" s="1"/>
  <c r="V42" i="12" s="1"/>
  <c r="AZ4" i="12"/>
  <c r="N34" i="12" s="1"/>
  <c r="N42" i="12" s="1"/>
  <c r="AR4" i="12"/>
  <c r="AM4" i="12"/>
  <c r="BR4" i="12"/>
  <c r="AF34" i="12" s="1"/>
  <c r="AF42" i="12" s="1"/>
  <c r="BN4" i="12"/>
  <c r="AB34" i="12" s="1"/>
  <c r="AB42" i="12" s="1"/>
  <c r="BJ4" i="12"/>
  <c r="X34" i="12" s="1"/>
  <c r="X42" i="12" s="1"/>
  <c r="BF4" i="12"/>
  <c r="T34" i="12" s="1"/>
  <c r="T42" i="12" s="1"/>
  <c r="BB4" i="12"/>
  <c r="P34" i="12" s="1"/>
  <c r="P42" i="12" s="1"/>
  <c r="AX4" i="12"/>
  <c r="L34" i="12" s="1"/>
  <c r="L42" i="12" s="1"/>
  <c r="AT4" i="12"/>
  <c r="H34" i="12" s="1"/>
  <c r="H42" i="12" s="1"/>
  <c r="AP4" i="12"/>
  <c r="D34" i="12" s="1"/>
  <c r="D42" i="12" s="1"/>
  <c r="BQ4" i="12"/>
  <c r="AE34" i="12" s="1"/>
  <c r="AE42" i="12" s="1"/>
  <c r="BI4" i="12"/>
  <c r="W34" i="12" s="1"/>
  <c r="W42" i="12" s="1"/>
  <c r="BA4" i="12"/>
  <c r="O34" i="12" s="1"/>
  <c r="O42" i="12" s="1"/>
  <c r="AS4" i="12"/>
  <c r="G34" i="12" s="1"/>
  <c r="G42" i="12" s="1"/>
  <c r="BT4" i="12"/>
  <c r="AH34" i="12" s="1"/>
  <c r="AH42" i="12" s="1"/>
  <c r="BL4" i="12"/>
  <c r="Z34" i="12" s="1"/>
  <c r="Z42" i="12" s="1"/>
  <c r="BD4" i="12"/>
  <c r="R34" i="12" s="1"/>
  <c r="R42" i="12" s="1"/>
  <c r="AV4" i="12"/>
  <c r="J34" i="12" s="1"/>
  <c r="J42" i="12" s="1"/>
  <c r="AN4" i="12"/>
  <c r="BR5" i="12"/>
  <c r="BN5" i="12"/>
  <c r="AB35" i="12" s="1"/>
  <c r="AB43" i="12" s="1"/>
  <c r="BJ5" i="12"/>
  <c r="X35" i="12" s="1"/>
  <c r="X43" i="12" s="1"/>
  <c r="BF5" i="12"/>
  <c r="T35" i="12" s="1"/>
  <c r="T43" i="12" s="1"/>
  <c r="BB5" i="12"/>
  <c r="P35" i="12" s="1"/>
  <c r="P43" i="12" s="1"/>
  <c r="AX5" i="12"/>
  <c r="AT5" i="12"/>
  <c r="H35" i="12" s="1"/>
  <c r="H43" i="12" s="1"/>
  <c r="AP5" i="12"/>
  <c r="BT5" i="12"/>
  <c r="AH35" i="12" s="1"/>
  <c r="AH43" i="12" s="1"/>
  <c r="BL5" i="12"/>
  <c r="Z35" i="12" s="1"/>
  <c r="Z43" i="12" s="1"/>
  <c r="BD5" i="12"/>
  <c r="R35" i="12" s="1"/>
  <c r="R43" i="12" s="1"/>
  <c r="AV5" i="12"/>
  <c r="J35" i="12" s="1"/>
  <c r="J43" i="12" s="1"/>
  <c r="AN5" i="12"/>
  <c r="BO5" i="12"/>
  <c r="BG5" i="12"/>
  <c r="AY5" i="12"/>
  <c r="AQ5" i="12"/>
  <c r="E35" i="12" s="1"/>
  <c r="E43" i="12" s="1"/>
  <c r="BQ5" i="12"/>
  <c r="AE35" i="12" s="1"/>
  <c r="AE43" i="12" s="1"/>
  <c r="BM5" i="12"/>
  <c r="AA35" i="12" s="1"/>
  <c r="AA43" i="12" s="1"/>
  <c r="BI5" i="12"/>
  <c r="W35" i="12" s="1"/>
  <c r="W43" i="12" s="1"/>
  <c r="BE5" i="12"/>
  <c r="S35" i="12" s="1"/>
  <c r="S43" i="12" s="1"/>
  <c r="BA5" i="12"/>
  <c r="AW5" i="12"/>
  <c r="K35" i="12" s="1"/>
  <c r="K43" i="12" s="1"/>
  <c r="AS5" i="12"/>
  <c r="AO5" i="12"/>
  <c r="C35" i="12" s="1"/>
  <c r="C43" i="12" s="1"/>
  <c r="BP5" i="12"/>
  <c r="AD35" i="12" s="1"/>
  <c r="AD43" i="12" s="1"/>
  <c r="BH5" i="12"/>
  <c r="V35" i="12" s="1"/>
  <c r="V43" i="12" s="1"/>
  <c r="AZ5" i="12"/>
  <c r="N35" i="12" s="1"/>
  <c r="N43" i="12" s="1"/>
  <c r="AR5" i="12"/>
  <c r="F35" i="12" s="1"/>
  <c r="F43" i="12" s="1"/>
  <c r="BS5" i="12"/>
  <c r="AG35" i="12" s="1"/>
  <c r="AG43" i="12" s="1"/>
  <c r="BK5" i="12"/>
  <c r="Y35" i="12" s="1"/>
  <c r="Y43" i="12" s="1"/>
  <c r="BC5" i="12"/>
  <c r="Q35" i="12" s="1"/>
  <c r="Q43" i="12" s="1"/>
  <c r="AU5" i="12"/>
  <c r="I35" i="12" s="1"/>
  <c r="I43" i="12" s="1"/>
  <c r="BQ6" i="12"/>
  <c r="AE36" i="12" s="1"/>
  <c r="AE44" i="12" s="1"/>
  <c r="BM6" i="12"/>
  <c r="AA36" i="12" s="1"/>
  <c r="AA44" i="12" s="1"/>
  <c r="BI6" i="12"/>
  <c r="W36" i="12" s="1"/>
  <c r="W44" i="12" s="1"/>
  <c r="BE6" i="12"/>
  <c r="S36" i="12" s="1"/>
  <c r="S44" i="12" s="1"/>
  <c r="BA6" i="12"/>
  <c r="O36" i="12" s="1"/>
  <c r="O44" i="12" s="1"/>
  <c r="AW6" i="12"/>
  <c r="K36" i="12" s="1"/>
  <c r="K44" i="12" s="1"/>
  <c r="AS6" i="12"/>
  <c r="G36" i="12" s="1"/>
  <c r="G44" i="12" s="1"/>
  <c r="AO6" i="12"/>
  <c r="C36" i="12" s="1"/>
  <c r="C44" i="12" s="1"/>
  <c r="BS6" i="12"/>
  <c r="AG36" i="12" s="1"/>
  <c r="AG44" i="12" s="1"/>
  <c r="BO6" i="12"/>
  <c r="AC36" i="12" s="1"/>
  <c r="AC44" i="12" s="1"/>
  <c r="BK6" i="12"/>
  <c r="Y36" i="12" s="1"/>
  <c r="Y44" i="12" s="1"/>
  <c r="BG6" i="12"/>
  <c r="U36" i="12" s="1"/>
  <c r="U44" i="12" s="1"/>
  <c r="BC6" i="12"/>
  <c r="Q36" i="12" s="1"/>
  <c r="Q44" i="12" s="1"/>
  <c r="AU6" i="12"/>
  <c r="I36" i="12" s="1"/>
  <c r="I44" i="12" s="1"/>
  <c r="BJ6" i="12"/>
  <c r="X36" i="12" s="1"/>
  <c r="X44" i="12" s="1"/>
  <c r="AX6" i="12"/>
  <c r="L36" i="12" s="1"/>
  <c r="L44" i="12" s="1"/>
  <c r="AP6" i="12"/>
  <c r="D36" i="12" s="1"/>
  <c r="D44" i="12" s="1"/>
  <c r="BT6" i="12"/>
  <c r="AH36" i="12" s="1"/>
  <c r="AH44" i="12" s="1"/>
  <c r="BP6" i="12"/>
  <c r="AD36" i="12" s="1"/>
  <c r="AD44" i="12" s="1"/>
  <c r="BL6" i="12"/>
  <c r="Z36" i="12" s="1"/>
  <c r="Z44" i="12" s="1"/>
  <c r="BH6" i="12"/>
  <c r="V36" i="12" s="1"/>
  <c r="V44" i="12" s="1"/>
  <c r="BD6" i="12"/>
  <c r="R36" i="12" s="1"/>
  <c r="R44" i="12" s="1"/>
  <c r="AZ6" i="12"/>
  <c r="N36" i="12" s="1"/>
  <c r="N44" i="12" s="1"/>
  <c r="AV6" i="12"/>
  <c r="J36" i="12" s="1"/>
  <c r="J44" i="12" s="1"/>
  <c r="AR6" i="12"/>
  <c r="F36" i="12" s="1"/>
  <c r="F44" i="12" s="1"/>
  <c r="AN6" i="12"/>
  <c r="AY6" i="12"/>
  <c r="M36" i="12" s="1"/>
  <c r="M44" i="12" s="1"/>
  <c r="AQ6" i="12"/>
  <c r="E36" i="12" s="1"/>
  <c r="E44" i="12" s="1"/>
  <c r="AM6" i="12"/>
  <c r="BR6" i="12"/>
  <c r="AF36" i="12" s="1"/>
  <c r="AF44" i="12" s="1"/>
  <c r="BN6" i="12"/>
  <c r="AB36" i="12" s="1"/>
  <c r="AB44" i="12" s="1"/>
  <c r="BF6" i="12"/>
  <c r="T36" i="12" s="1"/>
  <c r="T44" i="12" s="1"/>
  <c r="BB6" i="12"/>
  <c r="P36" i="12" s="1"/>
  <c r="P44" i="12" s="1"/>
  <c r="AT6" i="12"/>
  <c r="H36" i="12" s="1"/>
  <c r="H44" i="12" s="1"/>
  <c r="G35" i="12"/>
  <c r="G43" i="12" s="1"/>
  <c r="O35" i="12"/>
  <c r="O43" i="12" s="1"/>
  <c r="AF35" i="12"/>
  <c r="AF43" i="12" s="1"/>
  <c r="E34" i="12"/>
  <c r="E42" i="12" s="1"/>
  <c r="Y34" i="12"/>
  <c r="Y42" i="12" s="1"/>
  <c r="D35" i="12"/>
  <c r="D43" i="12" s="1"/>
  <c r="L35" i="12"/>
  <c r="L43" i="12" s="1"/>
  <c r="F34" i="12"/>
  <c r="F42" i="12" s="1"/>
  <c r="AM5" i="12"/>
  <c r="M35" i="12"/>
  <c r="M43" i="12" s="1"/>
  <c r="U35" i="12"/>
  <c r="U43" i="12" s="1"/>
  <c r="AC35" i="12"/>
  <c r="AC43" i="12" s="1"/>
  <c r="AK2" i="12"/>
  <c r="AL2" i="12" s="1"/>
  <c r="Y33" i="12"/>
  <c r="Y41" i="12" s="1"/>
  <c r="AC33" i="12"/>
  <c r="AC41" i="12" s="1"/>
  <c r="AG33" i="12"/>
  <c r="AG41" i="12" s="1"/>
  <c r="AD33" i="12"/>
  <c r="AD41" i="12" s="1"/>
  <c r="G33" i="12"/>
  <c r="G41" i="12" s="1"/>
  <c r="AB33" i="12"/>
  <c r="AB41" i="12" s="1"/>
  <c r="B32" i="12" l="1"/>
  <c r="P41" i="9"/>
  <c r="K41" i="9"/>
  <c r="S41" i="9"/>
  <c r="N41" i="9"/>
  <c r="I41" i="9"/>
  <c r="R41" i="9"/>
  <c r="M41" i="9"/>
  <c r="H41" i="9"/>
  <c r="Q41" i="9"/>
  <c r="L41" i="9"/>
  <c r="G41" i="9"/>
  <c r="P40" i="9"/>
  <c r="K40" i="9"/>
  <c r="S40" i="9"/>
  <c r="N40" i="9"/>
  <c r="I40" i="9"/>
  <c r="R40" i="9"/>
  <c r="M40" i="9"/>
  <c r="H40" i="9"/>
  <c r="Q40" i="9"/>
  <c r="L40" i="9"/>
  <c r="G40" i="9"/>
  <c r="F40" i="10" s="1"/>
  <c r="P39" i="9"/>
  <c r="K39" i="9"/>
  <c r="S39" i="9"/>
  <c r="N39" i="9"/>
  <c r="I39" i="9"/>
  <c r="R39" i="9"/>
  <c r="M39" i="9"/>
  <c r="H39" i="9"/>
  <c r="Q39" i="9"/>
  <c r="L39" i="9"/>
  <c r="G39" i="9"/>
  <c r="P38" i="9"/>
  <c r="K38" i="9"/>
  <c r="S38" i="9"/>
  <c r="N38" i="9"/>
  <c r="I38" i="9"/>
  <c r="R38" i="9"/>
  <c r="M38" i="9"/>
  <c r="H38" i="9"/>
  <c r="Q38" i="9"/>
  <c r="L38" i="9"/>
  <c r="G38" i="9"/>
  <c r="P37" i="9"/>
  <c r="K37" i="9"/>
  <c r="S37" i="9"/>
  <c r="N37" i="9"/>
  <c r="I37" i="9"/>
  <c r="R37" i="9"/>
  <c r="M37" i="9"/>
  <c r="H37" i="9"/>
  <c r="Q37" i="9"/>
  <c r="L37" i="9"/>
  <c r="G37" i="9"/>
  <c r="P36" i="9"/>
  <c r="K36" i="9"/>
  <c r="S36" i="9"/>
  <c r="N36" i="9"/>
  <c r="I36" i="9"/>
  <c r="R36" i="9"/>
  <c r="M36" i="9"/>
  <c r="H36" i="9"/>
  <c r="Q36" i="9"/>
  <c r="L36" i="9"/>
  <c r="G36" i="9"/>
  <c r="P35" i="9"/>
  <c r="K35" i="9"/>
  <c r="S35" i="9"/>
  <c r="N35" i="9"/>
  <c r="I35" i="9"/>
  <c r="R35" i="9"/>
  <c r="M35" i="9"/>
  <c r="H35" i="9"/>
  <c r="Q35" i="9"/>
  <c r="L35" i="9"/>
  <c r="G35" i="9"/>
  <c r="P34" i="9"/>
  <c r="K34" i="9"/>
  <c r="S34" i="9"/>
  <c r="N34" i="9"/>
  <c r="I34" i="9"/>
  <c r="R34" i="9"/>
  <c r="M34" i="9"/>
  <c r="H34" i="9"/>
  <c r="Q34" i="9"/>
  <c r="L34" i="9"/>
  <c r="G34" i="9"/>
  <c r="P33" i="9"/>
  <c r="K33" i="9"/>
  <c r="S33" i="9"/>
  <c r="N33" i="9"/>
  <c r="I33" i="9"/>
  <c r="R33" i="9"/>
  <c r="M33" i="9"/>
  <c r="H33" i="9"/>
  <c r="Q33" i="9"/>
  <c r="L33" i="9"/>
  <c r="G33" i="9"/>
  <c r="P32" i="9"/>
  <c r="K32" i="9"/>
  <c r="S32" i="9"/>
  <c r="N32" i="9"/>
  <c r="I32" i="9"/>
  <c r="R32" i="9"/>
  <c r="M32" i="9"/>
  <c r="H32" i="9"/>
  <c r="Q32" i="9"/>
  <c r="L32" i="9"/>
  <c r="G32" i="9"/>
  <c r="P31" i="9"/>
  <c r="K31" i="9"/>
  <c r="S31" i="9"/>
  <c r="N31" i="9"/>
  <c r="I31" i="9"/>
  <c r="R31" i="9"/>
  <c r="M31" i="9"/>
  <c r="H31" i="9"/>
  <c r="Q31" i="9"/>
  <c r="L31" i="9"/>
  <c r="G31" i="9"/>
  <c r="P30" i="9"/>
  <c r="K30" i="9"/>
  <c r="S30" i="9"/>
  <c r="N30" i="9"/>
  <c r="I30" i="9"/>
  <c r="R30" i="9"/>
  <c r="M30" i="9"/>
  <c r="H30" i="9"/>
  <c r="Q30" i="9"/>
  <c r="L30" i="9"/>
  <c r="G30" i="9"/>
  <c r="P29" i="9"/>
  <c r="K29" i="9"/>
  <c r="S29" i="9"/>
  <c r="N29" i="9"/>
  <c r="I29" i="9"/>
  <c r="R29" i="9"/>
  <c r="M29" i="9"/>
  <c r="H29" i="9"/>
  <c r="Q29" i="9"/>
  <c r="L29" i="9"/>
  <c r="G29" i="9"/>
  <c r="P28" i="9"/>
  <c r="K28" i="9"/>
  <c r="S28" i="9"/>
  <c r="N28" i="9"/>
  <c r="I28" i="9"/>
  <c r="R28" i="9"/>
  <c r="M28" i="9"/>
  <c r="H28" i="9"/>
  <c r="Q28" i="9"/>
  <c r="L28" i="9"/>
  <c r="G28" i="9"/>
  <c r="P27" i="9"/>
  <c r="K27" i="9"/>
  <c r="S27" i="9"/>
  <c r="N27" i="9"/>
  <c r="I27" i="9"/>
  <c r="R27" i="9"/>
  <c r="M27" i="9"/>
  <c r="H27" i="9"/>
  <c r="Q27" i="9"/>
  <c r="L27" i="9"/>
  <c r="G27" i="9"/>
  <c r="P26" i="9"/>
  <c r="K26" i="9"/>
  <c r="S26" i="9"/>
  <c r="N26" i="9"/>
  <c r="I26" i="9"/>
  <c r="R26" i="9"/>
  <c r="M26" i="9"/>
  <c r="H26" i="9"/>
  <c r="Q26" i="9"/>
  <c r="L26" i="9"/>
  <c r="G26" i="9"/>
  <c r="P25" i="9"/>
  <c r="K25" i="9"/>
  <c r="S25" i="9"/>
  <c r="N25" i="9"/>
  <c r="I25" i="9"/>
  <c r="R25" i="9"/>
  <c r="M25" i="9"/>
  <c r="H25" i="9"/>
  <c r="Q25" i="9"/>
  <c r="L25" i="9"/>
  <c r="G25" i="9"/>
  <c r="P24" i="9"/>
  <c r="K24" i="9"/>
  <c r="S24" i="9"/>
  <c r="N24" i="9"/>
  <c r="I24" i="9"/>
  <c r="R24" i="9"/>
  <c r="M24" i="9"/>
  <c r="H24" i="9"/>
  <c r="Q24" i="9"/>
  <c r="L24" i="9"/>
  <c r="G24" i="9"/>
  <c r="P23" i="9"/>
  <c r="K23" i="9"/>
  <c r="S23" i="9"/>
  <c r="N23" i="9"/>
  <c r="I23" i="9"/>
  <c r="R23" i="9"/>
  <c r="M23" i="9"/>
  <c r="H23" i="9"/>
  <c r="Q23" i="9"/>
  <c r="L23" i="9"/>
  <c r="G23" i="9"/>
  <c r="P22" i="9"/>
  <c r="K22" i="9"/>
  <c r="S22" i="9"/>
  <c r="N22" i="9"/>
  <c r="I22" i="9"/>
  <c r="R22" i="9"/>
  <c r="M22" i="9"/>
  <c r="H22" i="9"/>
  <c r="Q22" i="9"/>
  <c r="L22" i="9"/>
  <c r="G22" i="9"/>
  <c r="P21" i="9"/>
  <c r="K21" i="9"/>
  <c r="S21" i="9"/>
  <c r="N21" i="9"/>
  <c r="I21" i="9"/>
  <c r="R21" i="9"/>
  <c r="M21" i="9"/>
  <c r="H21" i="9"/>
  <c r="Q21" i="9"/>
  <c r="L21" i="9"/>
  <c r="G21" i="9"/>
  <c r="P20" i="9"/>
  <c r="K20" i="9"/>
  <c r="S20" i="9"/>
  <c r="N20" i="9"/>
  <c r="I20" i="9"/>
  <c r="R20" i="9"/>
  <c r="M20" i="9"/>
  <c r="H20" i="9"/>
  <c r="Q20" i="9"/>
  <c r="L20" i="9"/>
  <c r="G20" i="9"/>
  <c r="P19" i="9"/>
  <c r="K19" i="9"/>
  <c r="S19" i="9"/>
  <c r="N19" i="9"/>
  <c r="I19" i="9"/>
  <c r="R19" i="9"/>
  <c r="M19" i="9"/>
  <c r="H19" i="9"/>
  <c r="Q19" i="9"/>
  <c r="L19" i="9"/>
  <c r="G19" i="9"/>
  <c r="P18" i="9"/>
  <c r="K18" i="9"/>
  <c r="S18" i="9"/>
  <c r="N18" i="9"/>
  <c r="I18" i="9"/>
  <c r="R18" i="9"/>
  <c r="M18" i="9"/>
  <c r="H18" i="9"/>
  <c r="Q18" i="9"/>
  <c r="L18" i="9"/>
  <c r="G18" i="9"/>
  <c r="P17" i="9"/>
  <c r="K17" i="9"/>
  <c r="S17" i="9"/>
  <c r="N17" i="9"/>
  <c r="I17" i="9"/>
  <c r="R17" i="9"/>
  <c r="M17" i="9"/>
  <c r="H17" i="9"/>
  <c r="Q17" i="9"/>
  <c r="L17" i="9"/>
  <c r="G17" i="9"/>
  <c r="P16" i="9"/>
  <c r="K16" i="9"/>
  <c r="S16" i="9"/>
  <c r="N16" i="9"/>
  <c r="I16" i="9"/>
  <c r="R16" i="9"/>
  <c r="M16" i="9"/>
  <c r="H16" i="9"/>
  <c r="Q16" i="9"/>
  <c r="L16" i="9"/>
  <c r="G16" i="9"/>
  <c r="P15" i="9"/>
  <c r="K15" i="9"/>
  <c r="S15" i="9"/>
  <c r="N15" i="9"/>
  <c r="I15" i="9"/>
  <c r="R15" i="9"/>
  <c r="M15" i="9"/>
  <c r="H15" i="9"/>
  <c r="Q15" i="9"/>
  <c r="L15" i="9"/>
  <c r="G15" i="9"/>
  <c r="P14" i="9"/>
  <c r="K14" i="9"/>
  <c r="S14" i="9"/>
  <c r="N14" i="9"/>
  <c r="I14" i="9"/>
  <c r="R14" i="9"/>
  <c r="M14" i="9"/>
  <c r="H14" i="9"/>
  <c r="Q14" i="9"/>
  <c r="L14" i="9"/>
  <c r="G14" i="9"/>
  <c r="P13" i="9"/>
  <c r="K13" i="9"/>
  <c r="S13" i="9"/>
  <c r="N13" i="9"/>
  <c r="I13" i="9"/>
  <c r="R13" i="9"/>
  <c r="M13" i="9"/>
  <c r="H13" i="9"/>
  <c r="Q13" i="9"/>
  <c r="L13" i="9"/>
  <c r="G13" i="9"/>
  <c r="P12" i="9"/>
  <c r="K12" i="9"/>
  <c r="S12" i="9"/>
  <c r="N12" i="9"/>
  <c r="I12" i="9"/>
  <c r="R12" i="9"/>
  <c r="M12" i="9"/>
  <c r="H12" i="9"/>
  <c r="Q12" i="9"/>
  <c r="L12" i="9"/>
  <c r="G12" i="9"/>
  <c r="P11" i="9"/>
  <c r="K11" i="9"/>
  <c r="S11" i="9"/>
  <c r="N11" i="9"/>
  <c r="I11" i="9"/>
  <c r="R11" i="9"/>
  <c r="M11" i="9"/>
  <c r="H11" i="9"/>
  <c r="Q11" i="9"/>
  <c r="L11" i="9"/>
  <c r="G11" i="9"/>
  <c r="P10" i="9"/>
  <c r="K10" i="9"/>
  <c r="S10" i="9"/>
  <c r="N10" i="9"/>
  <c r="I10" i="9"/>
  <c r="R10" i="9"/>
  <c r="M10" i="9"/>
  <c r="H10" i="9"/>
  <c r="Q10" i="9"/>
  <c r="L10" i="9"/>
  <c r="G10" i="9"/>
  <c r="P9" i="9"/>
  <c r="K9" i="9"/>
  <c r="S9" i="9"/>
  <c r="N9" i="9"/>
  <c r="I9" i="9"/>
  <c r="R9" i="9"/>
  <c r="M9" i="9"/>
  <c r="H9" i="9"/>
  <c r="Q9" i="9"/>
  <c r="L9" i="9"/>
  <c r="G9" i="9"/>
  <c r="P8" i="9"/>
  <c r="K8" i="9"/>
  <c r="S8" i="9"/>
  <c r="N8" i="9"/>
  <c r="I8" i="9"/>
  <c r="R8" i="9"/>
  <c r="M8" i="9"/>
  <c r="H8" i="9"/>
  <c r="Q8" i="9"/>
  <c r="L8" i="9"/>
  <c r="G8" i="9"/>
  <c r="P7" i="9"/>
  <c r="K7" i="9"/>
  <c r="S7" i="9"/>
  <c r="N7" i="9"/>
  <c r="I7" i="9"/>
  <c r="R7" i="9"/>
  <c r="M7" i="9"/>
  <c r="H7" i="9"/>
  <c r="Q7" i="9"/>
  <c r="L7" i="9"/>
  <c r="G7" i="9"/>
  <c r="P6" i="9"/>
  <c r="K6" i="9"/>
  <c r="S6" i="9"/>
  <c r="N6" i="9"/>
  <c r="I6" i="9"/>
  <c r="R6" i="9"/>
  <c r="M6" i="9"/>
  <c r="H6" i="9"/>
  <c r="Q6" i="9"/>
  <c r="L6" i="9"/>
  <c r="G6" i="9"/>
  <c r="P5" i="9"/>
  <c r="K5" i="9"/>
  <c r="S5" i="9"/>
  <c r="N5" i="9"/>
  <c r="I5" i="9"/>
  <c r="R5" i="9"/>
  <c r="M5" i="9"/>
  <c r="H5" i="9"/>
  <c r="Q5" i="9"/>
  <c r="L5" i="9"/>
  <c r="G5" i="9"/>
  <c r="P4" i="9"/>
  <c r="K4" i="9"/>
  <c r="S4" i="9"/>
  <c r="N4" i="9"/>
  <c r="I4" i="9"/>
  <c r="R4" i="9"/>
  <c r="M4" i="9"/>
  <c r="H4" i="9"/>
  <c r="Q4" i="9"/>
  <c r="L4" i="9"/>
  <c r="G4" i="9"/>
  <c r="P3" i="9"/>
  <c r="K3" i="9"/>
  <c r="S3" i="9"/>
  <c r="N3" i="9"/>
  <c r="I3" i="9"/>
  <c r="R3" i="9"/>
  <c r="M3" i="9"/>
  <c r="H3" i="9"/>
  <c r="Q3" i="9"/>
  <c r="L3" i="9"/>
  <c r="G3" i="9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5" i="5"/>
  <c r="T5" i="5"/>
  <c r="S5" i="5"/>
  <c r="U4" i="5"/>
  <c r="T4" i="5"/>
  <c r="S4" i="5"/>
  <c r="U3" i="5"/>
  <c r="T3" i="5"/>
  <c r="S3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C39" i="10" l="1"/>
  <c r="F7" i="10"/>
  <c r="C14" i="10"/>
  <c r="F15" i="10"/>
  <c r="F23" i="10"/>
  <c r="F31" i="10"/>
  <c r="F39" i="10"/>
  <c r="F27" i="10"/>
  <c r="C3" i="10"/>
  <c r="F4" i="10"/>
  <c r="F36" i="10"/>
  <c r="F11" i="10"/>
  <c r="F19" i="10"/>
  <c r="C34" i="10"/>
  <c r="F35" i="10"/>
  <c r="F9" i="10"/>
  <c r="F8" i="10"/>
  <c r="F16" i="10"/>
  <c r="F28" i="10"/>
  <c r="F32" i="10"/>
  <c r="F12" i="10"/>
  <c r="F20" i="10"/>
  <c r="F24" i="10"/>
  <c r="F10" i="10"/>
  <c r="F25" i="10"/>
  <c r="F22" i="10"/>
  <c r="F17" i="10"/>
  <c r="I3" i="10"/>
  <c r="F6" i="10"/>
  <c r="K12" i="10"/>
  <c r="L12" i="10"/>
  <c r="F14" i="10"/>
  <c r="K24" i="10"/>
  <c r="L24" i="10"/>
  <c r="K28" i="10"/>
  <c r="L28" i="10"/>
  <c r="C29" i="10"/>
  <c r="K36" i="10"/>
  <c r="L36" i="10"/>
  <c r="K40" i="10"/>
  <c r="L40" i="10"/>
  <c r="K3" i="10"/>
  <c r="L3" i="10"/>
  <c r="C4" i="10"/>
  <c r="K7" i="10"/>
  <c r="L7" i="10"/>
  <c r="L11" i="10"/>
  <c r="K11" i="10"/>
  <c r="F13" i="10"/>
  <c r="L19" i="10"/>
  <c r="K19" i="10"/>
  <c r="K23" i="10"/>
  <c r="L23" i="10"/>
  <c r="L27" i="10"/>
  <c r="K27" i="10"/>
  <c r="K31" i="10"/>
  <c r="L31" i="10"/>
  <c r="C32" i="10"/>
  <c r="K35" i="10"/>
  <c r="L35" i="10"/>
  <c r="L39" i="10"/>
  <c r="K39" i="10"/>
  <c r="C40" i="10"/>
  <c r="L6" i="10"/>
  <c r="K6" i="10"/>
  <c r="L10" i="10"/>
  <c r="K10" i="10"/>
  <c r="L14" i="10"/>
  <c r="K14" i="10"/>
  <c r="L18" i="10"/>
  <c r="K18" i="10"/>
  <c r="L22" i="10"/>
  <c r="K22" i="10"/>
  <c r="L26" i="10"/>
  <c r="K26" i="10"/>
  <c r="L30" i="10"/>
  <c r="K30" i="10"/>
  <c r="L34" i="10"/>
  <c r="K34" i="10"/>
  <c r="L38" i="10"/>
  <c r="K38" i="10"/>
  <c r="K4" i="10"/>
  <c r="L4" i="10"/>
  <c r="K8" i="10"/>
  <c r="L8" i="10"/>
  <c r="K16" i="10"/>
  <c r="L16" i="10"/>
  <c r="I19" i="10"/>
  <c r="K20" i="10"/>
  <c r="L20" i="10"/>
  <c r="F26" i="10"/>
  <c r="K32" i="10"/>
  <c r="L32" i="10"/>
  <c r="F34" i="10"/>
  <c r="F38" i="10"/>
  <c r="F5" i="10"/>
  <c r="K15" i="10"/>
  <c r="L15" i="10"/>
  <c r="F21" i="10"/>
  <c r="F29" i="10"/>
  <c r="F33" i="10"/>
  <c r="F37" i="10"/>
  <c r="F41" i="10"/>
  <c r="K5" i="10"/>
  <c r="L5" i="10"/>
  <c r="L9" i="10"/>
  <c r="K9" i="10"/>
  <c r="K13" i="10"/>
  <c r="L13" i="10"/>
  <c r="K17" i="10"/>
  <c r="L17" i="10"/>
  <c r="L21" i="10"/>
  <c r="K21" i="10"/>
  <c r="K25" i="10"/>
  <c r="L25" i="10"/>
  <c r="L29" i="10"/>
  <c r="K29" i="10"/>
  <c r="K33" i="10"/>
  <c r="L33" i="10"/>
  <c r="L37" i="10"/>
  <c r="K37" i="10"/>
  <c r="K41" i="10"/>
  <c r="L41" i="10"/>
  <c r="B5" i="10"/>
  <c r="C5" i="10"/>
  <c r="H7" i="10"/>
  <c r="I7" i="10"/>
  <c r="H11" i="10"/>
  <c r="I11" i="10"/>
  <c r="H15" i="10"/>
  <c r="I15" i="10"/>
  <c r="B17" i="10"/>
  <c r="C17" i="10"/>
  <c r="F18" i="10"/>
  <c r="B21" i="10"/>
  <c r="C21" i="10"/>
  <c r="H23" i="10"/>
  <c r="I23" i="10"/>
  <c r="B25" i="10"/>
  <c r="C25" i="10"/>
  <c r="H27" i="10"/>
  <c r="I27" i="10"/>
  <c r="F30" i="10"/>
  <c r="H31" i="10"/>
  <c r="I31" i="10"/>
  <c r="B33" i="10"/>
  <c r="C33" i="10"/>
  <c r="H35" i="10"/>
  <c r="I35" i="10"/>
  <c r="H39" i="10"/>
  <c r="I39" i="10"/>
  <c r="C41" i="10"/>
  <c r="H6" i="10"/>
  <c r="I6" i="10"/>
  <c r="B8" i="10"/>
  <c r="C8" i="10"/>
  <c r="H10" i="10"/>
  <c r="I10" i="10"/>
  <c r="B12" i="10"/>
  <c r="C12" i="10"/>
  <c r="H14" i="10"/>
  <c r="I14" i="10"/>
  <c r="B16" i="10"/>
  <c r="C16" i="10"/>
  <c r="H18" i="10"/>
  <c r="I18" i="10"/>
  <c r="B20" i="10"/>
  <c r="C20" i="10"/>
  <c r="H22" i="10"/>
  <c r="I22" i="10"/>
  <c r="B24" i="10"/>
  <c r="C24" i="10"/>
  <c r="H26" i="10"/>
  <c r="I26" i="10"/>
  <c r="B28" i="10"/>
  <c r="C28" i="10"/>
  <c r="H30" i="10"/>
  <c r="I30" i="10"/>
  <c r="H34" i="10"/>
  <c r="I34" i="10"/>
  <c r="B36" i="10"/>
  <c r="C36" i="10"/>
  <c r="H38" i="10"/>
  <c r="I38" i="10"/>
  <c r="H5" i="10"/>
  <c r="I5" i="10"/>
  <c r="B7" i="10"/>
  <c r="C7" i="10"/>
  <c r="H9" i="10"/>
  <c r="I9" i="10"/>
  <c r="B11" i="10"/>
  <c r="C11" i="10"/>
  <c r="H13" i="10"/>
  <c r="I13" i="10"/>
  <c r="B15" i="10"/>
  <c r="C15" i="10"/>
  <c r="H17" i="10"/>
  <c r="I17" i="10"/>
  <c r="B19" i="10"/>
  <c r="C19" i="10"/>
  <c r="H21" i="10"/>
  <c r="I21" i="10"/>
  <c r="B23" i="10"/>
  <c r="C23" i="10"/>
  <c r="H25" i="10"/>
  <c r="I25" i="10"/>
  <c r="B27" i="10"/>
  <c r="C27" i="10"/>
  <c r="H29" i="10"/>
  <c r="I29" i="10"/>
  <c r="B31" i="10"/>
  <c r="C31" i="10"/>
  <c r="H33" i="10"/>
  <c r="I33" i="10"/>
  <c r="B35" i="10"/>
  <c r="C35" i="10"/>
  <c r="H37" i="10"/>
  <c r="I37" i="10"/>
  <c r="H41" i="10"/>
  <c r="I41" i="10"/>
  <c r="B9" i="10"/>
  <c r="C9" i="10"/>
  <c r="B13" i="10"/>
  <c r="C13" i="10"/>
  <c r="B37" i="10"/>
  <c r="C37" i="10"/>
  <c r="E3" i="10"/>
  <c r="F3" i="10"/>
  <c r="H4" i="10"/>
  <c r="I4" i="10"/>
  <c r="B6" i="10"/>
  <c r="C6" i="10"/>
  <c r="H8" i="10"/>
  <c r="I8" i="10"/>
  <c r="B10" i="10"/>
  <c r="C10" i="10"/>
  <c r="H12" i="10"/>
  <c r="I12" i="10"/>
  <c r="H16" i="10"/>
  <c r="I16" i="10"/>
  <c r="B18" i="10"/>
  <c r="C18" i="10"/>
  <c r="H20" i="10"/>
  <c r="I20" i="10"/>
  <c r="B22" i="10"/>
  <c r="C22" i="10"/>
  <c r="H24" i="10"/>
  <c r="I24" i="10"/>
  <c r="B26" i="10"/>
  <c r="C26" i="10"/>
  <c r="H28" i="10"/>
  <c r="I28" i="10"/>
  <c r="B30" i="10"/>
  <c r="C30" i="10"/>
  <c r="H32" i="10"/>
  <c r="I32" i="10"/>
  <c r="H36" i="10"/>
  <c r="I36" i="10"/>
  <c r="B38" i="10"/>
  <c r="C38" i="10"/>
  <c r="H40" i="10"/>
  <c r="I40" i="10"/>
  <c r="B41" i="10"/>
  <c r="B14" i="10"/>
  <c r="B29" i="10"/>
  <c r="B4" i="10"/>
  <c r="B32" i="10"/>
  <c r="B34" i="10"/>
  <c r="B39" i="10"/>
  <c r="D39" i="10" s="1"/>
  <c r="B40" i="10"/>
  <c r="H19" i="10"/>
  <c r="B3" i="10"/>
  <c r="H3" i="10"/>
  <c r="E41" i="10"/>
  <c r="E40" i="10"/>
  <c r="G40" i="10" s="1"/>
  <c r="E39" i="10"/>
  <c r="E38" i="10"/>
  <c r="E37" i="10"/>
  <c r="G37" i="10" s="1"/>
  <c r="E36" i="10"/>
  <c r="E35" i="10"/>
  <c r="E34" i="10"/>
  <c r="E33" i="10"/>
  <c r="E32" i="10"/>
  <c r="E31" i="10"/>
  <c r="E30" i="10"/>
  <c r="E29" i="10"/>
  <c r="E28" i="10"/>
  <c r="E27" i="10"/>
  <c r="G27" i="10" s="1"/>
  <c r="E26" i="10"/>
  <c r="E25" i="10"/>
  <c r="E24" i="10"/>
  <c r="E23" i="10"/>
  <c r="E22" i="10"/>
  <c r="E21" i="10"/>
  <c r="E20" i="10"/>
  <c r="E19" i="10"/>
  <c r="E18" i="10"/>
  <c r="E17" i="10"/>
  <c r="E16" i="10"/>
  <c r="E15" i="10"/>
  <c r="G15" i="10" s="1"/>
  <c r="E14" i="10"/>
  <c r="E13" i="10"/>
  <c r="E12" i="10"/>
  <c r="E11" i="10"/>
  <c r="E10" i="10"/>
  <c r="E9" i="10"/>
  <c r="E8" i="10"/>
  <c r="E7" i="10"/>
  <c r="E6" i="10"/>
  <c r="G6" i="10" s="1"/>
  <c r="E5" i="10"/>
  <c r="E4" i="10"/>
  <c r="G35" i="10" l="1"/>
  <c r="G31" i="10"/>
  <c r="G23" i="10"/>
  <c r="G39" i="10"/>
  <c r="G8" i="10"/>
  <c r="G16" i="10"/>
  <c r="G24" i="10"/>
  <c r="D32" i="10"/>
  <c r="D3" i="10"/>
  <c r="D14" i="10"/>
  <c r="G4" i="10"/>
  <c r="G28" i="10"/>
  <c r="G36" i="10"/>
  <c r="G7" i="10"/>
  <c r="G11" i="10"/>
  <c r="G12" i="10"/>
  <c r="G32" i="10"/>
  <c r="G19" i="10"/>
  <c r="D29" i="10"/>
  <c r="G20" i="10"/>
  <c r="M17" i="10"/>
  <c r="D34" i="10"/>
  <c r="G9" i="10"/>
  <c r="G10" i="10"/>
  <c r="G13" i="10"/>
  <c r="G25" i="10"/>
  <c r="G33" i="10"/>
  <c r="G17" i="10"/>
  <c r="G22" i="10"/>
  <c r="G34" i="10"/>
  <c r="J12" i="10"/>
  <c r="J29" i="10"/>
  <c r="G3" i="10"/>
  <c r="J19" i="10"/>
  <c r="G21" i="10"/>
  <c r="G41" i="10"/>
  <c r="D40" i="10"/>
  <c r="G5" i="10"/>
  <c r="G29" i="10"/>
  <c r="D4" i="10"/>
  <c r="G14" i="10"/>
  <c r="G26" i="10"/>
  <c r="G38" i="10"/>
  <c r="J36" i="10"/>
  <c r="J34" i="10"/>
  <c r="J14" i="10"/>
  <c r="D8" i="10"/>
  <c r="M39" i="10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K44" i="10"/>
  <c r="E47" i="10" s="1"/>
  <c r="B44" i="10"/>
  <c r="B47" i="10" s="1"/>
  <c r="G44" i="10" l="1"/>
  <c r="C48" i="10"/>
  <c r="B48" i="10"/>
  <c r="E48" i="10"/>
  <c r="M44" i="10"/>
  <c r="D48" i="10"/>
  <c r="J44" i="10"/>
  <c r="D44" i="10"/>
</calcChain>
</file>

<file path=xl/sharedStrings.xml><?xml version="1.0" encoding="utf-8"?>
<sst xmlns="http://schemas.openxmlformats.org/spreadsheetml/2006/main" count="1332" uniqueCount="92">
  <si>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</si>
  <si>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</si>
  <si>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</si>
  <si>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</si>
  <si>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</si>
  <si>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</si>
  <si>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</si>
  <si>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</si>
  <si>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</si>
  <si>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</si>
  <si>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</si>
  <si>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</si>
  <si>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</si>
  <si>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</si>
  <si>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</si>
  <si>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</si>
  <si>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</si>
  <si>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</si>
  <si>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</si>
  <si>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</si>
  <si>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</si>
  <si>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</si>
  <si>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</si>
  <si>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</si>
  <si>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</si>
  <si>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</si>
  <si>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</si>
  <si>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</si>
  <si>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</si>
  <si>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</si>
  <si>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</si>
  <si>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</si>
  <si>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</si>
  <si>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</si>
  <si>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</si>
  <si>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</si>
  <si>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</si>
  <si>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</si>
  <si>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</si>
  <si>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</si>
  <si>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</si>
  <si>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</si>
  <si>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</si>
  <si>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</si>
  <si>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</si>
  <si>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SP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</si>
  <si>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</si>
  <si>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</si>
  <si>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</si>
  <si>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</si>
  <si>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</si>
  <si>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</si>
  <si>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</si>
  <si>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</si>
  <si>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</si>
  <si>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</si>
  <si>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</si>
  <si>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</si>
  <si>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</si>
  <si>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</si>
  <si>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</si>
  <si>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</si>
  <si>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</si>
  <si>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</si>
  <si>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</si>
  <si>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</si>
  <si>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</si>
  <si>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</si>
  <si>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</si>
  <si>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</si>
  <si>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</si>
  <si>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</si>
  <si>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</si>
  <si>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</si>
  <si>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</si>
  <si>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</si>
  <si>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</si>
  <si>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</si>
  <si>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Consumer Transformation</t>
  </si>
  <si>
    <t>Leading The Way</t>
  </si>
  <si>
    <t>System Transformation</t>
  </si>
  <si>
    <t>CT</t>
  </si>
  <si>
    <t>LTW</t>
  </si>
  <si>
    <t>ST</t>
  </si>
  <si>
    <t>See DFES Min Max Range by LA Charts</t>
  </si>
  <si>
    <t>See Your LA - Forecasts</t>
  </si>
  <si>
    <t>https://odileeds.github.io/northern-powergrid/2020-DFES/</t>
  </si>
  <si>
    <t>Decade</t>
  </si>
  <si>
    <t>PS</t>
  </si>
  <si>
    <t>NPg Planning Scenario</t>
  </si>
  <si>
    <t>You can now see the Heat Pumps in 2030 for NPg Planning Scenario in the Wakefield Chart above - in the ODI tool below</t>
  </si>
  <si>
    <t>NPg DFES 2021: Your HP projections for your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</si>
</sst>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F2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827B7A"/>
        <bgColor indexed="64"/>
      </patternFill>
    </fill>
    <fill>
      <patternFill patternType="solid">
        <fgColor rgb="FF5BCB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6" xfId="0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4" borderId="1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ont="1" applyFill="1" applyBorder="1"/>
    <xf numFmtId="164" fontId="0" fillId="5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1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164" fontId="11" fillId="0" borderId="0" xfId="1" applyNumberFormat="1" applyFont="1" applyFill="1" applyBorder="1" applyProtection="1">
      <protection hidden="1"/>
    </xf>
    <xf numFmtId="0" fontId="11" fillId="0" borderId="0" xfId="0" applyFont="1"/>
    <xf numFmtId="0" fontId="11" fillId="0" borderId="0" xfId="0" applyFont="1" applyBorder="1" applyProtection="1">
      <protection hidden="1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20" fillId="0" borderId="0" xfId="0" applyFont="1"/>
    <xf numFmtId="0" fontId="21" fillId="0" borderId="0" xfId="3" applyFont="1"/>
    <xf numFmtId="0" fontId="4" fillId="0" borderId="2" xfId="0" applyFont="1" applyBorder="1" applyAlignment="1">
      <alignment vertical="center"/>
    </xf>
    <xf numFmtId="0" fontId="0" fillId="0" borderId="1" xfId="1" applyNumberFormat="1" applyFont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827B7A"/>
      <color rgb="FF5BCBF5"/>
      <color rgb="FFC2CD23"/>
      <color rgb="FFFFBF22"/>
      <color rgb="FF00AB84"/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2021: Heat Pump projections for Barnsley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1088</c:v>
                </c:pt>
                <c:pt idx="1">
                  <c:v>1198</c:v>
                </c:pt>
                <c:pt idx="2">
                  <c:v>1483</c:v>
                </c:pt>
                <c:pt idx="3">
                  <c:v>2094</c:v>
                </c:pt>
                <c:pt idx="4">
                  <c:v>2803</c:v>
                </c:pt>
                <c:pt idx="5">
                  <c:v>3526</c:v>
                </c:pt>
                <c:pt idx="6">
                  <c:v>5775</c:v>
                </c:pt>
                <c:pt idx="7">
                  <c:v>7957</c:v>
                </c:pt>
                <c:pt idx="8">
                  <c:v>10880</c:v>
                </c:pt>
                <c:pt idx="9">
                  <c:v>14688</c:v>
                </c:pt>
                <c:pt idx="10">
                  <c:v>18796</c:v>
                </c:pt>
                <c:pt idx="11">
                  <c:v>23049</c:v>
                </c:pt>
                <c:pt idx="12">
                  <c:v>27192</c:v>
                </c:pt>
                <c:pt idx="13">
                  <c:v>31786</c:v>
                </c:pt>
                <c:pt idx="14">
                  <c:v>36611</c:v>
                </c:pt>
                <c:pt idx="15">
                  <c:v>42088</c:v>
                </c:pt>
                <c:pt idx="16">
                  <c:v>48831</c:v>
                </c:pt>
                <c:pt idx="17">
                  <c:v>54451</c:v>
                </c:pt>
                <c:pt idx="18">
                  <c:v>60047</c:v>
                </c:pt>
                <c:pt idx="19">
                  <c:v>65750</c:v>
                </c:pt>
                <c:pt idx="20">
                  <c:v>71650</c:v>
                </c:pt>
                <c:pt idx="21">
                  <c:v>77089</c:v>
                </c:pt>
                <c:pt idx="22">
                  <c:v>82951</c:v>
                </c:pt>
                <c:pt idx="23">
                  <c:v>88293</c:v>
                </c:pt>
                <c:pt idx="24">
                  <c:v>93107</c:v>
                </c:pt>
                <c:pt idx="25">
                  <c:v>97285</c:v>
                </c:pt>
                <c:pt idx="26">
                  <c:v>101058</c:v>
                </c:pt>
                <c:pt idx="27">
                  <c:v>104506</c:v>
                </c:pt>
                <c:pt idx="28">
                  <c:v>108100</c:v>
                </c:pt>
                <c:pt idx="29">
                  <c:v>111637</c:v>
                </c:pt>
                <c:pt idx="30">
                  <c:v>112709</c:v>
                </c:pt>
                <c:pt idx="31">
                  <c:v>113369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1-48AB-915F-16F38E46530F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1453</c:v>
                </c:pt>
                <c:pt idx="3">
                  <c:v>2046</c:v>
                </c:pt>
                <c:pt idx="4">
                  <c:v>2691</c:v>
                </c:pt>
                <c:pt idx="5">
                  <c:v>3445</c:v>
                </c:pt>
                <c:pt idx="6">
                  <c:v>4338</c:v>
                </c:pt>
                <c:pt idx="7">
                  <c:v>5681</c:v>
                </c:pt>
                <c:pt idx="8">
                  <c:v>7274</c:v>
                </c:pt>
                <c:pt idx="9">
                  <c:v>9673</c:v>
                </c:pt>
                <c:pt idx="10">
                  <c:v>13031</c:v>
                </c:pt>
                <c:pt idx="11">
                  <c:v>16881</c:v>
                </c:pt>
                <c:pt idx="12">
                  <c:v>22044</c:v>
                </c:pt>
                <c:pt idx="13">
                  <c:v>27425</c:v>
                </c:pt>
                <c:pt idx="14">
                  <c:v>32726</c:v>
                </c:pt>
                <c:pt idx="15">
                  <c:v>37801</c:v>
                </c:pt>
                <c:pt idx="16">
                  <c:v>42734</c:v>
                </c:pt>
                <c:pt idx="17">
                  <c:v>49967</c:v>
                </c:pt>
                <c:pt idx="18">
                  <c:v>55822</c:v>
                </c:pt>
                <c:pt idx="19">
                  <c:v>61614</c:v>
                </c:pt>
                <c:pt idx="20">
                  <c:v>67279</c:v>
                </c:pt>
                <c:pt idx="21">
                  <c:v>72813</c:v>
                </c:pt>
                <c:pt idx="22">
                  <c:v>78615</c:v>
                </c:pt>
                <c:pt idx="23">
                  <c:v>83942</c:v>
                </c:pt>
                <c:pt idx="24">
                  <c:v>88326</c:v>
                </c:pt>
                <c:pt idx="25">
                  <c:v>91980</c:v>
                </c:pt>
                <c:pt idx="26">
                  <c:v>94819</c:v>
                </c:pt>
                <c:pt idx="27">
                  <c:v>97247</c:v>
                </c:pt>
                <c:pt idx="28">
                  <c:v>99199</c:v>
                </c:pt>
                <c:pt idx="29">
                  <c:v>100831</c:v>
                </c:pt>
                <c:pt idx="30">
                  <c:v>102483</c:v>
                </c:pt>
                <c:pt idx="31">
                  <c:v>104145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1-48AB-915F-16F38E46530F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1597</c:v>
                </c:pt>
                <c:pt idx="3">
                  <c:v>3450</c:v>
                </c:pt>
                <c:pt idx="4">
                  <c:v>5637</c:v>
                </c:pt>
                <c:pt idx="5">
                  <c:v>8212</c:v>
                </c:pt>
                <c:pt idx="6">
                  <c:v>11165</c:v>
                </c:pt>
                <c:pt idx="7">
                  <c:v>15150</c:v>
                </c:pt>
                <c:pt idx="8">
                  <c:v>19635</c:v>
                </c:pt>
                <c:pt idx="9">
                  <c:v>24359</c:v>
                </c:pt>
                <c:pt idx="10">
                  <c:v>29116</c:v>
                </c:pt>
                <c:pt idx="11">
                  <c:v>33937</c:v>
                </c:pt>
                <c:pt idx="12">
                  <c:v>38974</c:v>
                </c:pt>
                <c:pt idx="13">
                  <c:v>43853</c:v>
                </c:pt>
                <c:pt idx="14">
                  <c:v>48682</c:v>
                </c:pt>
                <c:pt idx="15">
                  <c:v>53488</c:v>
                </c:pt>
                <c:pt idx="16">
                  <c:v>58290</c:v>
                </c:pt>
                <c:pt idx="17">
                  <c:v>62892</c:v>
                </c:pt>
                <c:pt idx="18">
                  <c:v>66748</c:v>
                </c:pt>
                <c:pt idx="19">
                  <c:v>70615</c:v>
                </c:pt>
                <c:pt idx="20">
                  <c:v>74028</c:v>
                </c:pt>
                <c:pt idx="21">
                  <c:v>77179</c:v>
                </c:pt>
                <c:pt idx="22">
                  <c:v>79668</c:v>
                </c:pt>
                <c:pt idx="23">
                  <c:v>81155</c:v>
                </c:pt>
                <c:pt idx="24">
                  <c:v>82208</c:v>
                </c:pt>
                <c:pt idx="25">
                  <c:v>83185</c:v>
                </c:pt>
                <c:pt idx="26">
                  <c:v>84036</c:v>
                </c:pt>
                <c:pt idx="27">
                  <c:v>84960</c:v>
                </c:pt>
                <c:pt idx="28">
                  <c:v>85763</c:v>
                </c:pt>
                <c:pt idx="29">
                  <c:v>86608</c:v>
                </c:pt>
                <c:pt idx="30">
                  <c:v>87390</c:v>
                </c:pt>
                <c:pt idx="31">
                  <c:v>88155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11-48AB-915F-16F38E46530F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1166</c:v>
                </c:pt>
                <c:pt idx="3">
                  <c:v>1496</c:v>
                </c:pt>
                <c:pt idx="4">
                  <c:v>1829</c:v>
                </c:pt>
                <c:pt idx="5">
                  <c:v>2163</c:v>
                </c:pt>
                <c:pt idx="6">
                  <c:v>2510</c:v>
                </c:pt>
                <c:pt idx="7">
                  <c:v>3120</c:v>
                </c:pt>
                <c:pt idx="8">
                  <c:v>3793</c:v>
                </c:pt>
                <c:pt idx="9">
                  <c:v>4520</c:v>
                </c:pt>
                <c:pt idx="10">
                  <c:v>5328</c:v>
                </c:pt>
                <c:pt idx="11">
                  <c:v>6251</c:v>
                </c:pt>
                <c:pt idx="12">
                  <c:v>7667</c:v>
                </c:pt>
                <c:pt idx="13">
                  <c:v>8553</c:v>
                </c:pt>
                <c:pt idx="14">
                  <c:v>9726</c:v>
                </c:pt>
                <c:pt idx="15">
                  <c:v>11131</c:v>
                </c:pt>
                <c:pt idx="16">
                  <c:v>12768</c:v>
                </c:pt>
                <c:pt idx="17">
                  <c:v>14535</c:v>
                </c:pt>
                <c:pt idx="18">
                  <c:v>17503</c:v>
                </c:pt>
                <c:pt idx="19">
                  <c:v>20330</c:v>
                </c:pt>
                <c:pt idx="20">
                  <c:v>23034</c:v>
                </c:pt>
                <c:pt idx="21">
                  <c:v>25547</c:v>
                </c:pt>
                <c:pt idx="22">
                  <c:v>28827</c:v>
                </c:pt>
                <c:pt idx="23">
                  <c:v>31086</c:v>
                </c:pt>
                <c:pt idx="24">
                  <c:v>33348</c:v>
                </c:pt>
                <c:pt idx="25">
                  <c:v>35582</c:v>
                </c:pt>
                <c:pt idx="26">
                  <c:v>37756</c:v>
                </c:pt>
                <c:pt idx="27">
                  <c:v>40406</c:v>
                </c:pt>
                <c:pt idx="28">
                  <c:v>42269</c:v>
                </c:pt>
                <c:pt idx="29">
                  <c:v>43968</c:v>
                </c:pt>
                <c:pt idx="30">
                  <c:v>45447</c:v>
                </c:pt>
                <c:pt idx="31">
                  <c:v>46713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1-48AB-915F-16F38E46530F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1348</c:v>
                </c:pt>
                <c:pt idx="3">
                  <c:v>1583</c:v>
                </c:pt>
                <c:pt idx="4">
                  <c:v>1796</c:v>
                </c:pt>
                <c:pt idx="5">
                  <c:v>2009</c:v>
                </c:pt>
                <c:pt idx="6">
                  <c:v>2217</c:v>
                </c:pt>
                <c:pt idx="7">
                  <c:v>3072</c:v>
                </c:pt>
                <c:pt idx="8">
                  <c:v>3997</c:v>
                </c:pt>
                <c:pt idx="9">
                  <c:v>5005</c:v>
                </c:pt>
                <c:pt idx="10">
                  <c:v>6119</c:v>
                </c:pt>
                <c:pt idx="11">
                  <c:v>7321</c:v>
                </c:pt>
                <c:pt idx="12">
                  <c:v>8805</c:v>
                </c:pt>
                <c:pt idx="13">
                  <c:v>10458</c:v>
                </c:pt>
                <c:pt idx="14">
                  <c:v>12139</c:v>
                </c:pt>
                <c:pt idx="15">
                  <c:v>13846</c:v>
                </c:pt>
                <c:pt idx="16">
                  <c:v>15570</c:v>
                </c:pt>
                <c:pt idx="17">
                  <c:v>17638</c:v>
                </c:pt>
                <c:pt idx="18">
                  <c:v>19512</c:v>
                </c:pt>
                <c:pt idx="19">
                  <c:v>21420</c:v>
                </c:pt>
                <c:pt idx="20">
                  <c:v>23350</c:v>
                </c:pt>
                <c:pt idx="21">
                  <c:v>25317</c:v>
                </c:pt>
                <c:pt idx="22">
                  <c:v>27068</c:v>
                </c:pt>
                <c:pt idx="23">
                  <c:v>28347</c:v>
                </c:pt>
                <c:pt idx="24">
                  <c:v>29597</c:v>
                </c:pt>
                <c:pt idx="25">
                  <c:v>30789</c:v>
                </c:pt>
                <c:pt idx="26">
                  <c:v>31983</c:v>
                </c:pt>
                <c:pt idx="27">
                  <c:v>33451</c:v>
                </c:pt>
                <c:pt idx="28">
                  <c:v>34412</c:v>
                </c:pt>
                <c:pt idx="29">
                  <c:v>35374</c:v>
                </c:pt>
                <c:pt idx="30">
                  <c:v>36354</c:v>
                </c:pt>
                <c:pt idx="31">
                  <c:v>37354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11-48AB-915F-16F38E465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2800"/>
        <c:axId val="529193888"/>
      </c:lineChart>
      <c:catAx>
        <c:axId val="5291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3888"/>
        <c:crosses val="autoZero"/>
        <c:auto val="1"/>
        <c:lblAlgn val="ctr"/>
        <c:lblOffset val="100"/>
        <c:noMultiLvlLbl val="0"/>
      </c:catAx>
      <c:valAx>
        <c:axId val="529193888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2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2021: Your HP projections for your LA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Forecasts'!$C$41:$AH$41</c:f>
              <c:numCache>
                <c:formatCode>_-* #,##0_-;\-* #,##0_-;_-* "-"??_-;_-@_-</c:formatCode>
                <c:ptCount val="32"/>
                <c:pt idx="0">
                  <c:v>1088</c:v>
                </c:pt>
                <c:pt idx="1">
                  <c:v>1198</c:v>
                </c:pt>
                <c:pt idx="2">
                  <c:v>1483</c:v>
                </c:pt>
                <c:pt idx="3">
                  <c:v>2094</c:v>
                </c:pt>
                <c:pt idx="4">
                  <c:v>2803</c:v>
                </c:pt>
                <c:pt idx="5">
                  <c:v>3526</c:v>
                </c:pt>
                <c:pt idx="6">
                  <c:v>5775</c:v>
                </c:pt>
                <c:pt idx="7">
                  <c:v>7957</c:v>
                </c:pt>
                <c:pt idx="8">
                  <c:v>10880</c:v>
                </c:pt>
                <c:pt idx="9">
                  <c:v>14688</c:v>
                </c:pt>
                <c:pt idx="10">
                  <c:v>18796</c:v>
                </c:pt>
                <c:pt idx="11">
                  <c:v>23049</c:v>
                </c:pt>
                <c:pt idx="12">
                  <c:v>27192</c:v>
                </c:pt>
                <c:pt idx="13">
                  <c:v>31786</c:v>
                </c:pt>
                <c:pt idx="14">
                  <c:v>36611</c:v>
                </c:pt>
                <c:pt idx="15">
                  <c:v>42088</c:v>
                </c:pt>
                <c:pt idx="16">
                  <c:v>48831</c:v>
                </c:pt>
                <c:pt idx="17">
                  <c:v>54451</c:v>
                </c:pt>
                <c:pt idx="18">
                  <c:v>60047</c:v>
                </c:pt>
                <c:pt idx="19">
                  <c:v>65750</c:v>
                </c:pt>
                <c:pt idx="20">
                  <c:v>71650</c:v>
                </c:pt>
                <c:pt idx="21">
                  <c:v>77089</c:v>
                </c:pt>
                <c:pt idx="22">
                  <c:v>82951</c:v>
                </c:pt>
                <c:pt idx="23">
                  <c:v>88293</c:v>
                </c:pt>
                <c:pt idx="24">
                  <c:v>93107</c:v>
                </c:pt>
                <c:pt idx="25">
                  <c:v>97285</c:v>
                </c:pt>
                <c:pt idx="26">
                  <c:v>101058</c:v>
                </c:pt>
                <c:pt idx="27">
                  <c:v>104506</c:v>
                </c:pt>
                <c:pt idx="28">
                  <c:v>108100</c:v>
                </c:pt>
                <c:pt idx="29">
                  <c:v>111637</c:v>
                </c:pt>
                <c:pt idx="30">
                  <c:v>112709</c:v>
                </c:pt>
                <c:pt idx="31">
                  <c:v>113369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7-40C6-8070-95E0CFF4B673}"/>
            </c:ext>
          </c:extLst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Forecasts'!$C$42:$AH$42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1453</c:v>
                </c:pt>
                <c:pt idx="3">
                  <c:v>2046</c:v>
                </c:pt>
                <c:pt idx="4">
                  <c:v>2691</c:v>
                </c:pt>
                <c:pt idx="5">
                  <c:v>3445</c:v>
                </c:pt>
                <c:pt idx="6">
                  <c:v>4338</c:v>
                </c:pt>
                <c:pt idx="7">
                  <c:v>5681</c:v>
                </c:pt>
                <c:pt idx="8">
                  <c:v>7274</c:v>
                </c:pt>
                <c:pt idx="9">
                  <c:v>9673</c:v>
                </c:pt>
                <c:pt idx="10">
                  <c:v>13031</c:v>
                </c:pt>
                <c:pt idx="11">
                  <c:v>16881</c:v>
                </c:pt>
                <c:pt idx="12">
                  <c:v>22044</c:v>
                </c:pt>
                <c:pt idx="13">
                  <c:v>27425</c:v>
                </c:pt>
                <c:pt idx="14">
                  <c:v>32726</c:v>
                </c:pt>
                <c:pt idx="15">
                  <c:v>37801</c:v>
                </c:pt>
                <c:pt idx="16">
                  <c:v>42734</c:v>
                </c:pt>
                <c:pt idx="17">
                  <c:v>49967</c:v>
                </c:pt>
                <c:pt idx="18">
                  <c:v>55822</c:v>
                </c:pt>
                <c:pt idx="19">
                  <c:v>61614</c:v>
                </c:pt>
                <c:pt idx="20">
                  <c:v>67279</c:v>
                </c:pt>
                <c:pt idx="21">
                  <c:v>72813</c:v>
                </c:pt>
                <c:pt idx="22">
                  <c:v>78615</c:v>
                </c:pt>
                <c:pt idx="23">
                  <c:v>83942</c:v>
                </c:pt>
                <c:pt idx="24">
                  <c:v>88326</c:v>
                </c:pt>
                <c:pt idx="25">
                  <c:v>91980</c:v>
                </c:pt>
                <c:pt idx="26">
                  <c:v>94819</c:v>
                </c:pt>
                <c:pt idx="27">
                  <c:v>97247</c:v>
                </c:pt>
                <c:pt idx="28">
                  <c:v>99199</c:v>
                </c:pt>
                <c:pt idx="29">
                  <c:v>100831</c:v>
                </c:pt>
                <c:pt idx="30">
                  <c:v>102483</c:v>
                </c:pt>
                <c:pt idx="31">
                  <c:v>104145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7-40C6-8070-95E0CFF4B673}"/>
            </c:ext>
          </c:extLst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Forecasts'!$C$43:$AH$43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1597</c:v>
                </c:pt>
                <c:pt idx="3">
                  <c:v>3450</c:v>
                </c:pt>
                <c:pt idx="4">
                  <c:v>5637</c:v>
                </c:pt>
                <c:pt idx="5">
                  <c:v>8212</c:v>
                </c:pt>
                <c:pt idx="6">
                  <c:v>11165</c:v>
                </c:pt>
                <c:pt idx="7">
                  <c:v>15150</c:v>
                </c:pt>
                <c:pt idx="8">
                  <c:v>19635</c:v>
                </c:pt>
                <c:pt idx="9">
                  <c:v>24359</c:v>
                </c:pt>
                <c:pt idx="10">
                  <c:v>29116</c:v>
                </c:pt>
                <c:pt idx="11">
                  <c:v>33937</c:v>
                </c:pt>
                <c:pt idx="12">
                  <c:v>38974</c:v>
                </c:pt>
                <c:pt idx="13">
                  <c:v>43853</c:v>
                </c:pt>
                <c:pt idx="14">
                  <c:v>48682</c:v>
                </c:pt>
                <c:pt idx="15">
                  <c:v>53488</c:v>
                </c:pt>
                <c:pt idx="16">
                  <c:v>58290</c:v>
                </c:pt>
                <c:pt idx="17">
                  <c:v>62892</c:v>
                </c:pt>
                <c:pt idx="18">
                  <c:v>66748</c:v>
                </c:pt>
                <c:pt idx="19">
                  <c:v>70615</c:v>
                </c:pt>
                <c:pt idx="20">
                  <c:v>74028</c:v>
                </c:pt>
                <c:pt idx="21">
                  <c:v>77179</c:v>
                </c:pt>
                <c:pt idx="22">
                  <c:v>79668</c:v>
                </c:pt>
                <c:pt idx="23">
                  <c:v>81155</c:v>
                </c:pt>
                <c:pt idx="24">
                  <c:v>82208</c:v>
                </c:pt>
                <c:pt idx="25">
                  <c:v>83185</c:v>
                </c:pt>
                <c:pt idx="26">
                  <c:v>84036</c:v>
                </c:pt>
                <c:pt idx="27">
                  <c:v>84960</c:v>
                </c:pt>
                <c:pt idx="28">
                  <c:v>85763</c:v>
                </c:pt>
                <c:pt idx="29">
                  <c:v>86608</c:v>
                </c:pt>
                <c:pt idx="30">
                  <c:v>87390</c:v>
                </c:pt>
                <c:pt idx="31">
                  <c:v>88155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7-40C6-8070-95E0CFF4B673}"/>
            </c:ext>
          </c:extLst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Forecasts'!$C$44:$AH$44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1166</c:v>
                </c:pt>
                <c:pt idx="3">
                  <c:v>1496</c:v>
                </c:pt>
                <c:pt idx="4">
                  <c:v>1829</c:v>
                </c:pt>
                <c:pt idx="5">
                  <c:v>2163</c:v>
                </c:pt>
                <c:pt idx="6">
                  <c:v>2510</c:v>
                </c:pt>
                <c:pt idx="7">
                  <c:v>3120</c:v>
                </c:pt>
                <c:pt idx="8">
                  <c:v>3793</c:v>
                </c:pt>
                <c:pt idx="9">
                  <c:v>4520</c:v>
                </c:pt>
                <c:pt idx="10">
                  <c:v>5328</c:v>
                </c:pt>
                <c:pt idx="11">
                  <c:v>6251</c:v>
                </c:pt>
                <c:pt idx="12">
                  <c:v>7667</c:v>
                </c:pt>
                <c:pt idx="13">
                  <c:v>8553</c:v>
                </c:pt>
                <c:pt idx="14">
                  <c:v>9726</c:v>
                </c:pt>
                <c:pt idx="15">
                  <c:v>11131</c:v>
                </c:pt>
                <c:pt idx="16">
                  <c:v>12768</c:v>
                </c:pt>
                <c:pt idx="17">
                  <c:v>14535</c:v>
                </c:pt>
                <c:pt idx="18">
                  <c:v>17503</c:v>
                </c:pt>
                <c:pt idx="19">
                  <c:v>20330</c:v>
                </c:pt>
                <c:pt idx="20">
                  <c:v>23034</c:v>
                </c:pt>
                <c:pt idx="21">
                  <c:v>25547</c:v>
                </c:pt>
                <c:pt idx="22">
                  <c:v>28827</c:v>
                </c:pt>
                <c:pt idx="23">
                  <c:v>31086</c:v>
                </c:pt>
                <c:pt idx="24">
                  <c:v>33348</c:v>
                </c:pt>
                <c:pt idx="25">
                  <c:v>35582</c:v>
                </c:pt>
                <c:pt idx="26">
                  <c:v>37756</c:v>
                </c:pt>
                <c:pt idx="27">
                  <c:v>40406</c:v>
                </c:pt>
                <c:pt idx="28">
                  <c:v>42269</c:v>
                </c:pt>
                <c:pt idx="29">
                  <c:v>43968</c:v>
                </c:pt>
                <c:pt idx="30">
                  <c:v>45447</c:v>
                </c:pt>
                <c:pt idx="31">
                  <c:v>46713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77-40C6-8070-95E0CFF4B673}"/>
            </c:ext>
          </c:extLst>
        </c:ser>
        <c:ser>
          <c:idx val="0"/>
          <c:order val="4"/>
          <c:tx>
            <c:strRef>
              <c:f>'Your LA - Forecasts'!$B$45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val>
            <c:numRef>
              <c:f>'Your LA - Forecasts'!$C$45:$AH$45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1348</c:v>
                </c:pt>
                <c:pt idx="3">
                  <c:v>1583</c:v>
                </c:pt>
                <c:pt idx="4">
                  <c:v>1796</c:v>
                </c:pt>
                <c:pt idx="5">
                  <c:v>2009</c:v>
                </c:pt>
                <c:pt idx="6">
                  <c:v>2217</c:v>
                </c:pt>
                <c:pt idx="7">
                  <c:v>3072</c:v>
                </c:pt>
                <c:pt idx="8">
                  <c:v>3997</c:v>
                </c:pt>
                <c:pt idx="9">
                  <c:v>5005</c:v>
                </c:pt>
                <c:pt idx="10">
                  <c:v>6119</c:v>
                </c:pt>
                <c:pt idx="11">
                  <c:v>7321</c:v>
                </c:pt>
                <c:pt idx="12">
                  <c:v>8805</c:v>
                </c:pt>
                <c:pt idx="13">
                  <c:v>10458</c:v>
                </c:pt>
                <c:pt idx="14">
                  <c:v>12139</c:v>
                </c:pt>
                <c:pt idx="15">
                  <c:v>13846</c:v>
                </c:pt>
                <c:pt idx="16">
                  <c:v>15570</c:v>
                </c:pt>
                <c:pt idx="17">
                  <c:v>17638</c:v>
                </c:pt>
                <c:pt idx="18">
                  <c:v>19512</c:v>
                </c:pt>
                <c:pt idx="19">
                  <c:v>21420</c:v>
                </c:pt>
                <c:pt idx="20">
                  <c:v>23350</c:v>
                </c:pt>
                <c:pt idx="21">
                  <c:v>25317</c:v>
                </c:pt>
                <c:pt idx="22">
                  <c:v>27068</c:v>
                </c:pt>
                <c:pt idx="23">
                  <c:v>28347</c:v>
                </c:pt>
                <c:pt idx="24">
                  <c:v>29597</c:v>
                </c:pt>
                <c:pt idx="25">
                  <c:v>30789</c:v>
                </c:pt>
                <c:pt idx="26">
                  <c:v>31983</c:v>
                </c:pt>
                <c:pt idx="27">
                  <c:v>33451</c:v>
                </c:pt>
                <c:pt idx="28">
                  <c:v>34412</c:v>
                </c:pt>
                <c:pt idx="29">
                  <c:v>35374</c:v>
                </c:pt>
                <c:pt idx="30">
                  <c:v>36354</c:v>
                </c:pt>
                <c:pt idx="31">
                  <c:v>37354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77-40C6-8070-95E0CFF4B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10752"/>
        <c:axId val="529197696"/>
      </c:lineChart>
      <c:catAx>
        <c:axId val="5292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7696"/>
        <c:crosses val="autoZero"/>
        <c:auto val="1"/>
        <c:lblAlgn val="ctr"/>
        <c:lblOffset val="100"/>
        <c:noMultiLvlLbl val="0"/>
      </c:catAx>
      <c:valAx>
        <c:axId val="529197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10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(2023)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4113501831356696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1796</c:v>
                </c:pt>
                <c:pt idx="1">
                  <c:v>169</c:v>
                </c:pt>
                <c:pt idx="2">
                  <c:v>2192</c:v>
                </c:pt>
                <c:pt idx="3">
                  <c:v>886</c:v>
                </c:pt>
                <c:pt idx="4">
                  <c:v>3453</c:v>
                </c:pt>
                <c:pt idx="5">
                  <c:v>321</c:v>
                </c:pt>
                <c:pt idx="6">
                  <c:v>524</c:v>
                </c:pt>
                <c:pt idx="7">
                  <c:v>2128</c:v>
                </c:pt>
                <c:pt idx="8">
                  <c:v>394</c:v>
                </c:pt>
                <c:pt idx="9">
                  <c:v>2956</c:v>
                </c:pt>
                <c:pt idx="10">
                  <c:v>974</c:v>
                </c:pt>
                <c:pt idx="11">
                  <c:v>865</c:v>
                </c:pt>
                <c:pt idx="12">
                  <c:v>992</c:v>
                </c:pt>
                <c:pt idx="13">
                  <c:v>582</c:v>
                </c:pt>
                <c:pt idx="14">
                  <c:v>21</c:v>
                </c:pt>
                <c:pt idx="15">
                  <c:v>1364</c:v>
                </c:pt>
                <c:pt idx="16">
                  <c:v>2021</c:v>
                </c:pt>
                <c:pt idx="17">
                  <c:v>3666</c:v>
                </c:pt>
                <c:pt idx="18">
                  <c:v>753</c:v>
                </c:pt>
                <c:pt idx="19">
                  <c:v>1477</c:v>
                </c:pt>
                <c:pt idx="20">
                  <c:v>82</c:v>
                </c:pt>
                <c:pt idx="21">
                  <c:v>878</c:v>
                </c:pt>
                <c:pt idx="22">
                  <c:v>1308</c:v>
                </c:pt>
                <c:pt idx="23">
                  <c:v>1020</c:v>
                </c:pt>
                <c:pt idx="24">
                  <c:v>2210</c:v>
                </c:pt>
                <c:pt idx="25">
                  <c:v>113</c:v>
                </c:pt>
                <c:pt idx="26">
                  <c:v>746</c:v>
                </c:pt>
                <c:pt idx="27">
                  <c:v>498</c:v>
                </c:pt>
                <c:pt idx="28">
                  <c:v>1686</c:v>
                </c:pt>
                <c:pt idx="29">
                  <c:v>601</c:v>
                </c:pt>
                <c:pt idx="30">
                  <c:v>798</c:v>
                </c:pt>
                <c:pt idx="31">
                  <c:v>903</c:v>
                </c:pt>
                <c:pt idx="32">
                  <c:v>2516</c:v>
                </c:pt>
                <c:pt idx="33">
                  <c:v>716</c:v>
                </c:pt>
                <c:pt idx="34">
                  <c:v>1096</c:v>
                </c:pt>
                <c:pt idx="35">
                  <c:v>1242</c:v>
                </c:pt>
                <c:pt idx="36">
                  <c:v>2072</c:v>
                </c:pt>
                <c:pt idx="37">
                  <c:v>499</c:v>
                </c:pt>
                <c:pt idx="38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4EF-8DD2-6819A3CFE71D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3841</c:v>
                </c:pt>
                <c:pt idx="1">
                  <c:v>285</c:v>
                </c:pt>
                <c:pt idx="2">
                  <c:v>5617</c:v>
                </c:pt>
                <c:pt idx="3">
                  <c:v>2148</c:v>
                </c:pt>
                <c:pt idx="4">
                  <c:v>6995</c:v>
                </c:pt>
                <c:pt idx="5">
                  <c:v>750</c:v>
                </c:pt>
                <c:pt idx="6">
                  <c:v>1295</c:v>
                </c:pt>
                <c:pt idx="7">
                  <c:v>3999</c:v>
                </c:pt>
                <c:pt idx="8">
                  <c:v>1069</c:v>
                </c:pt>
                <c:pt idx="9">
                  <c:v>5629</c:v>
                </c:pt>
                <c:pt idx="10">
                  <c:v>2243</c:v>
                </c:pt>
                <c:pt idx="11">
                  <c:v>1793</c:v>
                </c:pt>
                <c:pt idx="12">
                  <c:v>1873</c:v>
                </c:pt>
                <c:pt idx="13">
                  <c:v>1359</c:v>
                </c:pt>
                <c:pt idx="14">
                  <c:v>98</c:v>
                </c:pt>
                <c:pt idx="15">
                  <c:v>3433</c:v>
                </c:pt>
                <c:pt idx="16">
                  <c:v>4933</c:v>
                </c:pt>
                <c:pt idx="17">
                  <c:v>9605</c:v>
                </c:pt>
                <c:pt idx="18">
                  <c:v>1838</c:v>
                </c:pt>
                <c:pt idx="19">
                  <c:v>3585</c:v>
                </c:pt>
                <c:pt idx="20">
                  <c:v>254</c:v>
                </c:pt>
                <c:pt idx="21">
                  <c:v>1930</c:v>
                </c:pt>
                <c:pt idx="22">
                  <c:v>2736</c:v>
                </c:pt>
                <c:pt idx="23">
                  <c:v>2482</c:v>
                </c:pt>
                <c:pt idx="24">
                  <c:v>5470</c:v>
                </c:pt>
                <c:pt idx="25">
                  <c:v>188</c:v>
                </c:pt>
                <c:pt idx="26">
                  <c:v>1700</c:v>
                </c:pt>
                <c:pt idx="27">
                  <c:v>1153</c:v>
                </c:pt>
                <c:pt idx="28">
                  <c:v>3719</c:v>
                </c:pt>
                <c:pt idx="29">
                  <c:v>1119</c:v>
                </c:pt>
                <c:pt idx="30">
                  <c:v>1505</c:v>
                </c:pt>
                <c:pt idx="31">
                  <c:v>2052</c:v>
                </c:pt>
                <c:pt idx="32">
                  <c:v>6003</c:v>
                </c:pt>
                <c:pt idx="33">
                  <c:v>1730</c:v>
                </c:pt>
                <c:pt idx="34">
                  <c:v>2707</c:v>
                </c:pt>
                <c:pt idx="35">
                  <c:v>2985</c:v>
                </c:pt>
                <c:pt idx="36">
                  <c:v>5251</c:v>
                </c:pt>
                <c:pt idx="37">
                  <c:v>1518</c:v>
                </c:pt>
                <c:pt idx="38">
                  <c:v>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6-44EF-8DD2-6819A3CF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4096"/>
        <c:axId val="529204768"/>
      </c:barChart>
      <c:catAx>
        <c:axId val="52918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4768"/>
        <c:crosses val="autoZero"/>
        <c:auto val="1"/>
        <c:lblAlgn val="ctr"/>
        <c:lblOffset val="200"/>
        <c:tickLblSkip val="1"/>
        <c:noMultiLvlLbl val="0"/>
      </c:catAx>
      <c:valAx>
        <c:axId val="52920476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529184096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189153482622736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6251</c:v>
                </c:pt>
                <c:pt idx="1">
                  <c:v>525</c:v>
                </c:pt>
                <c:pt idx="2">
                  <c:v>9099</c:v>
                </c:pt>
                <c:pt idx="3">
                  <c:v>3587</c:v>
                </c:pt>
                <c:pt idx="4">
                  <c:v>12521</c:v>
                </c:pt>
                <c:pt idx="5">
                  <c:v>1230</c:v>
                </c:pt>
                <c:pt idx="6">
                  <c:v>2271</c:v>
                </c:pt>
                <c:pt idx="7">
                  <c:v>7136</c:v>
                </c:pt>
                <c:pt idx="8">
                  <c:v>1658</c:v>
                </c:pt>
                <c:pt idx="9">
                  <c:v>9968</c:v>
                </c:pt>
                <c:pt idx="10">
                  <c:v>3949</c:v>
                </c:pt>
                <c:pt idx="11">
                  <c:v>3299</c:v>
                </c:pt>
                <c:pt idx="12">
                  <c:v>3765</c:v>
                </c:pt>
                <c:pt idx="13">
                  <c:v>2339</c:v>
                </c:pt>
                <c:pt idx="14">
                  <c:v>139</c:v>
                </c:pt>
                <c:pt idx="15">
                  <c:v>5652</c:v>
                </c:pt>
                <c:pt idx="16">
                  <c:v>8135</c:v>
                </c:pt>
                <c:pt idx="17">
                  <c:v>15358</c:v>
                </c:pt>
                <c:pt idx="18">
                  <c:v>3146</c:v>
                </c:pt>
                <c:pt idx="19">
                  <c:v>6103</c:v>
                </c:pt>
                <c:pt idx="20">
                  <c:v>386</c:v>
                </c:pt>
                <c:pt idx="21">
                  <c:v>3294</c:v>
                </c:pt>
                <c:pt idx="22">
                  <c:v>4684</c:v>
                </c:pt>
                <c:pt idx="23">
                  <c:v>4378</c:v>
                </c:pt>
                <c:pt idx="24">
                  <c:v>9251</c:v>
                </c:pt>
                <c:pt idx="25">
                  <c:v>375</c:v>
                </c:pt>
                <c:pt idx="26">
                  <c:v>2981</c:v>
                </c:pt>
                <c:pt idx="27">
                  <c:v>1989</c:v>
                </c:pt>
                <c:pt idx="28">
                  <c:v>6183</c:v>
                </c:pt>
                <c:pt idx="29">
                  <c:v>2116</c:v>
                </c:pt>
                <c:pt idx="30">
                  <c:v>2936</c:v>
                </c:pt>
                <c:pt idx="31">
                  <c:v>3296</c:v>
                </c:pt>
                <c:pt idx="32">
                  <c:v>9943</c:v>
                </c:pt>
                <c:pt idx="33">
                  <c:v>2992</c:v>
                </c:pt>
                <c:pt idx="34">
                  <c:v>4662</c:v>
                </c:pt>
                <c:pt idx="35">
                  <c:v>5319</c:v>
                </c:pt>
                <c:pt idx="36">
                  <c:v>8307</c:v>
                </c:pt>
                <c:pt idx="37">
                  <c:v>2251</c:v>
                </c:pt>
                <c:pt idx="38">
                  <c:v>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D-4731-B384-44642E1622D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27686</c:v>
                </c:pt>
                <c:pt idx="1">
                  <c:v>1990</c:v>
                </c:pt>
                <c:pt idx="2">
                  <c:v>45892</c:v>
                </c:pt>
                <c:pt idx="3">
                  <c:v>18814</c:v>
                </c:pt>
                <c:pt idx="4">
                  <c:v>54131</c:v>
                </c:pt>
                <c:pt idx="5">
                  <c:v>5245</c:v>
                </c:pt>
                <c:pt idx="6">
                  <c:v>10480</c:v>
                </c:pt>
                <c:pt idx="7">
                  <c:v>30324</c:v>
                </c:pt>
                <c:pt idx="8">
                  <c:v>6503</c:v>
                </c:pt>
                <c:pt idx="9">
                  <c:v>39107</c:v>
                </c:pt>
                <c:pt idx="10">
                  <c:v>18945</c:v>
                </c:pt>
                <c:pt idx="11">
                  <c:v>11081</c:v>
                </c:pt>
                <c:pt idx="12">
                  <c:v>14473</c:v>
                </c:pt>
                <c:pt idx="13">
                  <c:v>10223</c:v>
                </c:pt>
                <c:pt idx="14">
                  <c:v>618</c:v>
                </c:pt>
                <c:pt idx="15">
                  <c:v>26363</c:v>
                </c:pt>
                <c:pt idx="16">
                  <c:v>39567</c:v>
                </c:pt>
                <c:pt idx="17">
                  <c:v>72533</c:v>
                </c:pt>
                <c:pt idx="18">
                  <c:v>14147</c:v>
                </c:pt>
                <c:pt idx="19">
                  <c:v>27527</c:v>
                </c:pt>
                <c:pt idx="20">
                  <c:v>1919</c:v>
                </c:pt>
                <c:pt idx="21">
                  <c:v>15607</c:v>
                </c:pt>
                <c:pt idx="22">
                  <c:v>19083</c:v>
                </c:pt>
                <c:pt idx="23">
                  <c:v>19513</c:v>
                </c:pt>
                <c:pt idx="24">
                  <c:v>36363</c:v>
                </c:pt>
                <c:pt idx="25">
                  <c:v>1577</c:v>
                </c:pt>
                <c:pt idx="26">
                  <c:v>13760</c:v>
                </c:pt>
                <c:pt idx="27">
                  <c:v>6876</c:v>
                </c:pt>
                <c:pt idx="28">
                  <c:v>27340</c:v>
                </c:pt>
                <c:pt idx="29">
                  <c:v>7143</c:v>
                </c:pt>
                <c:pt idx="30">
                  <c:v>12265</c:v>
                </c:pt>
                <c:pt idx="31">
                  <c:v>12378</c:v>
                </c:pt>
                <c:pt idx="32">
                  <c:v>48493</c:v>
                </c:pt>
                <c:pt idx="33">
                  <c:v>14741</c:v>
                </c:pt>
                <c:pt idx="34">
                  <c:v>19649</c:v>
                </c:pt>
                <c:pt idx="35">
                  <c:v>25351</c:v>
                </c:pt>
                <c:pt idx="36">
                  <c:v>37276</c:v>
                </c:pt>
                <c:pt idx="37">
                  <c:v>9415</c:v>
                </c:pt>
                <c:pt idx="38">
                  <c:v>20215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D-4731-B384-44642E16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4976"/>
        <c:axId val="529209664"/>
      </c:barChart>
      <c:catAx>
        <c:axId val="5291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9664"/>
        <c:crosses val="autoZero"/>
        <c:auto val="1"/>
        <c:lblAlgn val="ctr"/>
        <c:lblOffset val="200"/>
        <c:tickLblSkip val="1"/>
        <c:noMultiLvlLbl val="0"/>
      </c:catAx>
      <c:valAx>
        <c:axId val="529209664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4976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 Pump Projections by Local Authority (2040)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203447149211674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25317</c:v>
                </c:pt>
                <c:pt idx="1">
                  <c:v>1876</c:v>
                </c:pt>
                <c:pt idx="2">
                  <c:v>38477</c:v>
                </c:pt>
                <c:pt idx="3">
                  <c:v>15130</c:v>
                </c:pt>
                <c:pt idx="4">
                  <c:v>48240</c:v>
                </c:pt>
                <c:pt idx="5">
                  <c:v>4667</c:v>
                </c:pt>
                <c:pt idx="6">
                  <c:v>8949</c:v>
                </c:pt>
                <c:pt idx="7">
                  <c:v>26948</c:v>
                </c:pt>
                <c:pt idx="8">
                  <c:v>6199</c:v>
                </c:pt>
                <c:pt idx="9">
                  <c:v>35598</c:v>
                </c:pt>
                <c:pt idx="10">
                  <c:v>16092</c:v>
                </c:pt>
                <c:pt idx="11">
                  <c:v>10978</c:v>
                </c:pt>
                <c:pt idx="12">
                  <c:v>12750</c:v>
                </c:pt>
                <c:pt idx="13">
                  <c:v>9126</c:v>
                </c:pt>
                <c:pt idx="14">
                  <c:v>542</c:v>
                </c:pt>
                <c:pt idx="15">
                  <c:v>22763</c:v>
                </c:pt>
                <c:pt idx="16">
                  <c:v>33261</c:v>
                </c:pt>
                <c:pt idx="17">
                  <c:v>62252</c:v>
                </c:pt>
                <c:pt idx="18">
                  <c:v>12335</c:v>
                </c:pt>
                <c:pt idx="19">
                  <c:v>24056</c:v>
                </c:pt>
                <c:pt idx="20">
                  <c:v>1566</c:v>
                </c:pt>
                <c:pt idx="21">
                  <c:v>13082</c:v>
                </c:pt>
                <c:pt idx="22">
                  <c:v>17349</c:v>
                </c:pt>
                <c:pt idx="23">
                  <c:v>16810</c:v>
                </c:pt>
                <c:pt idx="24">
                  <c:v>34480</c:v>
                </c:pt>
                <c:pt idx="25">
                  <c:v>1299</c:v>
                </c:pt>
                <c:pt idx="26">
                  <c:v>11948</c:v>
                </c:pt>
                <c:pt idx="27">
                  <c:v>6854</c:v>
                </c:pt>
                <c:pt idx="28">
                  <c:v>24347</c:v>
                </c:pt>
                <c:pt idx="29">
                  <c:v>6987</c:v>
                </c:pt>
                <c:pt idx="30">
                  <c:v>10898</c:v>
                </c:pt>
                <c:pt idx="31">
                  <c:v>12164</c:v>
                </c:pt>
                <c:pt idx="32">
                  <c:v>40640</c:v>
                </c:pt>
                <c:pt idx="33">
                  <c:v>12458</c:v>
                </c:pt>
                <c:pt idx="34">
                  <c:v>17723</c:v>
                </c:pt>
                <c:pt idx="35">
                  <c:v>21422</c:v>
                </c:pt>
                <c:pt idx="36">
                  <c:v>33884</c:v>
                </c:pt>
                <c:pt idx="37">
                  <c:v>8936</c:v>
                </c:pt>
                <c:pt idx="38">
                  <c:v>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3-49A2-9430-7E6B1B0BF596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51862</c:v>
                </c:pt>
                <c:pt idx="1">
                  <c:v>3609</c:v>
                </c:pt>
                <c:pt idx="2">
                  <c:v>102326</c:v>
                </c:pt>
                <c:pt idx="3">
                  <c:v>43322</c:v>
                </c:pt>
                <c:pt idx="4">
                  <c:v>111896</c:v>
                </c:pt>
                <c:pt idx="5">
                  <c:v>9174</c:v>
                </c:pt>
                <c:pt idx="6">
                  <c:v>23658</c:v>
                </c:pt>
                <c:pt idx="7">
                  <c:v>62030</c:v>
                </c:pt>
                <c:pt idx="8">
                  <c:v>8594</c:v>
                </c:pt>
                <c:pt idx="9">
                  <c:v>70004</c:v>
                </c:pt>
                <c:pt idx="10">
                  <c:v>42902</c:v>
                </c:pt>
                <c:pt idx="11">
                  <c:v>18979</c:v>
                </c:pt>
                <c:pt idx="12">
                  <c:v>32809</c:v>
                </c:pt>
                <c:pt idx="13">
                  <c:v>20947</c:v>
                </c:pt>
                <c:pt idx="14">
                  <c:v>726</c:v>
                </c:pt>
                <c:pt idx="15">
                  <c:v>56452</c:v>
                </c:pt>
                <c:pt idx="16">
                  <c:v>88055</c:v>
                </c:pt>
                <c:pt idx="17">
                  <c:v>158156</c:v>
                </c:pt>
                <c:pt idx="18">
                  <c:v>30337</c:v>
                </c:pt>
                <c:pt idx="19">
                  <c:v>58097</c:v>
                </c:pt>
                <c:pt idx="20">
                  <c:v>4364</c:v>
                </c:pt>
                <c:pt idx="21">
                  <c:v>34945</c:v>
                </c:pt>
                <c:pt idx="22">
                  <c:v>34680</c:v>
                </c:pt>
                <c:pt idx="23">
                  <c:v>44349</c:v>
                </c:pt>
                <c:pt idx="24">
                  <c:v>64477</c:v>
                </c:pt>
                <c:pt idx="25">
                  <c:v>3626</c:v>
                </c:pt>
                <c:pt idx="26">
                  <c:v>29853</c:v>
                </c:pt>
                <c:pt idx="27">
                  <c:v>10519</c:v>
                </c:pt>
                <c:pt idx="28">
                  <c:v>54662</c:v>
                </c:pt>
                <c:pt idx="29">
                  <c:v>12307</c:v>
                </c:pt>
                <c:pt idx="30">
                  <c:v>26573</c:v>
                </c:pt>
                <c:pt idx="31">
                  <c:v>17790</c:v>
                </c:pt>
                <c:pt idx="32">
                  <c:v>109752</c:v>
                </c:pt>
                <c:pt idx="33">
                  <c:v>33427</c:v>
                </c:pt>
                <c:pt idx="34">
                  <c:v>40750</c:v>
                </c:pt>
                <c:pt idx="35">
                  <c:v>58735</c:v>
                </c:pt>
                <c:pt idx="36">
                  <c:v>71855</c:v>
                </c:pt>
                <c:pt idx="37">
                  <c:v>12811</c:v>
                </c:pt>
                <c:pt idx="38">
                  <c:v>41473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3-49A2-9430-7E6B1B0BF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6816"/>
        <c:axId val="529210208"/>
      </c:barChart>
      <c:catAx>
        <c:axId val="52918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10208"/>
        <c:crosses val="autoZero"/>
        <c:auto val="1"/>
        <c:lblAlgn val="ctr"/>
        <c:lblOffset val="200"/>
        <c:tickLblSkip val="1"/>
        <c:noMultiLvlLbl val="0"/>
      </c:catAx>
      <c:valAx>
        <c:axId val="52921020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1868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(2050)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1846035041269272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37354</c:v>
                </c:pt>
                <c:pt idx="1">
                  <c:v>2668</c:v>
                </c:pt>
                <c:pt idx="2">
                  <c:v>59325</c:v>
                </c:pt>
                <c:pt idx="3">
                  <c:v>23523</c:v>
                </c:pt>
                <c:pt idx="4">
                  <c:v>71901</c:v>
                </c:pt>
                <c:pt idx="5">
                  <c:v>6753</c:v>
                </c:pt>
                <c:pt idx="6">
                  <c:v>13696</c:v>
                </c:pt>
                <c:pt idx="7">
                  <c:v>40098</c:v>
                </c:pt>
                <c:pt idx="8">
                  <c:v>8288</c:v>
                </c:pt>
                <c:pt idx="9">
                  <c:v>50754</c:v>
                </c:pt>
                <c:pt idx="10">
                  <c:v>24703</c:v>
                </c:pt>
                <c:pt idx="11">
                  <c:v>15232</c:v>
                </c:pt>
                <c:pt idx="12">
                  <c:v>19158</c:v>
                </c:pt>
                <c:pt idx="13">
                  <c:v>13657</c:v>
                </c:pt>
                <c:pt idx="14">
                  <c:v>712</c:v>
                </c:pt>
                <c:pt idx="15">
                  <c:v>34573</c:v>
                </c:pt>
                <c:pt idx="16">
                  <c:v>51018</c:v>
                </c:pt>
                <c:pt idx="17">
                  <c:v>94923</c:v>
                </c:pt>
                <c:pt idx="18">
                  <c:v>18713</c:v>
                </c:pt>
                <c:pt idx="19">
                  <c:v>36459</c:v>
                </c:pt>
                <c:pt idx="20">
                  <c:v>2416</c:v>
                </c:pt>
                <c:pt idx="21">
                  <c:v>19946</c:v>
                </c:pt>
                <c:pt idx="22">
                  <c:v>24908</c:v>
                </c:pt>
                <c:pt idx="23">
                  <c:v>25727</c:v>
                </c:pt>
                <c:pt idx="24">
                  <c:v>48554</c:v>
                </c:pt>
                <c:pt idx="25">
                  <c:v>1934</c:v>
                </c:pt>
                <c:pt idx="26">
                  <c:v>18052</c:v>
                </c:pt>
                <c:pt idx="27">
                  <c:v>9289</c:v>
                </c:pt>
                <c:pt idx="28">
                  <c:v>36317</c:v>
                </c:pt>
                <c:pt idx="29">
                  <c:v>9830</c:v>
                </c:pt>
                <c:pt idx="30">
                  <c:v>16255</c:v>
                </c:pt>
                <c:pt idx="31">
                  <c:v>16667</c:v>
                </c:pt>
                <c:pt idx="32">
                  <c:v>62678</c:v>
                </c:pt>
                <c:pt idx="33">
                  <c:v>19188</c:v>
                </c:pt>
                <c:pt idx="34">
                  <c:v>26445</c:v>
                </c:pt>
                <c:pt idx="35">
                  <c:v>33072</c:v>
                </c:pt>
                <c:pt idx="36">
                  <c:v>50345</c:v>
                </c:pt>
                <c:pt idx="37">
                  <c:v>12137</c:v>
                </c:pt>
                <c:pt idx="38">
                  <c:v>27079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2-476F-B20F-2277C94E50A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76015</c:v>
                </c:pt>
                <c:pt idx="1">
                  <c:v>5200</c:v>
                </c:pt>
                <c:pt idx="2">
                  <c:v>150643</c:v>
                </c:pt>
                <c:pt idx="3">
                  <c:v>64057</c:v>
                </c:pt>
                <c:pt idx="4">
                  <c:v>164878</c:v>
                </c:pt>
                <c:pt idx="5">
                  <c:v>13217</c:v>
                </c:pt>
                <c:pt idx="6">
                  <c:v>34795</c:v>
                </c:pt>
                <c:pt idx="7">
                  <c:v>92234</c:v>
                </c:pt>
                <c:pt idx="8">
                  <c:v>11805</c:v>
                </c:pt>
                <c:pt idx="9">
                  <c:v>101255</c:v>
                </c:pt>
                <c:pt idx="10">
                  <c:v>63249</c:v>
                </c:pt>
                <c:pt idx="11">
                  <c:v>26334</c:v>
                </c:pt>
                <c:pt idx="12">
                  <c:v>49786</c:v>
                </c:pt>
                <c:pt idx="13">
                  <c:v>30395</c:v>
                </c:pt>
                <c:pt idx="14">
                  <c:v>1031</c:v>
                </c:pt>
                <c:pt idx="15">
                  <c:v>83355</c:v>
                </c:pt>
                <c:pt idx="16">
                  <c:v>129487</c:v>
                </c:pt>
                <c:pt idx="17">
                  <c:v>230429</c:v>
                </c:pt>
                <c:pt idx="18">
                  <c:v>44150</c:v>
                </c:pt>
                <c:pt idx="19">
                  <c:v>84449</c:v>
                </c:pt>
                <c:pt idx="20">
                  <c:v>6273</c:v>
                </c:pt>
                <c:pt idx="21">
                  <c:v>51435</c:v>
                </c:pt>
                <c:pt idx="22">
                  <c:v>51131</c:v>
                </c:pt>
                <c:pt idx="23">
                  <c:v>65378</c:v>
                </c:pt>
                <c:pt idx="24">
                  <c:v>89507</c:v>
                </c:pt>
                <c:pt idx="25">
                  <c:v>5443</c:v>
                </c:pt>
                <c:pt idx="26">
                  <c:v>44257</c:v>
                </c:pt>
                <c:pt idx="27">
                  <c:v>13741</c:v>
                </c:pt>
                <c:pt idx="28">
                  <c:v>80538</c:v>
                </c:pt>
                <c:pt idx="29">
                  <c:v>17678</c:v>
                </c:pt>
                <c:pt idx="30">
                  <c:v>39781</c:v>
                </c:pt>
                <c:pt idx="31">
                  <c:v>24099</c:v>
                </c:pt>
                <c:pt idx="32">
                  <c:v>160853</c:v>
                </c:pt>
                <c:pt idx="33">
                  <c:v>49220</c:v>
                </c:pt>
                <c:pt idx="34">
                  <c:v>58879</c:v>
                </c:pt>
                <c:pt idx="35">
                  <c:v>86985</c:v>
                </c:pt>
                <c:pt idx="36">
                  <c:v>105416</c:v>
                </c:pt>
                <c:pt idx="37">
                  <c:v>17761</c:v>
                </c:pt>
                <c:pt idx="38">
                  <c:v>60702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2-476F-B20F-2277C94E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14016"/>
        <c:axId val="529200960"/>
      </c:barChart>
      <c:catAx>
        <c:axId val="529214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0960"/>
        <c:crosses val="autoZero"/>
        <c:auto val="1"/>
        <c:lblAlgn val="ctr"/>
        <c:lblOffset val="200"/>
        <c:tickLblSkip val="1"/>
        <c:noMultiLvlLbl val="0"/>
      </c:catAx>
      <c:valAx>
        <c:axId val="52920096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2140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6251</c:v>
                </c:pt>
                <c:pt idx="1">
                  <c:v>525</c:v>
                </c:pt>
                <c:pt idx="2">
                  <c:v>9099</c:v>
                </c:pt>
                <c:pt idx="3">
                  <c:v>3587</c:v>
                </c:pt>
                <c:pt idx="4">
                  <c:v>12521</c:v>
                </c:pt>
                <c:pt idx="5">
                  <c:v>1230</c:v>
                </c:pt>
                <c:pt idx="6">
                  <c:v>2271</c:v>
                </c:pt>
                <c:pt idx="7">
                  <c:v>7136</c:v>
                </c:pt>
                <c:pt idx="8">
                  <c:v>1658</c:v>
                </c:pt>
                <c:pt idx="9">
                  <c:v>9968</c:v>
                </c:pt>
                <c:pt idx="10">
                  <c:v>3949</c:v>
                </c:pt>
                <c:pt idx="11">
                  <c:v>3299</c:v>
                </c:pt>
                <c:pt idx="12">
                  <c:v>3765</c:v>
                </c:pt>
                <c:pt idx="13">
                  <c:v>2339</c:v>
                </c:pt>
                <c:pt idx="14">
                  <c:v>139</c:v>
                </c:pt>
                <c:pt idx="15">
                  <c:v>5652</c:v>
                </c:pt>
                <c:pt idx="16">
                  <c:v>8135</c:v>
                </c:pt>
                <c:pt idx="17">
                  <c:v>15358</c:v>
                </c:pt>
                <c:pt idx="18">
                  <c:v>3146</c:v>
                </c:pt>
                <c:pt idx="19">
                  <c:v>6103</c:v>
                </c:pt>
                <c:pt idx="20">
                  <c:v>386</c:v>
                </c:pt>
                <c:pt idx="21">
                  <c:v>3294</c:v>
                </c:pt>
                <c:pt idx="22">
                  <c:v>4684</c:v>
                </c:pt>
                <c:pt idx="23">
                  <c:v>4378</c:v>
                </c:pt>
                <c:pt idx="24">
                  <c:v>9251</c:v>
                </c:pt>
                <c:pt idx="25">
                  <c:v>375</c:v>
                </c:pt>
                <c:pt idx="26">
                  <c:v>2981</c:v>
                </c:pt>
                <c:pt idx="27">
                  <c:v>1989</c:v>
                </c:pt>
                <c:pt idx="28">
                  <c:v>6183</c:v>
                </c:pt>
                <c:pt idx="29">
                  <c:v>2116</c:v>
                </c:pt>
                <c:pt idx="30">
                  <c:v>2936</c:v>
                </c:pt>
                <c:pt idx="31">
                  <c:v>3296</c:v>
                </c:pt>
                <c:pt idx="32">
                  <c:v>9943</c:v>
                </c:pt>
                <c:pt idx="33">
                  <c:v>2992</c:v>
                </c:pt>
                <c:pt idx="34">
                  <c:v>4662</c:v>
                </c:pt>
                <c:pt idx="35">
                  <c:v>5319</c:v>
                </c:pt>
                <c:pt idx="36">
                  <c:v>8307</c:v>
                </c:pt>
                <c:pt idx="37">
                  <c:v>2251</c:v>
                </c:pt>
                <c:pt idx="38">
                  <c:v>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2-485E-A284-2B08D85B069B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27686</c:v>
                </c:pt>
                <c:pt idx="1">
                  <c:v>1990</c:v>
                </c:pt>
                <c:pt idx="2">
                  <c:v>45892</c:v>
                </c:pt>
                <c:pt idx="3">
                  <c:v>18814</c:v>
                </c:pt>
                <c:pt idx="4">
                  <c:v>54131</c:v>
                </c:pt>
                <c:pt idx="5">
                  <c:v>5245</c:v>
                </c:pt>
                <c:pt idx="6">
                  <c:v>10480</c:v>
                </c:pt>
                <c:pt idx="7">
                  <c:v>30324</c:v>
                </c:pt>
                <c:pt idx="8">
                  <c:v>6503</c:v>
                </c:pt>
                <c:pt idx="9">
                  <c:v>39107</c:v>
                </c:pt>
                <c:pt idx="10">
                  <c:v>18945</c:v>
                </c:pt>
                <c:pt idx="11">
                  <c:v>11081</c:v>
                </c:pt>
                <c:pt idx="12">
                  <c:v>14473</c:v>
                </c:pt>
                <c:pt idx="13">
                  <c:v>10223</c:v>
                </c:pt>
                <c:pt idx="14">
                  <c:v>618</c:v>
                </c:pt>
                <c:pt idx="15">
                  <c:v>26363</c:v>
                </c:pt>
                <c:pt idx="16">
                  <c:v>39567</c:v>
                </c:pt>
                <c:pt idx="17">
                  <c:v>72533</c:v>
                </c:pt>
                <c:pt idx="18">
                  <c:v>14147</c:v>
                </c:pt>
                <c:pt idx="19">
                  <c:v>27527</c:v>
                </c:pt>
                <c:pt idx="20">
                  <c:v>1919</c:v>
                </c:pt>
                <c:pt idx="21">
                  <c:v>15607</c:v>
                </c:pt>
                <c:pt idx="22">
                  <c:v>19083</c:v>
                </c:pt>
                <c:pt idx="23">
                  <c:v>19513</c:v>
                </c:pt>
                <c:pt idx="24">
                  <c:v>36363</c:v>
                </c:pt>
                <c:pt idx="25">
                  <c:v>1577</c:v>
                </c:pt>
                <c:pt idx="26">
                  <c:v>13760</c:v>
                </c:pt>
                <c:pt idx="27">
                  <c:v>6876</c:v>
                </c:pt>
                <c:pt idx="28">
                  <c:v>27340</c:v>
                </c:pt>
                <c:pt idx="29">
                  <c:v>7143</c:v>
                </c:pt>
                <c:pt idx="30">
                  <c:v>12265</c:v>
                </c:pt>
                <c:pt idx="31">
                  <c:v>12378</c:v>
                </c:pt>
                <c:pt idx="32">
                  <c:v>48493</c:v>
                </c:pt>
                <c:pt idx="33">
                  <c:v>14741</c:v>
                </c:pt>
                <c:pt idx="34">
                  <c:v>19649</c:v>
                </c:pt>
                <c:pt idx="35">
                  <c:v>25351</c:v>
                </c:pt>
                <c:pt idx="36">
                  <c:v>37276</c:v>
                </c:pt>
                <c:pt idx="37">
                  <c:v>9415</c:v>
                </c:pt>
                <c:pt idx="38">
                  <c:v>20215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2-485E-A284-2B08D85B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9328"/>
        <c:axId val="529205856"/>
      </c:barChart>
      <c:catAx>
        <c:axId val="529199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5856"/>
        <c:crosses val="autoZero"/>
        <c:auto val="1"/>
        <c:lblAlgn val="ctr"/>
        <c:lblOffset val="200"/>
        <c:tickLblSkip val="1"/>
        <c:noMultiLvlLbl val="0"/>
      </c:catAx>
      <c:valAx>
        <c:axId val="529205856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9328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2021: Heat Pump projections for Barnsley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1088</c:v>
                </c:pt>
                <c:pt idx="1">
                  <c:v>1198</c:v>
                </c:pt>
                <c:pt idx="2">
                  <c:v>1483</c:v>
                </c:pt>
                <c:pt idx="3">
                  <c:v>2094</c:v>
                </c:pt>
                <c:pt idx="4">
                  <c:v>2803</c:v>
                </c:pt>
                <c:pt idx="5">
                  <c:v>3526</c:v>
                </c:pt>
                <c:pt idx="6">
                  <c:v>5775</c:v>
                </c:pt>
                <c:pt idx="7">
                  <c:v>7957</c:v>
                </c:pt>
                <c:pt idx="8">
                  <c:v>10880</c:v>
                </c:pt>
                <c:pt idx="9">
                  <c:v>14688</c:v>
                </c:pt>
                <c:pt idx="10">
                  <c:v>18796</c:v>
                </c:pt>
                <c:pt idx="11">
                  <c:v>23049</c:v>
                </c:pt>
                <c:pt idx="12">
                  <c:v>27192</c:v>
                </c:pt>
                <c:pt idx="13">
                  <c:v>31786</c:v>
                </c:pt>
                <c:pt idx="14">
                  <c:v>36611</c:v>
                </c:pt>
                <c:pt idx="15">
                  <c:v>42088</c:v>
                </c:pt>
                <c:pt idx="16">
                  <c:v>48831</c:v>
                </c:pt>
                <c:pt idx="17">
                  <c:v>54451</c:v>
                </c:pt>
                <c:pt idx="18">
                  <c:v>60047</c:v>
                </c:pt>
                <c:pt idx="19">
                  <c:v>65750</c:v>
                </c:pt>
                <c:pt idx="20">
                  <c:v>71650</c:v>
                </c:pt>
                <c:pt idx="21">
                  <c:v>77089</c:v>
                </c:pt>
                <c:pt idx="22">
                  <c:v>82951</c:v>
                </c:pt>
                <c:pt idx="23">
                  <c:v>88293</c:v>
                </c:pt>
                <c:pt idx="24">
                  <c:v>93107</c:v>
                </c:pt>
                <c:pt idx="25">
                  <c:v>97285</c:v>
                </c:pt>
                <c:pt idx="26">
                  <c:v>101058</c:v>
                </c:pt>
                <c:pt idx="27">
                  <c:v>104506</c:v>
                </c:pt>
                <c:pt idx="28">
                  <c:v>108100</c:v>
                </c:pt>
                <c:pt idx="29">
                  <c:v>111637</c:v>
                </c:pt>
                <c:pt idx="30">
                  <c:v>112709</c:v>
                </c:pt>
                <c:pt idx="31">
                  <c:v>113369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C-496A-A5B0-D489C938FC3B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1453</c:v>
                </c:pt>
                <c:pt idx="3">
                  <c:v>2046</c:v>
                </c:pt>
                <c:pt idx="4">
                  <c:v>2691</c:v>
                </c:pt>
                <c:pt idx="5">
                  <c:v>3445</c:v>
                </c:pt>
                <c:pt idx="6">
                  <c:v>4338</c:v>
                </c:pt>
                <c:pt idx="7">
                  <c:v>5681</c:v>
                </c:pt>
                <c:pt idx="8">
                  <c:v>7274</c:v>
                </c:pt>
                <c:pt idx="9">
                  <c:v>9673</c:v>
                </c:pt>
                <c:pt idx="10">
                  <c:v>13031</c:v>
                </c:pt>
                <c:pt idx="11">
                  <c:v>16881</c:v>
                </c:pt>
                <c:pt idx="12">
                  <c:v>22044</c:v>
                </c:pt>
                <c:pt idx="13">
                  <c:v>27425</c:v>
                </c:pt>
                <c:pt idx="14">
                  <c:v>32726</c:v>
                </c:pt>
                <c:pt idx="15">
                  <c:v>37801</c:v>
                </c:pt>
                <c:pt idx="16">
                  <c:v>42734</c:v>
                </c:pt>
                <c:pt idx="17">
                  <c:v>49967</c:v>
                </c:pt>
                <c:pt idx="18">
                  <c:v>55822</c:v>
                </c:pt>
                <c:pt idx="19">
                  <c:v>61614</c:v>
                </c:pt>
                <c:pt idx="20">
                  <c:v>67279</c:v>
                </c:pt>
                <c:pt idx="21">
                  <c:v>72813</c:v>
                </c:pt>
                <c:pt idx="22">
                  <c:v>78615</c:v>
                </c:pt>
                <c:pt idx="23">
                  <c:v>83942</c:v>
                </c:pt>
                <c:pt idx="24">
                  <c:v>88326</c:v>
                </c:pt>
                <c:pt idx="25">
                  <c:v>91980</c:v>
                </c:pt>
                <c:pt idx="26">
                  <c:v>94819</c:v>
                </c:pt>
                <c:pt idx="27">
                  <c:v>97247</c:v>
                </c:pt>
                <c:pt idx="28">
                  <c:v>99199</c:v>
                </c:pt>
                <c:pt idx="29">
                  <c:v>100831</c:v>
                </c:pt>
                <c:pt idx="30">
                  <c:v>102483</c:v>
                </c:pt>
                <c:pt idx="31">
                  <c:v>104145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C-496A-A5B0-D489C938FC3B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1597</c:v>
                </c:pt>
                <c:pt idx="3">
                  <c:v>3450</c:v>
                </c:pt>
                <c:pt idx="4">
                  <c:v>5637</c:v>
                </c:pt>
                <c:pt idx="5">
                  <c:v>8212</c:v>
                </c:pt>
                <c:pt idx="6">
                  <c:v>11165</c:v>
                </c:pt>
                <c:pt idx="7">
                  <c:v>15150</c:v>
                </c:pt>
                <c:pt idx="8">
                  <c:v>19635</c:v>
                </c:pt>
                <c:pt idx="9">
                  <c:v>24359</c:v>
                </c:pt>
                <c:pt idx="10">
                  <c:v>29116</c:v>
                </c:pt>
                <c:pt idx="11">
                  <c:v>33937</c:v>
                </c:pt>
                <c:pt idx="12">
                  <c:v>38974</c:v>
                </c:pt>
                <c:pt idx="13">
                  <c:v>43853</c:v>
                </c:pt>
                <c:pt idx="14">
                  <c:v>48682</c:v>
                </c:pt>
                <c:pt idx="15">
                  <c:v>53488</c:v>
                </c:pt>
                <c:pt idx="16">
                  <c:v>58290</c:v>
                </c:pt>
                <c:pt idx="17">
                  <c:v>62892</c:v>
                </c:pt>
                <c:pt idx="18">
                  <c:v>66748</c:v>
                </c:pt>
                <c:pt idx="19">
                  <c:v>70615</c:v>
                </c:pt>
                <c:pt idx="20">
                  <c:v>74028</c:v>
                </c:pt>
                <c:pt idx="21">
                  <c:v>77179</c:v>
                </c:pt>
                <c:pt idx="22">
                  <c:v>79668</c:v>
                </c:pt>
                <c:pt idx="23">
                  <c:v>81155</c:v>
                </c:pt>
                <c:pt idx="24">
                  <c:v>82208</c:v>
                </c:pt>
                <c:pt idx="25">
                  <c:v>83185</c:v>
                </c:pt>
                <c:pt idx="26">
                  <c:v>84036</c:v>
                </c:pt>
                <c:pt idx="27">
                  <c:v>84960</c:v>
                </c:pt>
                <c:pt idx="28">
                  <c:v>85763</c:v>
                </c:pt>
                <c:pt idx="29">
                  <c:v>86608</c:v>
                </c:pt>
                <c:pt idx="30">
                  <c:v>87390</c:v>
                </c:pt>
                <c:pt idx="31">
                  <c:v>88155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C-496A-A5B0-D489C938FC3B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1166</c:v>
                </c:pt>
                <c:pt idx="3">
                  <c:v>1496</c:v>
                </c:pt>
                <c:pt idx="4">
                  <c:v>1829</c:v>
                </c:pt>
                <c:pt idx="5">
                  <c:v>2163</c:v>
                </c:pt>
                <c:pt idx="6">
                  <c:v>2510</c:v>
                </c:pt>
                <c:pt idx="7">
                  <c:v>3120</c:v>
                </c:pt>
                <c:pt idx="8">
                  <c:v>3793</c:v>
                </c:pt>
                <c:pt idx="9">
                  <c:v>4520</c:v>
                </c:pt>
                <c:pt idx="10">
                  <c:v>5328</c:v>
                </c:pt>
                <c:pt idx="11">
                  <c:v>6251</c:v>
                </c:pt>
                <c:pt idx="12">
                  <c:v>7667</c:v>
                </c:pt>
                <c:pt idx="13">
                  <c:v>8553</c:v>
                </c:pt>
                <c:pt idx="14">
                  <c:v>9726</c:v>
                </c:pt>
                <c:pt idx="15">
                  <c:v>11131</c:v>
                </c:pt>
                <c:pt idx="16">
                  <c:v>12768</c:v>
                </c:pt>
                <c:pt idx="17">
                  <c:v>14535</c:v>
                </c:pt>
                <c:pt idx="18">
                  <c:v>17503</c:v>
                </c:pt>
                <c:pt idx="19">
                  <c:v>20330</c:v>
                </c:pt>
                <c:pt idx="20">
                  <c:v>23034</c:v>
                </c:pt>
                <c:pt idx="21">
                  <c:v>25547</c:v>
                </c:pt>
                <c:pt idx="22">
                  <c:v>28827</c:v>
                </c:pt>
                <c:pt idx="23">
                  <c:v>31086</c:v>
                </c:pt>
                <c:pt idx="24">
                  <c:v>33348</c:v>
                </c:pt>
                <c:pt idx="25">
                  <c:v>35582</c:v>
                </c:pt>
                <c:pt idx="26">
                  <c:v>37756</c:v>
                </c:pt>
                <c:pt idx="27">
                  <c:v>40406</c:v>
                </c:pt>
                <c:pt idx="28">
                  <c:v>42269</c:v>
                </c:pt>
                <c:pt idx="29">
                  <c:v>43968</c:v>
                </c:pt>
                <c:pt idx="30">
                  <c:v>45447</c:v>
                </c:pt>
                <c:pt idx="31">
                  <c:v>46713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5C-496A-A5B0-D489C938FC3B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Steady Progression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988</c:v>
                </c:pt>
                <c:pt idx="1">
                  <c:v>1160</c:v>
                </c:pt>
                <c:pt idx="2">
                  <c:v>1348</c:v>
                </c:pt>
                <c:pt idx="3">
                  <c:v>1583</c:v>
                </c:pt>
                <c:pt idx="4">
                  <c:v>1796</c:v>
                </c:pt>
                <c:pt idx="5">
                  <c:v>2009</c:v>
                </c:pt>
                <c:pt idx="6">
                  <c:v>2217</c:v>
                </c:pt>
                <c:pt idx="7">
                  <c:v>3072</c:v>
                </c:pt>
                <c:pt idx="8">
                  <c:v>3997</c:v>
                </c:pt>
                <c:pt idx="9">
                  <c:v>5005</c:v>
                </c:pt>
                <c:pt idx="10">
                  <c:v>6119</c:v>
                </c:pt>
                <c:pt idx="11">
                  <c:v>7321</c:v>
                </c:pt>
                <c:pt idx="12">
                  <c:v>8805</c:v>
                </c:pt>
                <c:pt idx="13">
                  <c:v>10458</c:v>
                </c:pt>
                <c:pt idx="14">
                  <c:v>12139</c:v>
                </c:pt>
                <c:pt idx="15">
                  <c:v>13846</c:v>
                </c:pt>
                <c:pt idx="16">
                  <c:v>15570</c:v>
                </c:pt>
                <c:pt idx="17">
                  <c:v>17638</c:v>
                </c:pt>
                <c:pt idx="18">
                  <c:v>19512</c:v>
                </c:pt>
                <c:pt idx="19">
                  <c:v>21420</c:v>
                </c:pt>
                <c:pt idx="20">
                  <c:v>23350</c:v>
                </c:pt>
                <c:pt idx="21">
                  <c:v>25317</c:v>
                </c:pt>
                <c:pt idx="22">
                  <c:v>27068</c:v>
                </c:pt>
                <c:pt idx="23">
                  <c:v>28347</c:v>
                </c:pt>
                <c:pt idx="24">
                  <c:v>29597</c:v>
                </c:pt>
                <c:pt idx="25">
                  <c:v>30789</c:v>
                </c:pt>
                <c:pt idx="26">
                  <c:v>31983</c:v>
                </c:pt>
                <c:pt idx="27">
                  <c:v>33451</c:v>
                </c:pt>
                <c:pt idx="28">
                  <c:v>34412</c:v>
                </c:pt>
                <c:pt idx="29">
                  <c:v>35374</c:v>
                </c:pt>
                <c:pt idx="30">
                  <c:v>36354</c:v>
                </c:pt>
                <c:pt idx="31">
                  <c:v>37354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5C-496A-A5B0-D489C938F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09120"/>
        <c:axId val="529187360"/>
      </c:lineChart>
      <c:catAx>
        <c:axId val="5292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87360"/>
        <c:crosses val="autoZero"/>
        <c:auto val="1"/>
        <c:lblAlgn val="ctr"/>
        <c:lblOffset val="100"/>
        <c:noMultiLvlLbl val="0"/>
      </c:catAx>
      <c:valAx>
        <c:axId val="529187360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09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186345</c:v>
                </c:pt>
                <c:pt idx="1">
                  <c:v>726580</c:v>
                </c:pt>
                <c:pt idx="2">
                  <c:v>1084347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E-4277-A199-05A4C9B9F503}"/>
            </c:ext>
          </c:extLst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824613</c:v>
                </c:pt>
                <c:pt idx="1">
                  <c:v>1700883</c:v>
                </c:pt>
                <c:pt idx="2">
                  <c:v>2485841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E-4277-A199-05A4C9B9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29211296"/>
        <c:axId val="529211840"/>
      </c:barChart>
      <c:catAx>
        <c:axId val="529211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9211840"/>
        <c:crosses val="autoZero"/>
        <c:auto val="1"/>
        <c:lblAlgn val="ctr"/>
        <c:lblOffset val="100"/>
        <c:noMultiLvlLbl val="0"/>
      </c:catAx>
      <c:valAx>
        <c:axId val="529211840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529211296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48</xdr:row>
      <xdr:rowOff>32657</xdr:rowOff>
    </xdr:from>
    <xdr:to>
      <xdr:col>10</xdr:col>
      <xdr:colOff>21771</xdr:colOff>
      <xdr:row>73</xdr:row>
      <xdr:rowOff>162198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0</xdr:rowOff>
    </xdr:from>
    <xdr:to>
      <xdr:col>11</xdr:col>
      <xdr:colOff>541020</xdr:colOff>
      <xdr:row>40</xdr:row>
      <xdr:rowOff>161109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7621</xdr:colOff>
      <xdr:row>2</xdr:row>
      <xdr:rowOff>50800</xdr:rowOff>
    </xdr:from>
    <xdr:to>
      <xdr:col>25</xdr:col>
      <xdr:colOff>152401</xdr:colOff>
      <xdr:row>30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dileeds.github.io/northern-powergrid/2020-DF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C000"/>
  </sheetPr>
  <dimension ref="A1:BV149"/>
  <sheetViews>
    <sheetView tabSelected="1" zoomScale="70" zoomScaleNormal="70" workbookViewId="0">
      <selection activeCell="B2" sqref="B2"/>
    </sheetView>
  </sheetViews>
  <sheetFormatPr defaultRowHeight="14.5" x14ac:dyDescent="0.35"/>
  <cols>
    <col min="1" max="1" width="3.36328125" customWidth="1"/>
    <col min="2" max="2" width="45.6328125" customWidth="1"/>
    <col min="3" max="36" width="16.54296875" customWidth="1"/>
    <col min="37" max="37" width="16.36328125" customWidth="1"/>
    <col min="38" max="38" width="31.36328125" customWidth="1"/>
    <col min="74" max="74" width="17.36328125" customWidth="1"/>
  </cols>
  <sheetData>
    <row r="1" spans="1:74" ht="26" x14ac:dyDescent="0.6">
      <c r="B1" s="27" t="s">
        <v>65</v>
      </c>
      <c r="AK1" s="17" t="s">
        <v>64</v>
      </c>
      <c r="AL1" s="42"/>
      <c r="AM1" s="42">
        <v>2</v>
      </c>
      <c r="AN1" s="42">
        <v>3</v>
      </c>
      <c r="AO1" s="42">
        <v>4</v>
      </c>
      <c r="AP1" s="42">
        <v>5</v>
      </c>
      <c r="AQ1" s="42">
        <v>6</v>
      </c>
      <c r="AR1" s="42">
        <v>7</v>
      </c>
      <c r="AS1" s="42">
        <v>8</v>
      </c>
      <c r="AT1" s="42">
        <v>9</v>
      </c>
      <c r="AU1" s="42">
        <v>10</v>
      </c>
      <c r="AV1" s="42">
        <v>11</v>
      </c>
      <c r="AW1" s="42">
        <v>12</v>
      </c>
      <c r="AX1" s="42">
        <v>13</v>
      </c>
      <c r="AY1" s="42">
        <v>14</v>
      </c>
      <c r="AZ1" s="42">
        <v>15</v>
      </c>
      <c r="BA1" s="42">
        <v>16</v>
      </c>
      <c r="BB1" s="42">
        <v>17</v>
      </c>
      <c r="BC1" s="42">
        <v>18</v>
      </c>
      <c r="BD1" s="42">
        <v>19</v>
      </c>
      <c r="BE1" s="42">
        <v>20</v>
      </c>
      <c r="BF1" s="42">
        <v>21</v>
      </c>
      <c r="BG1" s="42">
        <v>22</v>
      </c>
      <c r="BH1" s="42">
        <v>23</v>
      </c>
      <c r="BI1" s="42">
        <v>24</v>
      </c>
      <c r="BJ1" s="42">
        <v>25</v>
      </c>
      <c r="BK1" s="42">
        <v>26</v>
      </c>
      <c r="BL1" s="42">
        <v>27</v>
      </c>
      <c r="BM1" s="42">
        <v>28</v>
      </c>
      <c r="BN1" s="42">
        <v>29</v>
      </c>
      <c r="BO1" s="42">
        <v>30</v>
      </c>
      <c r="BP1" s="42">
        <v>31</v>
      </c>
      <c r="BQ1" s="42">
        <v>32</v>
      </c>
      <c r="BR1" s="42">
        <v>33</v>
      </c>
      <c r="BS1" s="42">
        <v>34</v>
      </c>
      <c r="BT1" s="42">
        <v>35</v>
      </c>
    </row>
    <row r="2" spans="1:74" ht="26.25" customHeight="1" x14ac:dyDescent="0.6">
      <c r="B2" s="28" t="s">
        <v>0</v>
      </c>
      <c r="AK2" s="43" t="str">
        <f>AK3</f>
        <v>Barnsley</v>
      </c>
      <c r="AL2" s="43" t="str">
        <f>"NPg DFES 2021: Heat Pump projections for "&amp;AK2</f>
        <v>NPg DFES 2021: Heat Pump projections for Barnsley</v>
      </c>
      <c r="AM2" s="43">
        <v>2017</v>
      </c>
      <c r="AN2" s="43">
        <v>2018</v>
      </c>
      <c r="AO2" s="43">
        <v>2019</v>
      </c>
      <c r="AP2" s="43">
        <v>2020</v>
      </c>
      <c r="AQ2" s="43">
        <v>2021</v>
      </c>
      <c r="AR2" s="43">
        <v>2022</v>
      </c>
      <c r="AS2" s="43">
        <v>2023</v>
      </c>
      <c r="AT2" s="43">
        <v>2024</v>
      </c>
      <c r="AU2" s="43">
        <v>2025</v>
      </c>
      <c r="AV2" s="43">
        <v>2026</v>
      </c>
      <c r="AW2" s="43">
        <v>2027</v>
      </c>
      <c r="AX2" s="43">
        <v>2028</v>
      </c>
      <c r="AY2" s="43">
        <v>2029</v>
      </c>
      <c r="AZ2" s="43">
        <v>2030</v>
      </c>
      <c r="BA2" s="43">
        <v>2031</v>
      </c>
      <c r="BB2" s="43">
        <v>2032</v>
      </c>
      <c r="BC2" s="43">
        <v>2033</v>
      </c>
      <c r="BD2" s="43">
        <v>2034</v>
      </c>
      <c r="BE2" s="43">
        <v>2035</v>
      </c>
      <c r="BF2" s="43">
        <v>2036</v>
      </c>
      <c r="BG2" s="43">
        <v>2037</v>
      </c>
      <c r="BH2" s="43">
        <v>2038</v>
      </c>
      <c r="BI2" s="43">
        <v>2039</v>
      </c>
      <c r="BJ2" s="43">
        <v>2040</v>
      </c>
      <c r="BK2" s="43">
        <v>2041</v>
      </c>
      <c r="BL2" s="43">
        <v>2042</v>
      </c>
      <c r="BM2" s="43">
        <v>2043</v>
      </c>
      <c r="BN2" s="43">
        <v>2044</v>
      </c>
      <c r="BO2" s="43">
        <v>2045</v>
      </c>
      <c r="BP2" s="43">
        <v>2046</v>
      </c>
      <c r="BQ2" s="43">
        <v>2047</v>
      </c>
      <c r="BR2" s="43">
        <v>2048</v>
      </c>
      <c r="BS2" s="43">
        <v>2049</v>
      </c>
      <c r="BT2" s="43">
        <v>2050</v>
      </c>
      <c r="BV2" s="18" t="s">
        <v>39</v>
      </c>
    </row>
    <row r="3" spans="1:74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AK3" s="44" t="str">
        <f>$B$2</f>
        <v>Barnsley</v>
      </c>
      <c r="AL3" s="44" t="s">
        <v>89</v>
      </c>
      <c r="AM3" s="45">
        <f>VLOOKUP($AK3,'PS Annual LA Forecasts'!$A$1:$AI$40,AM$1,FALSE)</f>
        <v>0</v>
      </c>
      <c r="AN3" s="45">
        <f>VLOOKUP($AK3,'PS Annual LA Forecasts'!$A$1:$AI$40,AN$1,FALSE)</f>
        <v>0</v>
      </c>
      <c r="AO3" s="45">
        <f>VLOOKUP($AK3,'PS Annual LA Forecasts'!$A$1:$AI$40,AO$1,FALSE)</f>
        <v>1088</v>
      </c>
      <c r="AP3" s="45">
        <f>VLOOKUP($AK3,'PS Annual LA Forecasts'!$A$1:$AI$40,AP$1,FALSE)</f>
        <v>1198</v>
      </c>
      <c r="AQ3" s="45">
        <f>VLOOKUP($AK3,'PS Annual LA Forecasts'!$A$1:$AI$40,AQ$1,FALSE)</f>
        <v>1483</v>
      </c>
      <c r="AR3" s="45">
        <f>VLOOKUP($AK3,'PS Annual LA Forecasts'!$A$1:$AI$40,AR$1,FALSE)</f>
        <v>2094</v>
      </c>
      <c r="AS3" s="45">
        <f>VLOOKUP($AK3,'PS Annual LA Forecasts'!$A$1:$AI$40,AS$1,FALSE)</f>
        <v>2803</v>
      </c>
      <c r="AT3" s="45">
        <f>VLOOKUP($AK3,'PS Annual LA Forecasts'!$A$1:$AI$40,AT$1,FALSE)</f>
        <v>3526</v>
      </c>
      <c r="AU3" s="45">
        <f>VLOOKUP($AK3,'PS Annual LA Forecasts'!$A$1:$AI$40,AU$1,FALSE)</f>
        <v>5775</v>
      </c>
      <c r="AV3" s="45">
        <f>VLOOKUP($AK3,'PS Annual LA Forecasts'!$A$1:$AI$40,AV$1,FALSE)</f>
        <v>7957</v>
      </c>
      <c r="AW3" s="45">
        <f>VLOOKUP($AK3,'PS Annual LA Forecasts'!$A$1:$AI$40,AW$1,FALSE)</f>
        <v>10880</v>
      </c>
      <c r="AX3" s="45">
        <f>VLOOKUP($AK3,'PS Annual LA Forecasts'!$A$1:$AI$40,AX$1,FALSE)</f>
        <v>14688</v>
      </c>
      <c r="AY3" s="45">
        <f>VLOOKUP($AK3,'PS Annual LA Forecasts'!$A$1:$AI$40,AY$1,FALSE)</f>
        <v>18796</v>
      </c>
      <c r="AZ3" s="45">
        <f>VLOOKUP($AK3,'PS Annual LA Forecasts'!$A$1:$AI$40,AZ$1,FALSE)</f>
        <v>23049</v>
      </c>
      <c r="BA3" s="45">
        <f>VLOOKUP($AK3,'PS Annual LA Forecasts'!$A$1:$AI$40,BA$1,FALSE)</f>
        <v>27192</v>
      </c>
      <c r="BB3" s="45">
        <f>VLOOKUP($AK3,'PS Annual LA Forecasts'!$A$1:$AI$40,BB$1,FALSE)</f>
        <v>31786</v>
      </c>
      <c r="BC3" s="45">
        <f>VLOOKUP($AK3,'PS Annual LA Forecasts'!$A$1:$AI$40,BC$1,FALSE)</f>
        <v>36611</v>
      </c>
      <c r="BD3" s="45">
        <f>VLOOKUP($AK3,'PS Annual LA Forecasts'!$A$1:$AI$40,BD$1,FALSE)</f>
        <v>42088</v>
      </c>
      <c r="BE3" s="45">
        <f>VLOOKUP($AK3,'PS Annual LA Forecasts'!$A$1:$AI$40,BE$1,FALSE)</f>
        <v>48831</v>
      </c>
      <c r="BF3" s="45">
        <f>VLOOKUP($AK3,'PS Annual LA Forecasts'!$A$1:$AI$40,BF$1,FALSE)</f>
        <v>54451</v>
      </c>
      <c r="BG3" s="45">
        <f>VLOOKUP($AK3,'PS Annual LA Forecasts'!$A$1:$AI$40,BG$1,FALSE)</f>
        <v>60047</v>
      </c>
      <c r="BH3" s="45">
        <f>VLOOKUP($AK3,'PS Annual LA Forecasts'!$A$1:$AI$40,BH$1,FALSE)</f>
        <v>65750</v>
      </c>
      <c r="BI3" s="45">
        <f>VLOOKUP($AK3,'PS Annual LA Forecasts'!$A$1:$AI$40,BI$1,FALSE)</f>
        <v>71650</v>
      </c>
      <c r="BJ3" s="45">
        <f>VLOOKUP($AK3,'PS Annual LA Forecasts'!$A$1:$AI$40,BJ$1,FALSE)</f>
        <v>77089</v>
      </c>
      <c r="BK3" s="45">
        <f>VLOOKUP($AK3,'PS Annual LA Forecasts'!$A$1:$AI$40,BK$1,FALSE)</f>
        <v>82951</v>
      </c>
      <c r="BL3" s="45">
        <f>VLOOKUP($AK3,'PS Annual LA Forecasts'!$A$1:$AI$40,BL$1,FALSE)</f>
        <v>88293</v>
      </c>
      <c r="BM3" s="45">
        <f>VLOOKUP($AK3,'PS Annual LA Forecasts'!$A$1:$AI$40,BM$1,FALSE)</f>
        <v>93107</v>
      </c>
      <c r="BN3" s="45">
        <f>VLOOKUP($AK3,'PS Annual LA Forecasts'!$A$1:$AI$40,BN$1,FALSE)</f>
        <v>97285</v>
      </c>
      <c r="BO3" s="45">
        <f>VLOOKUP($AK3,'PS Annual LA Forecasts'!$A$1:$AI$40,BO$1,FALSE)</f>
        <v>101058</v>
      </c>
      <c r="BP3" s="45">
        <f>VLOOKUP($AK3,'PS Annual LA Forecasts'!$A$1:$AI$40,BP$1,FALSE)</f>
        <v>104506</v>
      </c>
      <c r="BQ3" s="45">
        <f>VLOOKUP($AK3,'PS Annual LA Forecasts'!$A$1:$AI$40,BQ$1,FALSE)</f>
        <v>108100</v>
      </c>
      <c r="BR3" s="45">
        <f>VLOOKUP($AK3,'PS Annual LA Forecasts'!$A$1:$AI$40,BR$1,FALSE)</f>
        <v>111637</v>
      </c>
      <c r="BS3" s="45">
        <f>VLOOKUP($AK3,'PS Annual LA Forecasts'!$A$1:$AI$40,BS$1,FALSE)</f>
        <v>112709</v>
      </c>
      <c r="BT3" s="45">
        <f>VLOOKUP($AK3,'PS Annual LA Forecasts'!$A$1:$AI$40,BT$1,FALSE)</f>
        <v>113369</v>
      </c>
      <c r="BV3" s="47" t="s">
        <v>0</v>
      </c>
    </row>
    <row r="4" spans="1:74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AK4" s="44" t="str">
        <f>$B$2</f>
        <v>Barnsley</v>
      </c>
      <c r="AL4" s="44" t="s">
        <v>78</v>
      </c>
      <c r="AM4" s="45">
        <f>VLOOKUP($AK4,'CT Annual LA Forecasts'!$A$1:$AI$40,AM$1,FALSE)</f>
        <v>0</v>
      </c>
      <c r="AN4" s="45">
        <f>VLOOKUP($AK4,'CT Annual LA Forecasts'!$A$1:$AI$40,AN$1,FALSE)</f>
        <v>0</v>
      </c>
      <c r="AO4" s="45">
        <f>VLOOKUP($AK4,'CT Annual LA Forecasts'!$A$1:$AI$40,AO$1,FALSE)</f>
        <v>988</v>
      </c>
      <c r="AP4" s="45">
        <f>VLOOKUP($AK4,'CT Annual LA Forecasts'!$A$1:$AI$40,AP$1,FALSE)</f>
        <v>1160</v>
      </c>
      <c r="AQ4" s="45">
        <f>VLOOKUP($AK4,'CT Annual LA Forecasts'!$A$1:$AI$40,AQ$1,FALSE)</f>
        <v>1453</v>
      </c>
      <c r="AR4" s="45">
        <f>VLOOKUP($AK4,'CT Annual LA Forecasts'!$A$1:$AI$40,AR$1,FALSE)</f>
        <v>2046</v>
      </c>
      <c r="AS4" s="45">
        <f>VLOOKUP($AK4,'CT Annual LA Forecasts'!$A$1:$AI$40,AS$1,FALSE)</f>
        <v>2691</v>
      </c>
      <c r="AT4" s="45">
        <f>VLOOKUP($AK4,'CT Annual LA Forecasts'!$A$1:$AI$40,AT$1,FALSE)</f>
        <v>3445</v>
      </c>
      <c r="AU4" s="45">
        <f>VLOOKUP($AK4,'CT Annual LA Forecasts'!$A$1:$AI$40,AU$1,FALSE)</f>
        <v>4338</v>
      </c>
      <c r="AV4" s="45">
        <f>VLOOKUP($AK4,'CT Annual LA Forecasts'!$A$1:$AI$40,AV$1,FALSE)</f>
        <v>5681</v>
      </c>
      <c r="AW4" s="45">
        <f>VLOOKUP($AK4,'CT Annual LA Forecasts'!$A$1:$AI$40,AW$1,FALSE)</f>
        <v>7274</v>
      </c>
      <c r="AX4" s="45">
        <f>VLOOKUP($AK4,'CT Annual LA Forecasts'!$A$1:$AI$40,AX$1,FALSE)</f>
        <v>9673</v>
      </c>
      <c r="AY4" s="45">
        <f>VLOOKUP($AK4,'CT Annual LA Forecasts'!$A$1:$AI$40,AY$1,FALSE)</f>
        <v>13031</v>
      </c>
      <c r="AZ4" s="45">
        <f>VLOOKUP($AK4,'CT Annual LA Forecasts'!$A$1:$AI$40,AZ$1,FALSE)</f>
        <v>16881</v>
      </c>
      <c r="BA4" s="45">
        <f>VLOOKUP($AK4,'CT Annual LA Forecasts'!$A$1:$AI$40,BA$1,FALSE)</f>
        <v>22044</v>
      </c>
      <c r="BB4" s="45">
        <f>VLOOKUP($AK4,'CT Annual LA Forecasts'!$A$1:$AI$40,BB$1,FALSE)</f>
        <v>27425</v>
      </c>
      <c r="BC4" s="45">
        <f>VLOOKUP($AK4,'CT Annual LA Forecasts'!$A$1:$AI$40,BC$1,FALSE)</f>
        <v>32726</v>
      </c>
      <c r="BD4" s="45">
        <f>VLOOKUP($AK4,'CT Annual LA Forecasts'!$A$1:$AI$40,BD$1,FALSE)</f>
        <v>37801</v>
      </c>
      <c r="BE4" s="45">
        <f>VLOOKUP($AK4,'CT Annual LA Forecasts'!$A$1:$AI$40,BE$1,FALSE)</f>
        <v>42734</v>
      </c>
      <c r="BF4" s="45">
        <f>VLOOKUP($AK4,'CT Annual LA Forecasts'!$A$1:$AI$40,BF$1,FALSE)</f>
        <v>49967</v>
      </c>
      <c r="BG4" s="45">
        <f>VLOOKUP($AK4,'CT Annual LA Forecasts'!$A$1:$AI$40,BG$1,FALSE)</f>
        <v>55822</v>
      </c>
      <c r="BH4" s="45">
        <f>VLOOKUP($AK4,'CT Annual LA Forecasts'!$A$1:$AI$40,BH$1,FALSE)</f>
        <v>61614</v>
      </c>
      <c r="BI4" s="45">
        <f>VLOOKUP($AK4,'CT Annual LA Forecasts'!$A$1:$AI$40,BI$1,FALSE)</f>
        <v>67279</v>
      </c>
      <c r="BJ4" s="45">
        <f>VLOOKUP($AK4,'CT Annual LA Forecasts'!$A$1:$AI$40,BJ$1,FALSE)</f>
        <v>72813</v>
      </c>
      <c r="BK4" s="45">
        <f>VLOOKUP($AK4,'CT Annual LA Forecasts'!$A$1:$AI$40,BK$1,FALSE)</f>
        <v>78615</v>
      </c>
      <c r="BL4" s="45">
        <f>VLOOKUP($AK4,'CT Annual LA Forecasts'!$A$1:$AI$40,BL$1,FALSE)</f>
        <v>83942</v>
      </c>
      <c r="BM4" s="45">
        <f>VLOOKUP($AK4,'CT Annual LA Forecasts'!$A$1:$AI$40,BM$1,FALSE)</f>
        <v>88326</v>
      </c>
      <c r="BN4" s="45">
        <f>VLOOKUP($AK4,'CT Annual LA Forecasts'!$A$1:$AI$40,BN$1,FALSE)</f>
        <v>91980</v>
      </c>
      <c r="BO4" s="45">
        <f>VLOOKUP($AK4,'CT Annual LA Forecasts'!$A$1:$AI$40,BO$1,FALSE)</f>
        <v>94819</v>
      </c>
      <c r="BP4" s="45">
        <f>VLOOKUP($AK4,'CT Annual LA Forecasts'!$A$1:$AI$40,BP$1,FALSE)</f>
        <v>97247</v>
      </c>
      <c r="BQ4" s="45">
        <f>VLOOKUP($AK4,'CT Annual LA Forecasts'!$A$1:$AI$40,BQ$1,FALSE)</f>
        <v>99199</v>
      </c>
      <c r="BR4" s="45">
        <f>VLOOKUP($AK4,'CT Annual LA Forecasts'!$A$1:$AI$40,BR$1,FALSE)</f>
        <v>100831</v>
      </c>
      <c r="BS4" s="45">
        <f>VLOOKUP($AK4,'CT Annual LA Forecasts'!$A$1:$AI$40,BS$1,FALSE)</f>
        <v>102483</v>
      </c>
      <c r="BT4" s="45">
        <f>VLOOKUP($AK4,'CT Annual LA Forecasts'!$A$1:$AI$40,BT$1,FALSE)</f>
        <v>104145</v>
      </c>
      <c r="BV4" s="47" t="s">
        <v>1</v>
      </c>
    </row>
    <row r="5" spans="1:74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AK5" s="44" t="str">
        <f>$B$2</f>
        <v>Barnsley</v>
      </c>
      <c r="AL5" s="44" t="s">
        <v>79</v>
      </c>
      <c r="AM5" s="45">
        <f>VLOOKUP($AK5,'LTW Annual LA Forecasts'!$A$1:$AI$40,AM$1,FALSE)</f>
        <v>0</v>
      </c>
      <c r="AN5" s="45">
        <f>VLOOKUP($AK5,'LTW Annual LA Forecasts'!$A$1:$AI$40,AN$1,FALSE)</f>
        <v>0</v>
      </c>
      <c r="AO5" s="45">
        <f>VLOOKUP($AK5,'LTW Annual LA Forecasts'!$A$1:$AI$40,AO$1,FALSE)</f>
        <v>988</v>
      </c>
      <c r="AP5" s="45">
        <f>VLOOKUP($AK5,'LTW Annual LA Forecasts'!$A$1:$AI$40,AP$1,FALSE)</f>
        <v>1160</v>
      </c>
      <c r="AQ5" s="45">
        <f>VLOOKUP($AK5,'LTW Annual LA Forecasts'!$A$1:$AI$40,AQ$1,FALSE)</f>
        <v>1597</v>
      </c>
      <c r="AR5" s="45">
        <f>VLOOKUP($AK5,'LTW Annual LA Forecasts'!$A$1:$AI$40,AR$1,FALSE)</f>
        <v>3450</v>
      </c>
      <c r="AS5" s="45">
        <f>VLOOKUP($AK5,'LTW Annual LA Forecasts'!$A$1:$AI$40,AS$1,FALSE)</f>
        <v>5637</v>
      </c>
      <c r="AT5" s="45">
        <f>VLOOKUP($AK5,'LTW Annual LA Forecasts'!$A$1:$AI$40,AT$1,FALSE)</f>
        <v>8212</v>
      </c>
      <c r="AU5" s="45">
        <f>VLOOKUP($AK5,'LTW Annual LA Forecasts'!$A$1:$AI$40,AU$1,FALSE)</f>
        <v>11165</v>
      </c>
      <c r="AV5" s="45">
        <f>VLOOKUP($AK5,'LTW Annual LA Forecasts'!$A$1:$AI$40,AV$1,FALSE)</f>
        <v>15150</v>
      </c>
      <c r="AW5" s="45">
        <f>VLOOKUP($AK5,'LTW Annual LA Forecasts'!$A$1:$AI$40,AW$1,FALSE)</f>
        <v>19635</v>
      </c>
      <c r="AX5" s="45">
        <f>VLOOKUP($AK5,'LTW Annual LA Forecasts'!$A$1:$AI$40,AX$1,FALSE)</f>
        <v>24359</v>
      </c>
      <c r="AY5" s="45">
        <f>VLOOKUP($AK5,'LTW Annual LA Forecasts'!$A$1:$AI$40,AY$1,FALSE)</f>
        <v>29116</v>
      </c>
      <c r="AZ5" s="45">
        <f>VLOOKUP($AK5,'LTW Annual LA Forecasts'!$A$1:$AI$40,AZ$1,FALSE)</f>
        <v>33937</v>
      </c>
      <c r="BA5" s="45">
        <f>VLOOKUP($AK5,'LTW Annual LA Forecasts'!$A$1:$AI$40,BA$1,FALSE)</f>
        <v>38974</v>
      </c>
      <c r="BB5" s="45">
        <f>VLOOKUP($AK5,'LTW Annual LA Forecasts'!$A$1:$AI$40,BB$1,FALSE)</f>
        <v>43853</v>
      </c>
      <c r="BC5" s="45">
        <f>VLOOKUP($AK5,'LTW Annual LA Forecasts'!$A$1:$AI$40,BC$1,FALSE)</f>
        <v>48682</v>
      </c>
      <c r="BD5" s="45">
        <f>VLOOKUP($AK5,'LTW Annual LA Forecasts'!$A$1:$AI$40,BD$1,FALSE)</f>
        <v>53488</v>
      </c>
      <c r="BE5" s="45">
        <f>VLOOKUP($AK5,'LTW Annual LA Forecasts'!$A$1:$AI$40,BE$1,FALSE)</f>
        <v>58290</v>
      </c>
      <c r="BF5" s="45">
        <f>VLOOKUP($AK5,'LTW Annual LA Forecasts'!$A$1:$AI$40,BF$1,FALSE)</f>
        <v>62892</v>
      </c>
      <c r="BG5" s="45">
        <f>VLOOKUP($AK5,'LTW Annual LA Forecasts'!$A$1:$AI$40,BG$1,FALSE)</f>
        <v>66748</v>
      </c>
      <c r="BH5" s="45">
        <f>VLOOKUP($AK5,'LTW Annual LA Forecasts'!$A$1:$AI$40,BH$1,FALSE)</f>
        <v>70615</v>
      </c>
      <c r="BI5" s="45">
        <f>VLOOKUP($AK5,'LTW Annual LA Forecasts'!$A$1:$AI$40,BI$1,FALSE)</f>
        <v>74028</v>
      </c>
      <c r="BJ5" s="45">
        <f>VLOOKUP($AK5,'LTW Annual LA Forecasts'!$A$1:$AI$40,BJ$1,FALSE)</f>
        <v>77179</v>
      </c>
      <c r="BK5" s="45">
        <f>VLOOKUP($AK5,'LTW Annual LA Forecasts'!$A$1:$AI$40,BK$1,FALSE)</f>
        <v>79668</v>
      </c>
      <c r="BL5" s="45">
        <f>VLOOKUP($AK5,'LTW Annual LA Forecasts'!$A$1:$AI$40,BL$1,FALSE)</f>
        <v>81155</v>
      </c>
      <c r="BM5" s="45">
        <f>VLOOKUP($AK5,'LTW Annual LA Forecasts'!$A$1:$AI$40,BM$1,FALSE)</f>
        <v>82208</v>
      </c>
      <c r="BN5" s="45">
        <f>VLOOKUP($AK5,'LTW Annual LA Forecasts'!$A$1:$AI$40,BN$1,FALSE)</f>
        <v>83185</v>
      </c>
      <c r="BO5" s="45">
        <f>VLOOKUP($AK5,'LTW Annual LA Forecasts'!$A$1:$AI$40,BO$1,FALSE)</f>
        <v>84036</v>
      </c>
      <c r="BP5" s="45">
        <f>VLOOKUP($AK5,'LTW Annual LA Forecasts'!$A$1:$AI$40,BP$1,FALSE)</f>
        <v>84960</v>
      </c>
      <c r="BQ5" s="45">
        <f>VLOOKUP($AK5,'LTW Annual LA Forecasts'!$A$1:$AI$40,BQ$1,FALSE)</f>
        <v>85763</v>
      </c>
      <c r="BR5" s="45">
        <f>VLOOKUP($AK5,'LTW Annual LA Forecasts'!$A$1:$AI$40,BR$1,FALSE)</f>
        <v>86608</v>
      </c>
      <c r="BS5" s="45">
        <f>VLOOKUP($AK5,'LTW Annual LA Forecasts'!$A$1:$AI$40,BS$1,FALSE)</f>
        <v>87390</v>
      </c>
      <c r="BT5" s="45">
        <f>VLOOKUP($AK5,'LTW Annual LA Forecasts'!$A$1:$AI$40,BT$1,FALSE)</f>
        <v>88155</v>
      </c>
      <c r="BV5" s="47" t="s">
        <v>2</v>
      </c>
    </row>
    <row r="6" spans="1:74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K6" s="44" t="str">
        <f>$B$2</f>
        <v>Barnsley</v>
      </c>
      <c r="AL6" s="44" t="s">
        <v>80</v>
      </c>
      <c r="AM6" s="45">
        <f>VLOOKUP($AK6,'ST Annual LA Forecasts'!$A$1:$AI$40,AM$1,FALSE)</f>
        <v>0</v>
      </c>
      <c r="AN6" s="45">
        <f>VLOOKUP($AK6,'ST Annual LA Forecasts'!$A$1:$AI$40,AN$1,FALSE)</f>
        <v>0</v>
      </c>
      <c r="AO6" s="45">
        <f>VLOOKUP($AK6,'ST Annual LA Forecasts'!$A$1:$AI$40,AO$1,FALSE)</f>
        <v>988</v>
      </c>
      <c r="AP6" s="45">
        <f>VLOOKUP($AK6,'ST Annual LA Forecasts'!$A$1:$AI$40,AP$1,FALSE)</f>
        <v>1160</v>
      </c>
      <c r="AQ6" s="45">
        <f>VLOOKUP($AK6,'ST Annual LA Forecasts'!$A$1:$AI$40,AQ$1,FALSE)</f>
        <v>1166</v>
      </c>
      <c r="AR6" s="45">
        <f>VLOOKUP($AK6,'ST Annual LA Forecasts'!$A$1:$AI$40,AR$1,FALSE)</f>
        <v>1496</v>
      </c>
      <c r="AS6" s="45">
        <f>VLOOKUP($AK6,'ST Annual LA Forecasts'!$A$1:$AI$40,AS$1,FALSE)</f>
        <v>1829</v>
      </c>
      <c r="AT6" s="45">
        <f>VLOOKUP($AK6,'ST Annual LA Forecasts'!$A$1:$AI$40,AT$1,FALSE)</f>
        <v>2163</v>
      </c>
      <c r="AU6" s="45">
        <f>VLOOKUP($AK6,'ST Annual LA Forecasts'!$A$1:$AI$40,AU$1,FALSE)</f>
        <v>2510</v>
      </c>
      <c r="AV6" s="45">
        <f>VLOOKUP($AK6,'ST Annual LA Forecasts'!$A$1:$AI$40,AV$1,FALSE)</f>
        <v>3120</v>
      </c>
      <c r="AW6" s="45">
        <f>VLOOKUP($AK6,'ST Annual LA Forecasts'!$A$1:$AI$40,AW$1,FALSE)</f>
        <v>3793</v>
      </c>
      <c r="AX6" s="45">
        <f>VLOOKUP($AK6,'ST Annual LA Forecasts'!$A$1:$AI$40,AX$1,FALSE)</f>
        <v>4520</v>
      </c>
      <c r="AY6" s="45">
        <f>VLOOKUP($AK6,'ST Annual LA Forecasts'!$A$1:$AI$40,AY$1,FALSE)</f>
        <v>5328</v>
      </c>
      <c r="AZ6" s="45">
        <f>VLOOKUP($AK6,'ST Annual LA Forecasts'!$A$1:$AI$40,AZ$1,FALSE)</f>
        <v>6251</v>
      </c>
      <c r="BA6" s="45">
        <f>VLOOKUP($AK6,'ST Annual LA Forecasts'!$A$1:$AI$40,BA$1,FALSE)</f>
        <v>7667</v>
      </c>
      <c r="BB6" s="45">
        <f>VLOOKUP($AK6,'ST Annual LA Forecasts'!$A$1:$AI$40,BB$1,FALSE)</f>
        <v>8553</v>
      </c>
      <c r="BC6" s="45">
        <f>VLOOKUP($AK6,'ST Annual LA Forecasts'!$A$1:$AI$40,BC$1,FALSE)</f>
        <v>9726</v>
      </c>
      <c r="BD6" s="45">
        <f>VLOOKUP($AK6,'ST Annual LA Forecasts'!$A$1:$AI$40,BD$1,FALSE)</f>
        <v>11131</v>
      </c>
      <c r="BE6" s="45">
        <f>VLOOKUP($AK6,'ST Annual LA Forecasts'!$A$1:$AI$40,BE$1,FALSE)</f>
        <v>12768</v>
      </c>
      <c r="BF6" s="45">
        <f>VLOOKUP($AK6,'ST Annual LA Forecasts'!$A$1:$AI$40,BF$1,FALSE)</f>
        <v>14535</v>
      </c>
      <c r="BG6" s="45">
        <f>VLOOKUP($AK6,'ST Annual LA Forecasts'!$A$1:$AI$40,BG$1,FALSE)</f>
        <v>17503</v>
      </c>
      <c r="BH6" s="45">
        <f>VLOOKUP($AK6,'ST Annual LA Forecasts'!$A$1:$AI$40,BH$1,FALSE)</f>
        <v>20330</v>
      </c>
      <c r="BI6" s="45">
        <f>VLOOKUP($AK6,'ST Annual LA Forecasts'!$A$1:$AI$40,BI$1,FALSE)</f>
        <v>23034</v>
      </c>
      <c r="BJ6" s="45">
        <f>VLOOKUP($AK6,'ST Annual LA Forecasts'!$A$1:$AI$40,BJ$1,FALSE)</f>
        <v>25547</v>
      </c>
      <c r="BK6" s="45">
        <f>VLOOKUP($AK6,'ST Annual LA Forecasts'!$A$1:$AI$40,BK$1,FALSE)</f>
        <v>28827</v>
      </c>
      <c r="BL6" s="45">
        <f>VLOOKUP($AK6,'ST Annual LA Forecasts'!$A$1:$AI$40,BL$1,FALSE)</f>
        <v>31086</v>
      </c>
      <c r="BM6" s="45">
        <f>VLOOKUP($AK6,'ST Annual LA Forecasts'!$A$1:$AI$40,BM$1,FALSE)</f>
        <v>33348</v>
      </c>
      <c r="BN6" s="45">
        <f>VLOOKUP($AK6,'ST Annual LA Forecasts'!$A$1:$AI$40,BN$1,FALSE)</f>
        <v>35582</v>
      </c>
      <c r="BO6" s="45">
        <f>VLOOKUP($AK6,'ST Annual LA Forecasts'!$A$1:$AI$40,BO$1,FALSE)</f>
        <v>37756</v>
      </c>
      <c r="BP6" s="45">
        <f>VLOOKUP($AK6,'ST Annual LA Forecasts'!$A$1:$AI$40,BP$1,FALSE)</f>
        <v>40406</v>
      </c>
      <c r="BQ6" s="45">
        <f>VLOOKUP($AK6,'ST Annual LA Forecasts'!$A$1:$AI$40,BQ$1,FALSE)</f>
        <v>42269</v>
      </c>
      <c r="BR6" s="45">
        <f>VLOOKUP($AK6,'ST Annual LA Forecasts'!$A$1:$AI$40,BR$1,FALSE)</f>
        <v>43968</v>
      </c>
      <c r="BS6" s="45">
        <f>VLOOKUP($AK6,'ST Annual LA Forecasts'!$A$1:$AI$40,BS$1,FALSE)</f>
        <v>45447</v>
      </c>
      <c r="BT6" s="45">
        <f>VLOOKUP($AK6,'ST Annual LA Forecasts'!$A$1:$AI$40,BT$1,FALSE)</f>
        <v>46713</v>
      </c>
      <c r="BV6" s="47" t="s">
        <v>3</v>
      </c>
    </row>
    <row r="7" spans="1:74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AK7" s="44" t="str">
        <f>$B$2</f>
        <v>Barnsley</v>
      </c>
      <c r="AL7" s="46" t="s">
        <v>42</v>
      </c>
      <c r="AM7" s="45">
        <f>VLOOKUP($AK7,'SP Annual LA Forecasts'!$A$1:$AI$40,AM$1,FALSE)</f>
        <v>0</v>
      </c>
      <c r="AN7" s="45">
        <f>VLOOKUP($AK7,'SP Annual LA Forecasts'!$A$1:$AI$40,AN$1,FALSE)</f>
        <v>0</v>
      </c>
      <c r="AO7" s="45">
        <f>VLOOKUP($AK7,'SP Annual LA Forecasts'!$A$1:$AI$40,AO$1,FALSE)</f>
        <v>988</v>
      </c>
      <c r="AP7" s="45">
        <f>VLOOKUP($AK7,'SP Annual LA Forecasts'!$A$1:$AI$40,AP$1,FALSE)</f>
        <v>1160</v>
      </c>
      <c r="AQ7" s="45">
        <f>VLOOKUP($AK7,'SP Annual LA Forecasts'!$A$1:$AI$40,AQ$1,FALSE)</f>
        <v>1348</v>
      </c>
      <c r="AR7" s="45">
        <f>VLOOKUP($AK7,'SP Annual LA Forecasts'!$A$1:$AI$40,AR$1,FALSE)</f>
        <v>1583</v>
      </c>
      <c r="AS7" s="45">
        <f>VLOOKUP($AK7,'SP Annual LA Forecasts'!$A$1:$AI$40,AS$1,FALSE)</f>
        <v>1796</v>
      </c>
      <c r="AT7" s="45">
        <f>VLOOKUP($AK7,'SP Annual LA Forecasts'!$A$1:$AI$40,AT$1,FALSE)</f>
        <v>2009</v>
      </c>
      <c r="AU7" s="45">
        <f>VLOOKUP($AK7,'SP Annual LA Forecasts'!$A$1:$AI$40,AU$1,FALSE)</f>
        <v>2217</v>
      </c>
      <c r="AV7" s="45">
        <f>VLOOKUP($AK7,'SP Annual LA Forecasts'!$A$1:$AI$40,AV$1,FALSE)</f>
        <v>3072</v>
      </c>
      <c r="AW7" s="45">
        <f>VLOOKUP($AK7,'SP Annual LA Forecasts'!$A$1:$AI$40,AW$1,FALSE)</f>
        <v>3997</v>
      </c>
      <c r="AX7" s="45">
        <f>VLOOKUP($AK7,'SP Annual LA Forecasts'!$A$1:$AI$40,AX$1,FALSE)</f>
        <v>5005</v>
      </c>
      <c r="AY7" s="45">
        <f>VLOOKUP($AK7,'SP Annual LA Forecasts'!$A$1:$AI$40,AY$1,FALSE)</f>
        <v>6119</v>
      </c>
      <c r="AZ7" s="45">
        <f>VLOOKUP($AK7,'SP Annual LA Forecasts'!$A$1:$AI$40,AZ$1,FALSE)</f>
        <v>7321</v>
      </c>
      <c r="BA7" s="45">
        <f>VLOOKUP($AK7,'SP Annual LA Forecasts'!$A$1:$AI$40,BA$1,FALSE)</f>
        <v>8805</v>
      </c>
      <c r="BB7" s="45">
        <f>VLOOKUP($AK7,'SP Annual LA Forecasts'!$A$1:$AI$40,BB$1,FALSE)</f>
        <v>10458</v>
      </c>
      <c r="BC7" s="45">
        <f>VLOOKUP($AK7,'SP Annual LA Forecasts'!$A$1:$AI$40,BC$1,FALSE)</f>
        <v>12139</v>
      </c>
      <c r="BD7" s="45">
        <f>VLOOKUP($AK7,'SP Annual LA Forecasts'!$A$1:$AI$40,BD$1,FALSE)</f>
        <v>13846</v>
      </c>
      <c r="BE7" s="45">
        <f>VLOOKUP($AK7,'SP Annual LA Forecasts'!$A$1:$AI$40,BE$1,FALSE)</f>
        <v>15570</v>
      </c>
      <c r="BF7" s="45">
        <f>VLOOKUP($AK7,'SP Annual LA Forecasts'!$A$1:$AI$40,BF$1,FALSE)</f>
        <v>17638</v>
      </c>
      <c r="BG7" s="45">
        <f>VLOOKUP($AK7,'SP Annual LA Forecasts'!$A$1:$AI$40,BG$1,FALSE)</f>
        <v>19512</v>
      </c>
      <c r="BH7" s="45">
        <f>VLOOKUP($AK7,'SP Annual LA Forecasts'!$A$1:$AI$40,BH$1,FALSE)</f>
        <v>21420</v>
      </c>
      <c r="BI7" s="45">
        <f>VLOOKUP($AK7,'SP Annual LA Forecasts'!$A$1:$AI$40,BI$1,FALSE)</f>
        <v>23350</v>
      </c>
      <c r="BJ7" s="45">
        <f>VLOOKUP($AK7,'SP Annual LA Forecasts'!$A$1:$AI$40,BJ$1,FALSE)</f>
        <v>25317</v>
      </c>
      <c r="BK7" s="45">
        <f>VLOOKUP($AK7,'SP Annual LA Forecasts'!$A$1:$AI$40,BK$1,FALSE)</f>
        <v>27068</v>
      </c>
      <c r="BL7" s="45">
        <f>VLOOKUP($AK7,'SP Annual LA Forecasts'!$A$1:$AI$40,BL$1,FALSE)</f>
        <v>28347</v>
      </c>
      <c r="BM7" s="45">
        <f>VLOOKUP($AK7,'SP Annual LA Forecasts'!$A$1:$AI$40,BM$1,FALSE)</f>
        <v>29597</v>
      </c>
      <c r="BN7" s="45">
        <f>VLOOKUP($AK7,'SP Annual LA Forecasts'!$A$1:$AI$40,BN$1,FALSE)</f>
        <v>30789</v>
      </c>
      <c r="BO7" s="45">
        <f>VLOOKUP($AK7,'SP Annual LA Forecasts'!$A$1:$AI$40,BO$1,FALSE)</f>
        <v>31983</v>
      </c>
      <c r="BP7" s="45">
        <f>VLOOKUP($AK7,'SP Annual LA Forecasts'!$A$1:$AI$40,BP$1,FALSE)</f>
        <v>33451</v>
      </c>
      <c r="BQ7" s="45">
        <f>VLOOKUP($AK7,'SP Annual LA Forecasts'!$A$1:$AI$40,BQ$1,FALSE)</f>
        <v>34412</v>
      </c>
      <c r="BR7" s="45">
        <f>VLOOKUP($AK7,'SP Annual LA Forecasts'!$A$1:$AI$40,BR$1,FALSE)</f>
        <v>35374</v>
      </c>
      <c r="BS7" s="45">
        <f>VLOOKUP($AK7,'SP Annual LA Forecasts'!$A$1:$AI$40,BS$1,FALSE)</f>
        <v>36354</v>
      </c>
      <c r="BT7" s="45">
        <f>VLOOKUP($AK7,'SP Annual LA Forecasts'!$A$1:$AI$40,BT$1,FALSE)</f>
        <v>37354</v>
      </c>
      <c r="BV7" s="47" t="s">
        <v>4</v>
      </c>
    </row>
    <row r="8" spans="1:74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AK8" s="14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V8" s="47" t="s">
        <v>5</v>
      </c>
    </row>
    <row r="9" spans="1:74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V9" s="47" t="s">
        <v>6</v>
      </c>
    </row>
    <row r="10" spans="1:74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BV10" s="47" t="s">
        <v>7</v>
      </c>
    </row>
    <row r="11" spans="1:74" x14ac:dyDescent="0.3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BV11" s="47" t="s">
        <v>8</v>
      </c>
    </row>
    <row r="12" spans="1:74" x14ac:dyDescent="0.3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BV12" s="47" t="s">
        <v>9</v>
      </c>
    </row>
    <row r="13" spans="1:74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BV13" s="47" t="s">
        <v>10</v>
      </c>
    </row>
    <row r="14" spans="1:74" x14ac:dyDescent="0.3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BV14" s="47" t="s">
        <v>11</v>
      </c>
    </row>
    <row r="15" spans="1:74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BV15" s="47" t="s">
        <v>12</v>
      </c>
    </row>
    <row r="16" spans="1:74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BV16" s="47" t="s">
        <v>13</v>
      </c>
    </row>
    <row r="17" spans="1:74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BV17" s="47" t="s">
        <v>14</v>
      </c>
    </row>
    <row r="18" spans="1:74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BV18" s="47" t="s">
        <v>15</v>
      </c>
    </row>
    <row r="19" spans="1:74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BV19" s="47" t="s">
        <v>16</v>
      </c>
    </row>
    <row r="20" spans="1:74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BV20" s="47" t="s">
        <v>17</v>
      </c>
    </row>
    <row r="21" spans="1:74" x14ac:dyDescent="0.3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BV21" s="47" t="s">
        <v>18</v>
      </c>
    </row>
    <row r="22" spans="1:74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BV22" s="47" t="s">
        <v>19</v>
      </c>
    </row>
    <row r="23" spans="1:74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BV23" s="47" t="s">
        <v>20</v>
      </c>
    </row>
    <row r="24" spans="1:74" x14ac:dyDescent="0.3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BV24" s="47" t="s">
        <v>21</v>
      </c>
    </row>
    <row r="25" spans="1:74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BV25" s="47" t="s">
        <v>22</v>
      </c>
    </row>
    <row r="26" spans="1:74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BV26" s="47" t="s">
        <v>23</v>
      </c>
    </row>
    <row r="27" spans="1:74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BV27" s="47" t="s">
        <v>24</v>
      </c>
    </row>
    <row r="28" spans="1:74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BV28" s="47" t="s">
        <v>25</v>
      </c>
    </row>
    <row r="29" spans="1:74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BV29" s="47" t="s">
        <v>26</v>
      </c>
    </row>
    <row r="30" spans="1:74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BV30" s="47" t="s">
        <v>27</v>
      </c>
    </row>
    <row r="31" spans="1:74" x14ac:dyDescent="0.35">
      <c r="BV31" s="47" t="s">
        <v>28</v>
      </c>
    </row>
    <row r="32" spans="1:74" x14ac:dyDescent="0.35">
      <c r="B32" s="13" t="str">
        <f>AL2</f>
        <v>NPg DFES 2021: Heat Pump projections for Barnsley</v>
      </c>
      <c r="C32" s="13">
        <v>2019</v>
      </c>
      <c r="D32" s="13">
        <v>2020</v>
      </c>
      <c r="E32" s="13">
        <v>2021</v>
      </c>
      <c r="F32" s="13">
        <v>2022</v>
      </c>
      <c r="G32" s="13">
        <v>2023</v>
      </c>
      <c r="H32" s="13">
        <v>2024</v>
      </c>
      <c r="I32" s="13">
        <v>2025</v>
      </c>
      <c r="J32" s="13">
        <v>2026</v>
      </c>
      <c r="K32" s="13">
        <v>2027</v>
      </c>
      <c r="L32" s="13">
        <v>2028</v>
      </c>
      <c r="M32" s="13">
        <v>2029</v>
      </c>
      <c r="N32" s="13">
        <v>2030</v>
      </c>
      <c r="O32" s="13">
        <v>2031</v>
      </c>
      <c r="P32" s="13">
        <v>2032</v>
      </c>
      <c r="Q32" s="13">
        <v>2033</v>
      </c>
      <c r="R32" s="13">
        <v>2034</v>
      </c>
      <c r="S32" s="13">
        <v>2035</v>
      </c>
      <c r="T32" s="13">
        <v>2036</v>
      </c>
      <c r="U32" s="13">
        <v>2037</v>
      </c>
      <c r="V32" s="13">
        <v>2038</v>
      </c>
      <c r="W32" s="13">
        <v>2039</v>
      </c>
      <c r="X32" s="13">
        <v>2040</v>
      </c>
      <c r="Y32" s="13">
        <v>2041</v>
      </c>
      <c r="Z32" s="13">
        <v>2042</v>
      </c>
      <c r="AA32" s="13">
        <v>2043</v>
      </c>
      <c r="AB32" s="13">
        <v>2044</v>
      </c>
      <c r="AC32" s="13">
        <v>2045</v>
      </c>
      <c r="AD32" s="13">
        <v>2046</v>
      </c>
      <c r="AE32" s="13">
        <v>2047</v>
      </c>
      <c r="AF32" s="13">
        <v>2048</v>
      </c>
      <c r="AG32" s="13">
        <v>2049</v>
      </c>
      <c r="AH32" s="13">
        <v>2050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V32" s="47" t="s">
        <v>29</v>
      </c>
    </row>
    <row r="33" spans="2:74" x14ac:dyDescent="0.35">
      <c r="B33" s="15" t="s">
        <v>89</v>
      </c>
      <c r="C33" s="16">
        <f t="shared" ref="C33:L37" si="0">AO3</f>
        <v>1088</v>
      </c>
      <c r="D33" s="16">
        <f t="shared" si="0"/>
        <v>1198</v>
      </c>
      <c r="E33" s="16">
        <f t="shared" si="0"/>
        <v>1483</v>
      </c>
      <c r="F33" s="16">
        <f t="shared" si="0"/>
        <v>2094</v>
      </c>
      <c r="G33" s="16">
        <f t="shared" si="0"/>
        <v>2803</v>
      </c>
      <c r="H33" s="16">
        <f t="shared" si="0"/>
        <v>3526</v>
      </c>
      <c r="I33" s="16">
        <f t="shared" si="0"/>
        <v>5775</v>
      </c>
      <c r="J33" s="16">
        <f t="shared" si="0"/>
        <v>7957</v>
      </c>
      <c r="K33" s="16">
        <f t="shared" si="0"/>
        <v>10880</v>
      </c>
      <c r="L33" s="16">
        <f t="shared" si="0"/>
        <v>14688</v>
      </c>
      <c r="M33" s="16">
        <f t="shared" ref="M33:V37" si="1">AY3</f>
        <v>18796</v>
      </c>
      <c r="N33" s="16">
        <f t="shared" si="1"/>
        <v>23049</v>
      </c>
      <c r="O33" s="16">
        <f t="shared" si="1"/>
        <v>27192</v>
      </c>
      <c r="P33" s="16">
        <f t="shared" si="1"/>
        <v>31786</v>
      </c>
      <c r="Q33" s="16">
        <f t="shared" si="1"/>
        <v>36611</v>
      </c>
      <c r="R33" s="16">
        <f t="shared" si="1"/>
        <v>42088</v>
      </c>
      <c r="S33" s="16">
        <f t="shared" si="1"/>
        <v>48831</v>
      </c>
      <c r="T33" s="16">
        <f t="shared" si="1"/>
        <v>54451</v>
      </c>
      <c r="U33" s="16">
        <f t="shared" si="1"/>
        <v>60047</v>
      </c>
      <c r="V33" s="16">
        <f t="shared" si="1"/>
        <v>65750</v>
      </c>
      <c r="W33" s="16">
        <f t="shared" ref="W33:AF37" si="2">BI3</f>
        <v>71650</v>
      </c>
      <c r="X33" s="16">
        <f t="shared" si="2"/>
        <v>77089</v>
      </c>
      <c r="Y33" s="16">
        <f t="shared" si="2"/>
        <v>82951</v>
      </c>
      <c r="Z33" s="16">
        <f t="shared" si="2"/>
        <v>88293</v>
      </c>
      <c r="AA33" s="16">
        <f t="shared" si="2"/>
        <v>93107</v>
      </c>
      <c r="AB33" s="16">
        <f t="shared" si="2"/>
        <v>97285</v>
      </c>
      <c r="AC33" s="16">
        <f t="shared" si="2"/>
        <v>101058</v>
      </c>
      <c r="AD33" s="16">
        <f t="shared" si="2"/>
        <v>104506</v>
      </c>
      <c r="AE33" s="16">
        <f t="shared" si="2"/>
        <v>108100</v>
      </c>
      <c r="AF33" s="16">
        <f t="shared" si="2"/>
        <v>111637</v>
      </c>
      <c r="AG33" s="16">
        <f t="shared" ref="AG33:AH37" si="3">BS3</f>
        <v>112709</v>
      </c>
      <c r="AH33" s="16">
        <f t="shared" si="3"/>
        <v>113369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BV33" s="47" t="s">
        <v>30</v>
      </c>
    </row>
    <row r="34" spans="2:74" x14ac:dyDescent="0.35">
      <c r="B34" s="15" t="s">
        <v>78</v>
      </c>
      <c r="C34" s="16">
        <f t="shared" si="0"/>
        <v>988</v>
      </c>
      <c r="D34" s="16">
        <f t="shared" si="0"/>
        <v>1160</v>
      </c>
      <c r="E34" s="16">
        <f t="shared" si="0"/>
        <v>1453</v>
      </c>
      <c r="F34" s="16">
        <f t="shared" si="0"/>
        <v>2046</v>
      </c>
      <c r="G34" s="16">
        <f t="shared" si="0"/>
        <v>2691</v>
      </c>
      <c r="H34" s="16">
        <f t="shared" si="0"/>
        <v>3445</v>
      </c>
      <c r="I34" s="16">
        <f t="shared" si="0"/>
        <v>4338</v>
      </c>
      <c r="J34" s="16">
        <f t="shared" si="0"/>
        <v>5681</v>
      </c>
      <c r="K34" s="16">
        <f t="shared" si="0"/>
        <v>7274</v>
      </c>
      <c r="L34" s="16">
        <f t="shared" si="0"/>
        <v>9673</v>
      </c>
      <c r="M34" s="16">
        <f t="shared" si="1"/>
        <v>13031</v>
      </c>
      <c r="N34" s="16">
        <f t="shared" si="1"/>
        <v>16881</v>
      </c>
      <c r="O34" s="16">
        <f t="shared" si="1"/>
        <v>22044</v>
      </c>
      <c r="P34" s="16">
        <f t="shared" si="1"/>
        <v>27425</v>
      </c>
      <c r="Q34" s="16">
        <f t="shared" si="1"/>
        <v>32726</v>
      </c>
      <c r="R34" s="16">
        <f t="shared" si="1"/>
        <v>37801</v>
      </c>
      <c r="S34" s="16">
        <f t="shared" si="1"/>
        <v>42734</v>
      </c>
      <c r="T34" s="16">
        <f t="shared" si="1"/>
        <v>49967</v>
      </c>
      <c r="U34" s="16">
        <f t="shared" si="1"/>
        <v>55822</v>
      </c>
      <c r="V34" s="16">
        <f t="shared" si="1"/>
        <v>61614</v>
      </c>
      <c r="W34" s="16">
        <f t="shared" si="2"/>
        <v>67279</v>
      </c>
      <c r="X34" s="16">
        <f t="shared" si="2"/>
        <v>72813</v>
      </c>
      <c r="Y34" s="16">
        <f t="shared" si="2"/>
        <v>78615</v>
      </c>
      <c r="Z34" s="16">
        <f t="shared" si="2"/>
        <v>83942</v>
      </c>
      <c r="AA34" s="16">
        <f t="shared" si="2"/>
        <v>88326</v>
      </c>
      <c r="AB34" s="16">
        <f t="shared" si="2"/>
        <v>91980</v>
      </c>
      <c r="AC34" s="16">
        <f t="shared" si="2"/>
        <v>94819</v>
      </c>
      <c r="AD34" s="16">
        <f t="shared" si="2"/>
        <v>97247</v>
      </c>
      <c r="AE34" s="16">
        <f t="shared" si="2"/>
        <v>99199</v>
      </c>
      <c r="AF34" s="16">
        <f t="shared" si="2"/>
        <v>100831</v>
      </c>
      <c r="AG34" s="16">
        <f t="shared" si="3"/>
        <v>102483</v>
      </c>
      <c r="AH34" s="16">
        <f t="shared" si="3"/>
        <v>104145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V34" s="47" t="s">
        <v>31</v>
      </c>
    </row>
    <row r="35" spans="2:74" x14ac:dyDescent="0.35">
      <c r="B35" s="15" t="s">
        <v>79</v>
      </c>
      <c r="C35" s="16">
        <f t="shared" si="0"/>
        <v>988</v>
      </c>
      <c r="D35" s="16">
        <f t="shared" si="0"/>
        <v>1160</v>
      </c>
      <c r="E35" s="16">
        <f t="shared" si="0"/>
        <v>1597</v>
      </c>
      <c r="F35" s="16">
        <f t="shared" si="0"/>
        <v>3450</v>
      </c>
      <c r="G35" s="16">
        <f t="shared" si="0"/>
        <v>5637</v>
      </c>
      <c r="H35" s="16">
        <f t="shared" si="0"/>
        <v>8212</v>
      </c>
      <c r="I35" s="16">
        <f t="shared" si="0"/>
        <v>11165</v>
      </c>
      <c r="J35" s="16">
        <f t="shared" si="0"/>
        <v>15150</v>
      </c>
      <c r="K35" s="16">
        <f t="shared" si="0"/>
        <v>19635</v>
      </c>
      <c r="L35" s="16">
        <f t="shared" si="0"/>
        <v>24359</v>
      </c>
      <c r="M35" s="16">
        <f t="shared" si="1"/>
        <v>29116</v>
      </c>
      <c r="N35" s="16">
        <f t="shared" si="1"/>
        <v>33937</v>
      </c>
      <c r="O35" s="16">
        <f t="shared" si="1"/>
        <v>38974</v>
      </c>
      <c r="P35" s="16">
        <f t="shared" si="1"/>
        <v>43853</v>
      </c>
      <c r="Q35" s="16">
        <f t="shared" si="1"/>
        <v>48682</v>
      </c>
      <c r="R35" s="16">
        <f t="shared" si="1"/>
        <v>53488</v>
      </c>
      <c r="S35" s="16">
        <f t="shared" si="1"/>
        <v>58290</v>
      </c>
      <c r="T35" s="16">
        <f t="shared" si="1"/>
        <v>62892</v>
      </c>
      <c r="U35" s="16">
        <f t="shared" si="1"/>
        <v>66748</v>
      </c>
      <c r="V35" s="16">
        <f t="shared" si="1"/>
        <v>70615</v>
      </c>
      <c r="W35" s="16">
        <f t="shared" si="2"/>
        <v>74028</v>
      </c>
      <c r="X35" s="16">
        <f t="shared" si="2"/>
        <v>77179</v>
      </c>
      <c r="Y35" s="16">
        <f t="shared" si="2"/>
        <v>79668</v>
      </c>
      <c r="Z35" s="16">
        <f t="shared" si="2"/>
        <v>81155</v>
      </c>
      <c r="AA35" s="16">
        <f t="shared" si="2"/>
        <v>82208</v>
      </c>
      <c r="AB35" s="16">
        <f t="shared" si="2"/>
        <v>83185</v>
      </c>
      <c r="AC35" s="16">
        <f t="shared" si="2"/>
        <v>84036</v>
      </c>
      <c r="AD35" s="16">
        <f t="shared" si="2"/>
        <v>84960</v>
      </c>
      <c r="AE35" s="16">
        <f t="shared" si="2"/>
        <v>85763</v>
      </c>
      <c r="AF35" s="16">
        <f t="shared" si="2"/>
        <v>86608</v>
      </c>
      <c r="AG35" s="16">
        <f t="shared" si="3"/>
        <v>87390</v>
      </c>
      <c r="AH35" s="16">
        <f t="shared" si="3"/>
        <v>88155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V35" s="47" t="s">
        <v>32</v>
      </c>
    </row>
    <row r="36" spans="2:74" x14ac:dyDescent="0.35">
      <c r="B36" s="15" t="s">
        <v>80</v>
      </c>
      <c r="C36" s="16">
        <f t="shared" si="0"/>
        <v>988</v>
      </c>
      <c r="D36" s="16">
        <f t="shared" si="0"/>
        <v>1160</v>
      </c>
      <c r="E36" s="16">
        <f t="shared" si="0"/>
        <v>1166</v>
      </c>
      <c r="F36" s="16">
        <f t="shared" si="0"/>
        <v>1496</v>
      </c>
      <c r="G36" s="16">
        <f t="shared" si="0"/>
        <v>1829</v>
      </c>
      <c r="H36" s="16">
        <f t="shared" si="0"/>
        <v>2163</v>
      </c>
      <c r="I36" s="16">
        <f t="shared" si="0"/>
        <v>2510</v>
      </c>
      <c r="J36" s="16">
        <f t="shared" si="0"/>
        <v>3120</v>
      </c>
      <c r="K36" s="16">
        <f t="shared" si="0"/>
        <v>3793</v>
      </c>
      <c r="L36" s="16">
        <f t="shared" si="0"/>
        <v>4520</v>
      </c>
      <c r="M36" s="16">
        <f t="shared" si="1"/>
        <v>5328</v>
      </c>
      <c r="N36" s="16">
        <f t="shared" si="1"/>
        <v>6251</v>
      </c>
      <c r="O36" s="16">
        <f t="shared" si="1"/>
        <v>7667</v>
      </c>
      <c r="P36" s="16">
        <f t="shared" si="1"/>
        <v>8553</v>
      </c>
      <c r="Q36" s="16">
        <f t="shared" si="1"/>
        <v>9726</v>
      </c>
      <c r="R36" s="16">
        <f t="shared" si="1"/>
        <v>11131</v>
      </c>
      <c r="S36" s="16">
        <f t="shared" si="1"/>
        <v>12768</v>
      </c>
      <c r="T36" s="16">
        <f t="shared" si="1"/>
        <v>14535</v>
      </c>
      <c r="U36" s="16">
        <f t="shared" si="1"/>
        <v>17503</v>
      </c>
      <c r="V36" s="16">
        <f t="shared" si="1"/>
        <v>20330</v>
      </c>
      <c r="W36" s="16">
        <f t="shared" si="2"/>
        <v>23034</v>
      </c>
      <c r="X36" s="16">
        <f t="shared" si="2"/>
        <v>25547</v>
      </c>
      <c r="Y36" s="16">
        <f t="shared" si="2"/>
        <v>28827</v>
      </c>
      <c r="Z36" s="16">
        <f t="shared" si="2"/>
        <v>31086</v>
      </c>
      <c r="AA36" s="16">
        <f t="shared" si="2"/>
        <v>33348</v>
      </c>
      <c r="AB36" s="16">
        <f t="shared" si="2"/>
        <v>35582</v>
      </c>
      <c r="AC36" s="16">
        <f t="shared" si="2"/>
        <v>37756</v>
      </c>
      <c r="AD36" s="16">
        <f t="shared" si="2"/>
        <v>40406</v>
      </c>
      <c r="AE36" s="16">
        <f t="shared" si="2"/>
        <v>42269</v>
      </c>
      <c r="AF36" s="16">
        <f t="shared" si="2"/>
        <v>43968</v>
      </c>
      <c r="AG36" s="16">
        <f t="shared" si="3"/>
        <v>45447</v>
      </c>
      <c r="AH36" s="16">
        <f t="shared" si="3"/>
        <v>46713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BV36" s="47" t="s">
        <v>33</v>
      </c>
    </row>
    <row r="37" spans="2:74" x14ac:dyDescent="0.35">
      <c r="B37" s="14" t="s">
        <v>42</v>
      </c>
      <c r="C37" s="16">
        <f t="shared" si="0"/>
        <v>988</v>
      </c>
      <c r="D37" s="16">
        <f t="shared" si="0"/>
        <v>1160</v>
      </c>
      <c r="E37" s="16">
        <f t="shared" si="0"/>
        <v>1348</v>
      </c>
      <c r="F37" s="16">
        <f t="shared" si="0"/>
        <v>1583</v>
      </c>
      <c r="G37" s="16">
        <f t="shared" si="0"/>
        <v>1796</v>
      </c>
      <c r="H37" s="16">
        <f t="shared" si="0"/>
        <v>2009</v>
      </c>
      <c r="I37" s="16">
        <f t="shared" si="0"/>
        <v>2217</v>
      </c>
      <c r="J37" s="16">
        <f t="shared" si="0"/>
        <v>3072</v>
      </c>
      <c r="K37" s="16">
        <f t="shared" si="0"/>
        <v>3997</v>
      </c>
      <c r="L37" s="16">
        <f t="shared" si="0"/>
        <v>5005</v>
      </c>
      <c r="M37" s="16">
        <f t="shared" si="1"/>
        <v>6119</v>
      </c>
      <c r="N37" s="16">
        <f t="shared" si="1"/>
        <v>7321</v>
      </c>
      <c r="O37" s="16">
        <f t="shared" si="1"/>
        <v>8805</v>
      </c>
      <c r="P37" s="16">
        <f t="shared" si="1"/>
        <v>10458</v>
      </c>
      <c r="Q37" s="16">
        <f t="shared" si="1"/>
        <v>12139</v>
      </c>
      <c r="R37" s="16">
        <f t="shared" si="1"/>
        <v>13846</v>
      </c>
      <c r="S37" s="16">
        <f t="shared" si="1"/>
        <v>15570</v>
      </c>
      <c r="T37" s="16">
        <f t="shared" si="1"/>
        <v>17638</v>
      </c>
      <c r="U37" s="16">
        <f t="shared" si="1"/>
        <v>19512</v>
      </c>
      <c r="V37" s="16">
        <f t="shared" si="1"/>
        <v>21420</v>
      </c>
      <c r="W37" s="16">
        <f t="shared" si="2"/>
        <v>23350</v>
      </c>
      <c r="X37" s="16">
        <f t="shared" si="2"/>
        <v>25317</v>
      </c>
      <c r="Y37" s="16">
        <f t="shared" si="2"/>
        <v>27068</v>
      </c>
      <c r="Z37" s="16">
        <f t="shared" si="2"/>
        <v>28347</v>
      </c>
      <c r="AA37" s="16">
        <f t="shared" si="2"/>
        <v>29597</v>
      </c>
      <c r="AB37" s="16">
        <f t="shared" si="2"/>
        <v>30789</v>
      </c>
      <c r="AC37" s="16">
        <f t="shared" si="2"/>
        <v>31983</v>
      </c>
      <c r="AD37" s="16">
        <f t="shared" si="2"/>
        <v>33451</v>
      </c>
      <c r="AE37" s="16">
        <f t="shared" si="2"/>
        <v>34412</v>
      </c>
      <c r="AF37" s="16">
        <f t="shared" si="2"/>
        <v>35374</v>
      </c>
      <c r="AG37" s="16">
        <f t="shared" si="3"/>
        <v>36354</v>
      </c>
      <c r="AH37" s="16">
        <f t="shared" si="3"/>
        <v>37354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BV37" s="47" t="s">
        <v>34</v>
      </c>
    </row>
    <row r="38" spans="2:74" ht="26" x14ac:dyDescent="0.6">
      <c r="B38" s="29" t="s">
        <v>70</v>
      </c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BV38" s="47" t="s">
        <v>35</v>
      </c>
    </row>
    <row r="39" spans="2:74" x14ac:dyDescent="0.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BV39" s="47" t="s">
        <v>36</v>
      </c>
    </row>
    <row r="40" spans="2:74" x14ac:dyDescent="0.35">
      <c r="B40" s="33" t="s">
        <v>91</v>
      </c>
      <c r="C40" s="33">
        <v>2019</v>
      </c>
      <c r="D40" s="33">
        <v>2020</v>
      </c>
      <c r="E40" s="33">
        <v>2021</v>
      </c>
      <c r="F40" s="33">
        <v>2022</v>
      </c>
      <c r="G40" s="33">
        <v>2023</v>
      </c>
      <c r="H40" s="33">
        <v>2024</v>
      </c>
      <c r="I40" s="33">
        <v>2025</v>
      </c>
      <c r="J40" s="33">
        <v>2026</v>
      </c>
      <c r="K40" s="33">
        <v>2027</v>
      </c>
      <c r="L40" s="33">
        <v>2028</v>
      </c>
      <c r="M40" s="33">
        <v>2029</v>
      </c>
      <c r="N40" s="33">
        <v>2030</v>
      </c>
      <c r="O40" s="33">
        <v>2031</v>
      </c>
      <c r="P40" s="33">
        <v>2032</v>
      </c>
      <c r="Q40" s="33">
        <v>2033</v>
      </c>
      <c r="R40" s="33">
        <v>2034</v>
      </c>
      <c r="S40" s="33">
        <v>2035</v>
      </c>
      <c r="T40" s="33">
        <v>2036</v>
      </c>
      <c r="U40" s="33">
        <v>2037</v>
      </c>
      <c r="V40" s="33">
        <v>2038</v>
      </c>
      <c r="W40" s="33">
        <v>2039</v>
      </c>
      <c r="X40" s="33">
        <v>2040</v>
      </c>
      <c r="Y40" s="33">
        <v>2041</v>
      </c>
      <c r="Z40" s="33">
        <v>2042</v>
      </c>
      <c r="AA40" s="33">
        <v>2043</v>
      </c>
      <c r="AB40" s="33">
        <v>2044</v>
      </c>
      <c r="AC40" s="33">
        <v>2045</v>
      </c>
      <c r="AD40" s="33">
        <v>2046</v>
      </c>
      <c r="AE40" s="33">
        <v>2047</v>
      </c>
      <c r="AF40" s="33">
        <v>2048</v>
      </c>
      <c r="AG40" s="33">
        <v>2049</v>
      </c>
      <c r="AH40" s="33">
        <v>2050</v>
      </c>
      <c r="BV40" s="47" t="s">
        <v>37</v>
      </c>
    </row>
    <row r="41" spans="2:74" x14ac:dyDescent="0.35">
      <c r="B41" s="34" t="s">
        <v>89</v>
      </c>
      <c r="C41" s="35">
        <f t="shared" ref="C41:AH41" si="4">C33</f>
        <v>1088</v>
      </c>
      <c r="D41" s="35">
        <f t="shared" si="4"/>
        <v>1198</v>
      </c>
      <c r="E41" s="35">
        <f t="shared" si="4"/>
        <v>1483</v>
      </c>
      <c r="F41" s="35">
        <f t="shared" si="4"/>
        <v>2094</v>
      </c>
      <c r="G41" s="35">
        <f t="shared" si="4"/>
        <v>2803</v>
      </c>
      <c r="H41" s="35">
        <f t="shared" si="4"/>
        <v>3526</v>
      </c>
      <c r="I41" s="35">
        <f t="shared" si="4"/>
        <v>5775</v>
      </c>
      <c r="J41" s="35">
        <f t="shared" si="4"/>
        <v>7957</v>
      </c>
      <c r="K41" s="35">
        <f t="shared" si="4"/>
        <v>10880</v>
      </c>
      <c r="L41" s="35">
        <f t="shared" si="4"/>
        <v>14688</v>
      </c>
      <c r="M41" s="35">
        <f t="shared" si="4"/>
        <v>18796</v>
      </c>
      <c r="N41" s="35">
        <f t="shared" si="4"/>
        <v>23049</v>
      </c>
      <c r="O41" s="35">
        <f t="shared" si="4"/>
        <v>27192</v>
      </c>
      <c r="P41" s="35">
        <f t="shared" si="4"/>
        <v>31786</v>
      </c>
      <c r="Q41" s="35">
        <f t="shared" si="4"/>
        <v>36611</v>
      </c>
      <c r="R41" s="35">
        <f t="shared" si="4"/>
        <v>42088</v>
      </c>
      <c r="S41" s="35">
        <f t="shared" si="4"/>
        <v>48831</v>
      </c>
      <c r="T41" s="35">
        <f t="shared" si="4"/>
        <v>54451</v>
      </c>
      <c r="U41" s="35">
        <f t="shared" si="4"/>
        <v>60047</v>
      </c>
      <c r="V41" s="35">
        <f t="shared" si="4"/>
        <v>65750</v>
      </c>
      <c r="W41" s="35">
        <f t="shared" si="4"/>
        <v>71650</v>
      </c>
      <c r="X41" s="35">
        <f t="shared" si="4"/>
        <v>77089</v>
      </c>
      <c r="Y41" s="35">
        <f t="shared" si="4"/>
        <v>82951</v>
      </c>
      <c r="Z41" s="35">
        <f t="shared" si="4"/>
        <v>88293</v>
      </c>
      <c r="AA41" s="35">
        <f t="shared" si="4"/>
        <v>93107</v>
      </c>
      <c r="AB41" s="35">
        <f t="shared" si="4"/>
        <v>97285</v>
      </c>
      <c r="AC41" s="35">
        <f t="shared" si="4"/>
        <v>101058</v>
      </c>
      <c r="AD41" s="35">
        <f t="shared" si="4"/>
        <v>104506</v>
      </c>
      <c r="AE41" s="35">
        <f t="shared" si="4"/>
        <v>108100</v>
      </c>
      <c r="AF41" s="35">
        <f t="shared" si="4"/>
        <v>111637</v>
      </c>
      <c r="AG41" s="35">
        <f t="shared" si="4"/>
        <v>112709</v>
      </c>
      <c r="AH41" s="35">
        <f t="shared" si="4"/>
        <v>113369</v>
      </c>
      <c r="BV41" s="47" t="s">
        <v>38</v>
      </c>
    </row>
    <row r="42" spans="2:74" x14ac:dyDescent="0.35">
      <c r="B42" s="34" t="s">
        <v>78</v>
      </c>
      <c r="C42" s="35">
        <f t="shared" ref="C42:AH42" si="5">C34</f>
        <v>988</v>
      </c>
      <c r="D42" s="35">
        <f t="shared" si="5"/>
        <v>1160</v>
      </c>
      <c r="E42" s="35">
        <f t="shared" si="5"/>
        <v>1453</v>
      </c>
      <c r="F42" s="35">
        <f t="shared" si="5"/>
        <v>2046</v>
      </c>
      <c r="G42" s="35">
        <f t="shared" si="5"/>
        <v>2691</v>
      </c>
      <c r="H42" s="35">
        <f t="shared" si="5"/>
        <v>3445</v>
      </c>
      <c r="I42" s="35">
        <f t="shared" si="5"/>
        <v>4338</v>
      </c>
      <c r="J42" s="35">
        <f t="shared" si="5"/>
        <v>5681</v>
      </c>
      <c r="K42" s="35">
        <f t="shared" si="5"/>
        <v>7274</v>
      </c>
      <c r="L42" s="35">
        <f t="shared" si="5"/>
        <v>9673</v>
      </c>
      <c r="M42" s="35">
        <f t="shared" si="5"/>
        <v>13031</v>
      </c>
      <c r="N42" s="35">
        <f t="shared" si="5"/>
        <v>16881</v>
      </c>
      <c r="O42" s="35">
        <f t="shared" si="5"/>
        <v>22044</v>
      </c>
      <c r="P42" s="35">
        <f t="shared" si="5"/>
        <v>27425</v>
      </c>
      <c r="Q42" s="35">
        <f t="shared" si="5"/>
        <v>32726</v>
      </c>
      <c r="R42" s="35">
        <f t="shared" si="5"/>
        <v>37801</v>
      </c>
      <c r="S42" s="35">
        <f t="shared" si="5"/>
        <v>42734</v>
      </c>
      <c r="T42" s="35">
        <f t="shared" si="5"/>
        <v>49967</v>
      </c>
      <c r="U42" s="35">
        <f t="shared" si="5"/>
        <v>55822</v>
      </c>
      <c r="V42" s="35">
        <f t="shared" si="5"/>
        <v>61614</v>
      </c>
      <c r="W42" s="35">
        <f t="shared" si="5"/>
        <v>67279</v>
      </c>
      <c r="X42" s="35">
        <f t="shared" si="5"/>
        <v>72813</v>
      </c>
      <c r="Y42" s="35">
        <f t="shared" si="5"/>
        <v>78615</v>
      </c>
      <c r="Z42" s="35">
        <f t="shared" si="5"/>
        <v>83942</v>
      </c>
      <c r="AA42" s="35">
        <f t="shared" si="5"/>
        <v>88326</v>
      </c>
      <c r="AB42" s="35">
        <f t="shared" si="5"/>
        <v>91980</v>
      </c>
      <c r="AC42" s="35">
        <f t="shared" si="5"/>
        <v>94819</v>
      </c>
      <c r="AD42" s="35">
        <f t="shared" si="5"/>
        <v>97247</v>
      </c>
      <c r="AE42" s="35">
        <f t="shared" si="5"/>
        <v>99199</v>
      </c>
      <c r="AF42" s="35">
        <f t="shared" si="5"/>
        <v>100831</v>
      </c>
      <c r="AG42" s="35">
        <f t="shared" si="5"/>
        <v>102483</v>
      </c>
      <c r="AH42" s="35">
        <f t="shared" si="5"/>
        <v>104145</v>
      </c>
    </row>
    <row r="43" spans="2:74" x14ac:dyDescent="0.35">
      <c r="B43" s="34" t="s">
        <v>79</v>
      </c>
      <c r="C43" s="35">
        <f t="shared" ref="C43:AH43" si="6">C35</f>
        <v>988</v>
      </c>
      <c r="D43" s="35">
        <f t="shared" si="6"/>
        <v>1160</v>
      </c>
      <c r="E43" s="35">
        <f t="shared" si="6"/>
        <v>1597</v>
      </c>
      <c r="F43" s="35">
        <f t="shared" si="6"/>
        <v>3450</v>
      </c>
      <c r="G43" s="35">
        <f t="shared" si="6"/>
        <v>5637</v>
      </c>
      <c r="H43" s="35">
        <f t="shared" si="6"/>
        <v>8212</v>
      </c>
      <c r="I43" s="35">
        <f t="shared" si="6"/>
        <v>11165</v>
      </c>
      <c r="J43" s="35">
        <f t="shared" si="6"/>
        <v>15150</v>
      </c>
      <c r="K43" s="35">
        <f t="shared" si="6"/>
        <v>19635</v>
      </c>
      <c r="L43" s="35">
        <f t="shared" si="6"/>
        <v>24359</v>
      </c>
      <c r="M43" s="35">
        <f t="shared" si="6"/>
        <v>29116</v>
      </c>
      <c r="N43" s="35">
        <f t="shared" si="6"/>
        <v>33937</v>
      </c>
      <c r="O43" s="35">
        <f t="shared" si="6"/>
        <v>38974</v>
      </c>
      <c r="P43" s="35">
        <f t="shared" si="6"/>
        <v>43853</v>
      </c>
      <c r="Q43" s="35">
        <f t="shared" si="6"/>
        <v>48682</v>
      </c>
      <c r="R43" s="35">
        <f t="shared" si="6"/>
        <v>53488</v>
      </c>
      <c r="S43" s="35">
        <f t="shared" si="6"/>
        <v>58290</v>
      </c>
      <c r="T43" s="35">
        <f t="shared" si="6"/>
        <v>62892</v>
      </c>
      <c r="U43" s="35">
        <f t="shared" si="6"/>
        <v>66748</v>
      </c>
      <c r="V43" s="35">
        <f t="shared" si="6"/>
        <v>70615</v>
      </c>
      <c r="W43" s="35">
        <f t="shared" si="6"/>
        <v>74028</v>
      </c>
      <c r="X43" s="35">
        <f t="shared" si="6"/>
        <v>77179</v>
      </c>
      <c r="Y43" s="35">
        <f t="shared" si="6"/>
        <v>79668</v>
      </c>
      <c r="Z43" s="35">
        <f t="shared" si="6"/>
        <v>81155</v>
      </c>
      <c r="AA43" s="35">
        <f t="shared" si="6"/>
        <v>82208</v>
      </c>
      <c r="AB43" s="35">
        <f t="shared" si="6"/>
        <v>83185</v>
      </c>
      <c r="AC43" s="35">
        <f t="shared" si="6"/>
        <v>84036</v>
      </c>
      <c r="AD43" s="35">
        <f t="shared" si="6"/>
        <v>84960</v>
      </c>
      <c r="AE43" s="35">
        <f t="shared" si="6"/>
        <v>85763</v>
      </c>
      <c r="AF43" s="35">
        <f t="shared" si="6"/>
        <v>86608</v>
      </c>
      <c r="AG43" s="35">
        <f t="shared" si="6"/>
        <v>87390</v>
      </c>
      <c r="AH43" s="35">
        <f t="shared" si="6"/>
        <v>88155</v>
      </c>
    </row>
    <row r="44" spans="2:74" x14ac:dyDescent="0.35">
      <c r="B44" s="34" t="s">
        <v>80</v>
      </c>
      <c r="C44" s="35">
        <f t="shared" ref="C44:AH44" si="7">C36</f>
        <v>988</v>
      </c>
      <c r="D44" s="35">
        <f t="shared" si="7"/>
        <v>1160</v>
      </c>
      <c r="E44" s="35">
        <f t="shared" si="7"/>
        <v>1166</v>
      </c>
      <c r="F44" s="35">
        <f t="shared" si="7"/>
        <v>1496</v>
      </c>
      <c r="G44" s="35">
        <f t="shared" si="7"/>
        <v>1829</v>
      </c>
      <c r="H44" s="35">
        <f t="shared" si="7"/>
        <v>2163</v>
      </c>
      <c r="I44" s="35">
        <f t="shared" si="7"/>
        <v>2510</v>
      </c>
      <c r="J44" s="35">
        <f t="shared" si="7"/>
        <v>3120</v>
      </c>
      <c r="K44" s="35">
        <f t="shared" si="7"/>
        <v>3793</v>
      </c>
      <c r="L44" s="35">
        <f t="shared" si="7"/>
        <v>4520</v>
      </c>
      <c r="M44" s="35">
        <f t="shared" si="7"/>
        <v>5328</v>
      </c>
      <c r="N44" s="35">
        <f t="shared" si="7"/>
        <v>6251</v>
      </c>
      <c r="O44" s="35">
        <f t="shared" si="7"/>
        <v>7667</v>
      </c>
      <c r="P44" s="35">
        <f t="shared" si="7"/>
        <v>8553</v>
      </c>
      <c r="Q44" s="35">
        <f t="shared" si="7"/>
        <v>9726</v>
      </c>
      <c r="R44" s="35">
        <f t="shared" si="7"/>
        <v>11131</v>
      </c>
      <c r="S44" s="35">
        <f t="shared" si="7"/>
        <v>12768</v>
      </c>
      <c r="T44" s="35">
        <f t="shared" si="7"/>
        <v>14535</v>
      </c>
      <c r="U44" s="35">
        <f t="shared" si="7"/>
        <v>17503</v>
      </c>
      <c r="V44" s="35">
        <f t="shared" si="7"/>
        <v>20330</v>
      </c>
      <c r="W44" s="35">
        <f t="shared" si="7"/>
        <v>23034</v>
      </c>
      <c r="X44" s="35">
        <f t="shared" si="7"/>
        <v>25547</v>
      </c>
      <c r="Y44" s="35">
        <f t="shared" si="7"/>
        <v>28827</v>
      </c>
      <c r="Z44" s="35">
        <f t="shared" si="7"/>
        <v>31086</v>
      </c>
      <c r="AA44" s="35">
        <f t="shared" si="7"/>
        <v>33348</v>
      </c>
      <c r="AB44" s="35">
        <f t="shared" si="7"/>
        <v>35582</v>
      </c>
      <c r="AC44" s="35">
        <f t="shared" si="7"/>
        <v>37756</v>
      </c>
      <c r="AD44" s="35">
        <f t="shared" si="7"/>
        <v>40406</v>
      </c>
      <c r="AE44" s="35">
        <f t="shared" si="7"/>
        <v>42269</v>
      </c>
      <c r="AF44" s="35">
        <f t="shared" si="7"/>
        <v>43968</v>
      </c>
      <c r="AG44" s="35">
        <f t="shared" si="7"/>
        <v>45447</v>
      </c>
      <c r="AH44" s="35">
        <f t="shared" si="7"/>
        <v>46713</v>
      </c>
    </row>
    <row r="45" spans="2:74" x14ac:dyDescent="0.35">
      <c r="B45" s="32" t="s">
        <v>42</v>
      </c>
      <c r="C45" s="35">
        <f t="shared" ref="C45:AH45" si="8">C37</f>
        <v>988</v>
      </c>
      <c r="D45" s="35">
        <f t="shared" si="8"/>
        <v>1160</v>
      </c>
      <c r="E45" s="35">
        <f t="shared" si="8"/>
        <v>1348</v>
      </c>
      <c r="F45" s="35">
        <f t="shared" si="8"/>
        <v>1583</v>
      </c>
      <c r="G45" s="35">
        <f t="shared" si="8"/>
        <v>1796</v>
      </c>
      <c r="H45" s="35">
        <f t="shared" si="8"/>
        <v>2009</v>
      </c>
      <c r="I45" s="35">
        <f t="shared" si="8"/>
        <v>2217</v>
      </c>
      <c r="J45" s="35">
        <f t="shared" si="8"/>
        <v>3072</v>
      </c>
      <c r="K45" s="35">
        <f t="shared" si="8"/>
        <v>3997</v>
      </c>
      <c r="L45" s="35">
        <f t="shared" si="8"/>
        <v>5005</v>
      </c>
      <c r="M45" s="35">
        <f t="shared" si="8"/>
        <v>6119</v>
      </c>
      <c r="N45" s="35">
        <f t="shared" si="8"/>
        <v>7321</v>
      </c>
      <c r="O45" s="35">
        <f t="shared" si="8"/>
        <v>8805</v>
      </c>
      <c r="P45" s="35">
        <f t="shared" si="8"/>
        <v>10458</v>
      </c>
      <c r="Q45" s="35">
        <f t="shared" si="8"/>
        <v>12139</v>
      </c>
      <c r="R45" s="35">
        <f t="shared" si="8"/>
        <v>13846</v>
      </c>
      <c r="S45" s="35">
        <f t="shared" si="8"/>
        <v>15570</v>
      </c>
      <c r="T45" s="35">
        <f t="shared" si="8"/>
        <v>17638</v>
      </c>
      <c r="U45" s="35">
        <f t="shared" si="8"/>
        <v>19512</v>
      </c>
      <c r="V45" s="35">
        <f t="shared" si="8"/>
        <v>21420</v>
      </c>
      <c r="W45" s="35">
        <f t="shared" si="8"/>
        <v>23350</v>
      </c>
      <c r="X45" s="35">
        <f t="shared" si="8"/>
        <v>25317</v>
      </c>
      <c r="Y45" s="35">
        <f t="shared" si="8"/>
        <v>27068</v>
      </c>
      <c r="Z45" s="35">
        <f t="shared" si="8"/>
        <v>28347</v>
      </c>
      <c r="AA45" s="35">
        <f t="shared" si="8"/>
        <v>29597</v>
      </c>
      <c r="AB45" s="35">
        <f t="shared" si="8"/>
        <v>30789</v>
      </c>
      <c r="AC45" s="35">
        <f t="shared" si="8"/>
        <v>31983</v>
      </c>
      <c r="AD45" s="35">
        <f t="shared" si="8"/>
        <v>33451</v>
      </c>
      <c r="AE45" s="35">
        <f t="shared" si="8"/>
        <v>34412</v>
      </c>
      <c r="AF45" s="35">
        <f t="shared" si="8"/>
        <v>35374</v>
      </c>
      <c r="AG45" s="35">
        <f t="shared" si="8"/>
        <v>36354</v>
      </c>
      <c r="AH45" s="35">
        <f t="shared" si="8"/>
        <v>37354</v>
      </c>
      <c r="AI45" s="32"/>
      <c r="AJ45" s="32"/>
    </row>
    <row r="46" spans="2:74" x14ac:dyDescent="0.3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74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74" x14ac:dyDescent="0.3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 x14ac:dyDescent="0.3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x14ac:dyDescent="0.3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 x14ac:dyDescent="0.3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 x14ac:dyDescent="0.3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 x14ac:dyDescent="0.3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x14ac:dyDescent="0.3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 x14ac:dyDescent="0.3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 x14ac:dyDescent="0.3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 x14ac:dyDescent="0.3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 x14ac:dyDescent="0.3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 x14ac:dyDescent="0.3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 x14ac:dyDescent="0.3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 x14ac:dyDescent="0.3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 x14ac:dyDescent="0.3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 x14ac:dyDescent="0.3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 x14ac:dyDescent="0.3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 x14ac:dyDescent="0.3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 x14ac:dyDescent="0.3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 x14ac:dyDescent="0.3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 x14ac:dyDescent="0.3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3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 x14ac:dyDescent="0.3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 x14ac:dyDescent="0.3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 x14ac:dyDescent="0.3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 x14ac:dyDescent="0.3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 x14ac:dyDescent="0.3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3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3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3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3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3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3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3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x14ac:dyDescent="0.3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 x14ac:dyDescent="0.3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 x14ac:dyDescent="0.3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 x14ac:dyDescent="0.3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 x14ac:dyDescent="0.3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 x14ac:dyDescent="0.3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 x14ac:dyDescent="0.3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 x14ac:dyDescent="0.3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 x14ac:dyDescent="0.3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 x14ac:dyDescent="0.3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 x14ac:dyDescent="0.3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 x14ac:dyDescent="0.3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 x14ac:dyDescent="0.3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 x14ac:dyDescent="0.3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 x14ac:dyDescent="0.3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 x14ac:dyDescent="0.3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 x14ac:dyDescent="0.3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 x14ac:dyDescent="0.3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 x14ac:dyDescent="0.3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 x14ac:dyDescent="0.3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 x14ac:dyDescent="0.3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 x14ac:dyDescent="0.3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 x14ac:dyDescent="0.3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 x14ac:dyDescent="0.3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 x14ac:dyDescent="0.3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 x14ac:dyDescent="0.3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 x14ac:dyDescent="0.3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 x14ac:dyDescent="0.3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 x14ac:dyDescent="0.3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 x14ac:dyDescent="0.3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 x14ac:dyDescent="0.3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 x14ac:dyDescent="0.3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 x14ac:dyDescent="0.3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 x14ac:dyDescent="0.3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 x14ac:dyDescent="0.3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 x14ac:dyDescent="0.3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 x14ac:dyDescent="0.3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 x14ac:dyDescent="0.3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 x14ac:dyDescent="0.3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 x14ac:dyDescent="0.3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 x14ac:dyDescent="0.3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 x14ac:dyDescent="0.3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 x14ac:dyDescent="0.3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 x14ac:dyDescent="0.3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 x14ac:dyDescent="0.3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 x14ac:dyDescent="0.3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 x14ac:dyDescent="0.3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 x14ac:dyDescent="0.3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 x14ac:dyDescent="0.3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 x14ac:dyDescent="0.3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 x14ac:dyDescent="0.3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 x14ac:dyDescent="0.3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 x14ac:dyDescent="0.3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 x14ac:dyDescent="0.3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 x14ac:dyDescent="0.3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 x14ac:dyDescent="0.3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 x14ac:dyDescent="0.3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 x14ac:dyDescent="0.3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 x14ac:dyDescent="0.3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2:36" x14ac:dyDescent="0.3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2:36" x14ac:dyDescent="0.3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2:36" x14ac:dyDescent="0.3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</sheetData>
  <dataValidations count="1">
    <dataValidation type="list" allowBlank="1" showInputMessage="1" showErrorMessage="1" sqref="B2" xr:uid="{00000000-0002-0000-0000-000000000000}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theme="6" tint="-0.249977111117893"/>
  </sheetPr>
  <dimension ref="A1:AM40"/>
  <sheetViews>
    <sheetView workbookViewId="0">
      <selection activeCell="D2" sqref="D2:AI40"/>
    </sheetView>
  </sheetViews>
  <sheetFormatPr defaultRowHeight="14.5" x14ac:dyDescent="0.35"/>
  <cols>
    <col min="1" max="1" width="21.9062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0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0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3">
        <v>1088</v>
      </c>
      <c r="E2" s="53">
        <v>1198</v>
      </c>
      <c r="F2" s="53">
        <v>1483</v>
      </c>
      <c r="G2" s="53">
        <v>2094</v>
      </c>
      <c r="H2" s="53">
        <v>2803</v>
      </c>
      <c r="I2" s="53">
        <v>3526</v>
      </c>
      <c r="J2" s="53">
        <v>5775</v>
      </c>
      <c r="K2" s="53">
        <v>7957</v>
      </c>
      <c r="L2" s="53">
        <v>10880</v>
      </c>
      <c r="M2" s="53">
        <v>14688</v>
      </c>
      <c r="N2" s="53">
        <v>18796</v>
      </c>
      <c r="O2" s="53">
        <v>23049</v>
      </c>
      <c r="P2" s="53">
        <v>27192</v>
      </c>
      <c r="Q2" s="53">
        <v>31786</v>
      </c>
      <c r="R2" s="53">
        <v>36611</v>
      </c>
      <c r="S2" s="53">
        <v>42088</v>
      </c>
      <c r="T2" s="53">
        <v>48831</v>
      </c>
      <c r="U2" s="53">
        <v>54451</v>
      </c>
      <c r="V2" s="53">
        <v>60047</v>
      </c>
      <c r="W2" s="53">
        <v>65750</v>
      </c>
      <c r="X2" s="53">
        <v>71650</v>
      </c>
      <c r="Y2" s="53">
        <v>77089</v>
      </c>
      <c r="Z2" s="53">
        <v>82951</v>
      </c>
      <c r="AA2" s="53">
        <v>88293</v>
      </c>
      <c r="AB2" s="53">
        <v>93107</v>
      </c>
      <c r="AC2" s="53">
        <v>97285</v>
      </c>
      <c r="AD2" s="53">
        <v>101058</v>
      </c>
      <c r="AE2" s="53">
        <v>104506</v>
      </c>
      <c r="AF2" s="53">
        <v>108100</v>
      </c>
      <c r="AG2" s="53">
        <v>111637</v>
      </c>
      <c r="AH2" s="53">
        <v>112709</v>
      </c>
      <c r="AI2" s="53">
        <v>113369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3">
        <v>107</v>
      </c>
      <c r="E3" s="53">
        <v>109</v>
      </c>
      <c r="F3" s="53">
        <v>130</v>
      </c>
      <c r="G3" s="53">
        <v>173</v>
      </c>
      <c r="H3" s="53">
        <v>222</v>
      </c>
      <c r="I3" s="53">
        <v>266</v>
      </c>
      <c r="J3" s="53">
        <v>446</v>
      </c>
      <c r="K3" s="53">
        <v>552</v>
      </c>
      <c r="L3" s="53">
        <v>817</v>
      </c>
      <c r="M3" s="53">
        <v>1150</v>
      </c>
      <c r="N3" s="53">
        <v>1499</v>
      </c>
      <c r="O3" s="53">
        <v>1578</v>
      </c>
      <c r="P3" s="53">
        <v>1877</v>
      </c>
      <c r="Q3" s="53">
        <v>2192</v>
      </c>
      <c r="R3" s="53">
        <v>2512</v>
      </c>
      <c r="S3" s="53">
        <v>2907</v>
      </c>
      <c r="T3" s="53">
        <v>3383</v>
      </c>
      <c r="U3" s="53">
        <v>3794</v>
      </c>
      <c r="V3" s="53">
        <v>4158</v>
      </c>
      <c r="W3" s="53">
        <v>4564</v>
      </c>
      <c r="X3" s="53">
        <v>4999</v>
      </c>
      <c r="Y3" s="53">
        <v>5324</v>
      </c>
      <c r="Z3" s="53">
        <v>5739</v>
      </c>
      <c r="AA3" s="53">
        <v>6107</v>
      </c>
      <c r="AB3" s="53">
        <v>6446</v>
      </c>
      <c r="AC3" s="53">
        <v>6740</v>
      </c>
      <c r="AD3" s="53">
        <v>7011</v>
      </c>
      <c r="AE3" s="53">
        <v>7251</v>
      </c>
      <c r="AF3" s="53">
        <v>7505</v>
      </c>
      <c r="AG3" s="53">
        <v>7750</v>
      </c>
      <c r="AH3" s="53">
        <v>7826</v>
      </c>
      <c r="AI3" s="53">
        <v>7868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3">
        <v>1276</v>
      </c>
      <c r="E4" s="53">
        <v>1487</v>
      </c>
      <c r="F4" s="53">
        <v>1883</v>
      </c>
      <c r="G4" s="53">
        <v>2749</v>
      </c>
      <c r="H4" s="53">
        <v>3783</v>
      </c>
      <c r="I4" s="53">
        <v>4900</v>
      </c>
      <c r="J4" s="53">
        <v>7412</v>
      </c>
      <c r="K4" s="53">
        <v>11369</v>
      </c>
      <c r="L4" s="53">
        <v>15241</v>
      </c>
      <c r="M4" s="53">
        <v>20559</v>
      </c>
      <c r="N4" s="53">
        <v>26378</v>
      </c>
      <c r="O4" s="53">
        <v>37936</v>
      </c>
      <c r="P4" s="53">
        <v>45364</v>
      </c>
      <c r="Q4" s="53">
        <v>53963</v>
      </c>
      <c r="R4" s="53">
        <v>63193</v>
      </c>
      <c r="S4" s="53">
        <v>72578</v>
      </c>
      <c r="T4" s="53">
        <v>84839</v>
      </c>
      <c r="U4" s="53">
        <v>95526</v>
      </c>
      <c r="V4" s="53">
        <v>106401</v>
      </c>
      <c r="W4" s="53">
        <v>117512</v>
      </c>
      <c r="X4" s="53">
        <v>128563</v>
      </c>
      <c r="Y4" s="53">
        <v>140803</v>
      </c>
      <c r="Z4" s="53">
        <v>152150</v>
      </c>
      <c r="AA4" s="53">
        <v>162807</v>
      </c>
      <c r="AB4" s="53">
        <v>171804</v>
      </c>
      <c r="AC4" s="53">
        <v>180074</v>
      </c>
      <c r="AD4" s="53">
        <v>187290</v>
      </c>
      <c r="AE4" s="53">
        <v>193919</v>
      </c>
      <c r="AF4" s="53">
        <v>200916</v>
      </c>
      <c r="AG4" s="53">
        <v>207639</v>
      </c>
      <c r="AH4" s="53">
        <v>209089</v>
      </c>
      <c r="AI4" s="53">
        <v>209968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3">
        <v>513</v>
      </c>
      <c r="E5" s="53">
        <v>583</v>
      </c>
      <c r="F5" s="53">
        <v>726</v>
      </c>
      <c r="G5" s="53">
        <v>1038</v>
      </c>
      <c r="H5" s="53">
        <v>1410</v>
      </c>
      <c r="I5" s="53">
        <v>1810</v>
      </c>
      <c r="J5" s="53">
        <v>2688</v>
      </c>
      <c r="K5" s="53">
        <v>4097</v>
      </c>
      <c r="L5" s="53">
        <v>6029</v>
      </c>
      <c r="M5" s="53">
        <v>8431</v>
      </c>
      <c r="N5" s="53">
        <v>10732</v>
      </c>
      <c r="O5" s="53">
        <v>15184</v>
      </c>
      <c r="P5" s="53">
        <v>18336</v>
      </c>
      <c r="Q5" s="53">
        <v>21772</v>
      </c>
      <c r="R5" s="53">
        <v>25678</v>
      </c>
      <c r="S5" s="53">
        <v>29527</v>
      </c>
      <c r="T5" s="53">
        <v>34750</v>
      </c>
      <c r="U5" s="53">
        <v>39275</v>
      </c>
      <c r="V5" s="53">
        <v>43858</v>
      </c>
      <c r="W5" s="53">
        <v>48559</v>
      </c>
      <c r="X5" s="53">
        <v>53261</v>
      </c>
      <c r="Y5" s="53">
        <v>58452</v>
      </c>
      <c r="Z5" s="53">
        <v>63264</v>
      </c>
      <c r="AA5" s="53">
        <v>67763</v>
      </c>
      <c r="AB5" s="53">
        <v>71561</v>
      </c>
      <c r="AC5" s="53">
        <v>75080</v>
      </c>
      <c r="AD5" s="53">
        <v>78157</v>
      </c>
      <c r="AE5" s="53">
        <v>80939</v>
      </c>
      <c r="AF5" s="53">
        <v>83929</v>
      </c>
      <c r="AG5" s="53">
        <v>86735</v>
      </c>
      <c r="AH5" s="53">
        <v>87276</v>
      </c>
      <c r="AI5" s="53">
        <v>87580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3">
        <v>2032</v>
      </c>
      <c r="E6" s="53">
        <v>2365</v>
      </c>
      <c r="F6" s="53">
        <v>2949</v>
      </c>
      <c r="G6" s="53">
        <v>4134</v>
      </c>
      <c r="H6" s="53">
        <v>5423</v>
      </c>
      <c r="I6" s="53">
        <v>6774</v>
      </c>
      <c r="J6" s="53">
        <v>9874</v>
      </c>
      <c r="K6" s="53">
        <v>14311</v>
      </c>
      <c r="L6" s="53">
        <v>20060</v>
      </c>
      <c r="M6" s="53">
        <v>27411</v>
      </c>
      <c r="N6" s="53">
        <v>36349</v>
      </c>
      <c r="O6" s="53">
        <v>45193</v>
      </c>
      <c r="P6" s="53">
        <v>54337</v>
      </c>
      <c r="Q6" s="53">
        <v>63915</v>
      </c>
      <c r="R6" s="53">
        <v>75757</v>
      </c>
      <c r="S6" s="53">
        <v>87907</v>
      </c>
      <c r="T6" s="53">
        <v>99834</v>
      </c>
      <c r="U6" s="53">
        <v>111835</v>
      </c>
      <c r="V6" s="53">
        <v>123658</v>
      </c>
      <c r="W6" s="53">
        <v>135572</v>
      </c>
      <c r="X6" s="53">
        <v>148158</v>
      </c>
      <c r="Y6" s="53">
        <v>160136</v>
      </c>
      <c r="Z6" s="53">
        <v>172689</v>
      </c>
      <c r="AA6" s="53">
        <v>184036</v>
      </c>
      <c r="AB6" s="53">
        <v>194275</v>
      </c>
      <c r="AC6" s="53">
        <v>203069</v>
      </c>
      <c r="AD6" s="53">
        <v>211246</v>
      </c>
      <c r="AE6" s="53">
        <v>218708</v>
      </c>
      <c r="AF6" s="53">
        <v>226259</v>
      </c>
      <c r="AG6" s="53">
        <v>233965</v>
      </c>
      <c r="AH6" s="53">
        <v>235714</v>
      </c>
      <c r="AI6" s="53">
        <v>236779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3">
        <v>186</v>
      </c>
      <c r="E7" s="53">
        <v>217</v>
      </c>
      <c r="F7" s="53">
        <v>265</v>
      </c>
      <c r="G7" s="53">
        <v>358</v>
      </c>
      <c r="H7" s="53">
        <v>471</v>
      </c>
      <c r="I7" s="53">
        <v>593</v>
      </c>
      <c r="J7" s="53">
        <v>919</v>
      </c>
      <c r="K7" s="53">
        <v>1348</v>
      </c>
      <c r="L7" s="53">
        <v>2322</v>
      </c>
      <c r="M7" s="53">
        <v>3315</v>
      </c>
      <c r="N7" s="53">
        <v>4083</v>
      </c>
      <c r="O7" s="53">
        <v>4400</v>
      </c>
      <c r="P7" s="53">
        <v>5251</v>
      </c>
      <c r="Q7" s="53">
        <v>5879</v>
      </c>
      <c r="R7" s="53">
        <v>6802</v>
      </c>
      <c r="S7" s="53">
        <v>7680</v>
      </c>
      <c r="T7" s="53">
        <v>8697</v>
      </c>
      <c r="U7" s="53">
        <v>9634</v>
      </c>
      <c r="V7" s="53">
        <v>10611</v>
      </c>
      <c r="W7" s="53">
        <v>11587</v>
      </c>
      <c r="X7" s="53">
        <v>12673</v>
      </c>
      <c r="Y7" s="53">
        <v>13600</v>
      </c>
      <c r="Z7" s="53">
        <v>14651</v>
      </c>
      <c r="AA7" s="53">
        <v>15579</v>
      </c>
      <c r="AB7" s="53">
        <v>16432</v>
      </c>
      <c r="AC7" s="53">
        <v>17159</v>
      </c>
      <c r="AD7" s="53">
        <v>17853</v>
      </c>
      <c r="AE7" s="53">
        <v>18452</v>
      </c>
      <c r="AF7" s="53">
        <v>19070</v>
      </c>
      <c r="AG7" s="53">
        <v>19676</v>
      </c>
      <c r="AH7" s="53">
        <v>19860</v>
      </c>
      <c r="AI7" s="53">
        <v>19970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3">
        <v>282</v>
      </c>
      <c r="E8" s="53">
        <v>334</v>
      </c>
      <c r="F8" s="53">
        <v>417</v>
      </c>
      <c r="G8" s="53">
        <v>622</v>
      </c>
      <c r="H8" s="53">
        <v>870</v>
      </c>
      <c r="I8" s="53">
        <v>1088</v>
      </c>
      <c r="J8" s="53">
        <v>1781</v>
      </c>
      <c r="K8" s="53">
        <v>2548</v>
      </c>
      <c r="L8" s="53">
        <v>3495</v>
      </c>
      <c r="M8" s="53">
        <v>4708</v>
      </c>
      <c r="N8" s="53">
        <v>7021</v>
      </c>
      <c r="O8" s="53">
        <v>8793</v>
      </c>
      <c r="P8" s="53">
        <v>10703</v>
      </c>
      <c r="Q8" s="53">
        <v>12550</v>
      </c>
      <c r="R8" s="53">
        <v>14862</v>
      </c>
      <c r="S8" s="53">
        <v>17344</v>
      </c>
      <c r="T8" s="53">
        <v>19873</v>
      </c>
      <c r="U8" s="53">
        <v>22379</v>
      </c>
      <c r="V8" s="53">
        <v>24849</v>
      </c>
      <c r="W8" s="53">
        <v>27480</v>
      </c>
      <c r="X8" s="53">
        <v>30126</v>
      </c>
      <c r="Y8" s="53">
        <v>32607</v>
      </c>
      <c r="Z8" s="53">
        <v>35206</v>
      </c>
      <c r="AA8" s="53">
        <v>37542</v>
      </c>
      <c r="AB8" s="53">
        <v>39697</v>
      </c>
      <c r="AC8" s="53">
        <v>41507</v>
      </c>
      <c r="AD8" s="53">
        <v>43236</v>
      </c>
      <c r="AE8" s="53">
        <v>44786</v>
      </c>
      <c r="AF8" s="53">
        <v>46378</v>
      </c>
      <c r="AG8" s="53">
        <v>47956</v>
      </c>
      <c r="AH8" s="53">
        <v>48297</v>
      </c>
      <c r="AI8" s="53">
        <v>48491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3">
        <v>1259</v>
      </c>
      <c r="E9" s="53">
        <v>1343</v>
      </c>
      <c r="F9" s="53">
        <v>1642</v>
      </c>
      <c r="G9" s="53">
        <v>2287</v>
      </c>
      <c r="H9" s="53">
        <v>3026</v>
      </c>
      <c r="I9" s="53">
        <v>3775</v>
      </c>
      <c r="J9" s="53">
        <v>5917</v>
      </c>
      <c r="K9" s="53">
        <v>8046</v>
      </c>
      <c r="L9" s="53">
        <v>10874</v>
      </c>
      <c r="M9" s="53">
        <v>15014</v>
      </c>
      <c r="N9" s="53">
        <v>19666</v>
      </c>
      <c r="O9" s="53">
        <v>24554</v>
      </c>
      <c r="P9" s="53">
        <v>29322</v>
      </c>
      <c r="Q9" s="53">
        <v>34718</v>
      </c>
      <c r="R9" s="53">
        <v>40421</v>
      </c>
      <c r="S9" s="53">
        <v>47156</v>
      </c>
      <c r="T9" s="53">
        <v>55115</v>
      </c>
      <c r="U9" s="53">
        <v>61957</v>
      </c>
      <c r="V9" s="53">
        <v>68649</v>
      </c>
      <c r="W9" s="53">
        <v>75491</v>
      </c>
      <c r="X9" s="53">
        <v>82638</v>
      </c>
      <c r="Y9" s="53">
        <v>88978</v>
      </c>
      <c r="Z9" s="53">
        <v>96027</v>
      </c>
      <c r="AA9" s="53">
        <v>102406</v>
      </c>
      <c r="AB9" s="53">
        <v>108220</v>
      </c>
      <c r="AC9" s="53">
        <v>113228</v>
      </c>
      <c r="AD9" s="53">
        <v>117807</v>
      </c>
      <c r="AE9" s="53">
        <v>122002</v>
      </c>
      <c r="AF9" s="53">
        <v>126296</v>
      </c>
      <c r="AG9" s="53">
        <v>130560</v>
      </c>
      <c r="AH9" s="53">
        <v>131706</v>
      </c>
      <c r="AI9" s="53">
        <v>132332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3">
        <v>226</v>
      </c>
      <c r="E10" s="53">
        <v>256</v>
      </c>
      <c r="F10" s="53">
        <v>310</v>
      </c>
      <c r="G10" s="53">
        <v>404</v>
      </c>
      <c r="H10" s="53">
        <v>515</v>
      </c>
      <c r="I10" s="53">
        <v>637</v>
      </c>
      <c r="J10" s="53">
        <v>1098</v>
      </c>
      <c r="K10" s="53">
        <v>1667</v>
      </c>
      <c r="L10" s="53">
        <v>3367</v>
      </c>
      <c r="M10" s="53">
        <v>4909</v>
      </c>
      <c r="N10" s="53">
        <v>6112</v>
      </c>
      <c r="O10" s="53">
        <v>5565</v>
      </c>
      <c r="P10" s="53">
        <v>6650</v>
      </c>
      <c r="Q10" s="53">
        <v>7276</v>
      </c>
      <c r="R10" s="53">
        <v>8151</v>
      </c>
      <c r="S10" s="53">
        <v>9001</v>
      </c>
      <c r="T10" s="53">
        <v>9567</v>
      </c>
      <c r="U10" s="53">
        <v>10545</v>
      </c>
      <c r="V10" s="53">
        <v>11309</v>
      </c>
      <c r="W10" s="53">
        <v>12292</v>
      </c>
      <c r="X10" s="53">
        <v>13490</v>
      </c>
      <c r="Y10" s="53">
        <v>14089</v>
      </c>
      <c r="Z10" s="53">
        <v>15128</v>
      </c>
      <c r="AA10" s="53">
        <v>15980</v>
      </c>
      <c r="AB10" s="53">
        <v>16785</v>
      </c>
      <c r="AC10" s="53">
        <v>17431</v>
      </c>
      <c r="AD10" s="53">
        <v>18140</v>
      </c>
      <c r="AE10" s="53">
        <v>18690</v>
      </c>
      <c r="AF10" s="53">
        <v>19242</v>
      </c>
      <c r="AG10" s="53">
        <v>19790</v>
      </c>
      <c r="AH10" s="53">
        <v>19983</v>
      </c>
      <c r="AI10" s="53">
        <v>20093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3">
        <v>1574</v>
      </c>
      <c r="E11" s="53">
        <v>1796</v>
      </c>
      <c r="F11" s="53">
        <v>2159</v>
      </c>
      <c r="G11" s="53">
        <v>2791</v>
      </c>
      <c r="H11" s="53">
        <v>3562</v>
      </c>
      <c r="I11" s="53">
        <v>4400</v>
      </c>
      <c r="J11" s="53">
        <v>6871</v>
      </c>
      <c r="K11" s="53">
        <v>10052</v>
      </c>
      <c r="L11" s="53">
        <v>16382</v>
      </c>
      <c r="M11" s="53">
        <v>23584</v>
      </c>
      <c r="N11" s="53">
        <v>30394</v>
      </c>
      <c r="O11" s="53">
        <v>32237</v>
      </c>
      <c r="P11" s="53">
        <v>38684</v>
      </c>
      <c r="Q11" s="53">
        <v>44097</v>
      </c>
      <c r="R11" s="53">
        <v>50868</v>
      </c>
      <c r="S11" s="53">
        <v>58242</v>
      </c>
      <c r="T11" s="53">
        <v>65954</v>
      </c>
      <c r="U11" s="53">
        <v>73592</v>
      </c>
      <c r="V11" s="53">
        <v>80843</v>
      </c>
      <c r="W11" s="53">
        <v>88489</v>
      </c>
      <c r="X11" s="53">
        <v>97045</v>
      </c>
      <c r="Y11" s="53">
        <v>103385</v>
      </c>
      <c r="Z11" s="53">
        <v>111452</v>
      </c>
      <c r="AA11" s="53">
        <v>118472</v>
      </c>
      <c r="AB11" s="53">
        <v>125062</v>
      </c>
      <c r="AC11" s="53">
        <v>130484</v>
      </c>
      <c r="AD11" s="53">
        <v>135855</v>
      </c>
      <c r="AE11" s="53">
        <v>140555</v>
      </c>
      <c r="AF11" s="53">
        <v>145184</v>
      </c>
      <c r="AG11" s="53">
        <v>149914</v>
      </c>
      <c r="AH11" s="53">
        <v>151278</v>
      </c>
      <c r="AI11" s="53">
        <v>152009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3">
        <v>552</v>
      </c>
      <c r="E12" s="53">
        <v>644</v>
      </c>
      <c r="F12" s="53">
        <v>804</v>
      </c>
      <c r="G12" s="53">
        <v>1156</v>
      </c>
      <c r="H12" s="53">
        <v>1582</v>
      </c>
      <c r="I12" s="53">
        <v>1967</v>
      </c>
      <c r="J12" s="53">
        <v>3156</v>
      </c>
      <c r="K12" s="53">
        <v>4488</v>
      </c>
      <c r="L12" s="53">
        <v>6149</v>
      </c>
      <c r="M12" s="53">
        <v>8272</v>
      </c>
      <c r="N12" s="53">
        <v>12359</v>
      </c>
      <c r="O12" s="53">
        <v>15454</v>
      </c>
      <c r="P12" s="53">
        <v>18846</v>
      </c>
      <c r="Q12" s="53">
        <v>22249</v>
      </c>
      <c r="R12" s="53">
        <v>26909</v>
      </c>
      <c r="S12" s="53">
        <v>31408</v>
      </c>
      <c r="T12" s="53">
        <v>36039</v>
      </c>
      <c r="U12" s="53">
        <v>40563</v>
      </c>
      <c r="V12" s="53">
        <v>45013</v>
      </c>
      <c r="W12" s="53">
        <v>49616</v>
      </c>
      <c r="X12" s="53">
        <v>54423</v>
      </c>
      <c r="Y12" s="53">
        <v>58994</v>
      </c>
      <c r="Z12" s="53">
        <v>63783</v>
      </c>
      <c r="AA12" s="53">
        <v>68074</v>
      </c>
      <c r="AB12" s="53">
        <v>71988</v>
      </c>
      <c r="AC12" s="53">
        <v>75302</v>
      </c>
      <c r="AD12" s="53">
        <v>78428</v>
      </c>
      <c r="AE12" s="53">
        <v>81208</v>
      </c>
      <c r="AF12" s="53">
        <v>84080</v>
      </c>
      <c r="AG12" s="53">
        <v>86980</v>
      </c>
      <c r="AH12" s="53">
        <v>87600</v>
      </c>
      <c r="AI12" s="53">
        <v>87952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3">
        <v>493</v>
      </c>
      <c r="E13" s="53">
        <v>565</v>
      </c>
      <c r="F13" s="53">
        <v>675</v>
      </c>
      <c r="G13" s="53">
        <v>898</v>
      </c>
      <c r="H13" s="53">
        <v>1155</v>
      </c>
      <c r="I13" s="53">
        <v>1579</v>
      </c>
      <c r="J13" s="53">
        <v>2271</v>
      </c>
      <c r="K13" s="53">
        <v>3665</v>
      </c>
      <c r="L13" s="53">
        <v>5438</v>
      </c>
      <c r="M13" s="53">
        <v>7773</v>
      </c>
      <c r="N13" s="53">
        <v>8029</v>
      </c>
      <c r="O13" s="53">
        <v>10048</v>
      </c>
      <c r="P13" s="53">
        <v>11380</v>
      </c>
      <c r="Q13" s="53">
        <v>13221</v>
      </c>
      <c r="R13" s="53">
        <v>14417</v>
      </c>
      <c r="S13" s="53">
        <v>16481</v>
      </c>
      <c r="T13" s="53">
        <v>18301</v>
      </c>
      <c r="U13" s="53">
        <v>20337</v>
      </c>
      <c r="V13" s="53">
        <v>22344</v>
      </c>
      <c r="W13" s="53">
        <v>24274</v>
      </c>
      <c r="X13" s="53">
        <v>26311</v>
      </c>
      <c r="Y13" s="53">
        <v>28280</v>
      </c>
      <c r="Z13" s="53">
        <v>30386</v>
      </c>
      <c r="AA13" s="53">
        <v>32418</v>
      </c>
      <c r="AB13" s="53">
        <v>34048</v>
      </c>
      <c r="AC13" s="53">
        <v>35658</v>
      </c>
      <c r="AD13" s="53">
        <v>36958</v>
      </c>
      <c r="AE13" s="53">
        <v>38347</v>
      </c>
      <c r="AF13" s="53">
        <v>39570</v>
      </c>
      <c r="AG13" s="53">
        <v>40867</v>
      </c>
      <c r="AH13" s="53">
        <v>41295</v>
      </c>
      <c r="AI13" s="53">
        <v>41566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3">
        <v>550</v>
      </c>
      <c r="E14" s="53">
        <v>618</v>
      </c>
      <c r="F14" s="53">
        <v>732</v>
      </c>
      <c r="G14" s="53">
        <v>976</v>
      </c>
      <c r="H14" s="53">
        <v>1272</v>
      </c>
      <c r="I14" s="53">
        <v>1617</v>
      </c>
      <c r="J14" s="53">
        <v>2409</v>
      </c>
      <c r="K14" s="53">
        <v>3615</v>
      </c>
      <c r="L14" s="53">
        <v>5310</v>
      </c>
      <c r="M14" s="53">
        <v>7547</v>
      </c>
      <c r="N14" s="53">
        <v>9948</v>
      </c>
      <c r="O14" s="53">
        <v>12417</v>
      </c>
      <c r="P14" s="53">
        <v>14967</v>
      </c>
      <c r="Q14" s="53">
        <v>17632</v>
      </c>
      <c r="R14" s="53">
        <v>20754</v>
      </c>
      <c r="S14" s="53">
        <v>24241</v>
      </c>
      <c r="T14" s="53">
        <v>27708</v>
      </c>
      <c r="U14" s="53">
        <v>31267</v>
      </c>
      <c r="V14" s="53">
        <v>34737</v>
      </c>
      <c r="W14" s="53">
        <v>38368</v>
      </c>
      <c r="X14" s="53">
        <v>42108</v>
      </c>
      <c r="Y14" s="53">
        <v>45559</v>
      </c>
      <c r="Z14" s="53">
        <v>49242</v>
      </c>
      <c r="AA14" s="53">
        <v>52644</v>
      </c>
      <c r="AB14" s="53">
        <v>55700</v>
      </c>
      <c r="AC14" s="53">
        <v>58416</v>
      </c>
      <c r="AD14" s="53">
        <v>60929</v>
      </c>
      <c r="AE14" s="53">
        <v>63302</v>
      </c>
      <c r="AF14" s="53">
        <v>65644</v>
      </c>
      <c r="AG14" s="53">
        <v>67998</v>
      </c>
      <c r="AH14" s="53">
        <v>68600</v>
      </c>
      <c r="AI14" s="53">
        <v>68944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3">
        <v>333</v>
      </c>
      <c r="E15" s="53">
        <v>395</v>
      </c>
      <c r="F15" s="53">
        <v>497</v>
      </c>
      <c r="G15" s="53">
        <v>722</v>
      </c>
      <c r="H15" s="53">
        <v>989</v>
      </c>
      <c r="I15" s="53">
        <v>1231</v>
      </c>
      <c r="J15" s="53">
        <v>1950</v>
      </c>
      <c r="K15" s="53">
        <v>2762</v>
      </c>
      <c r="L15" s="53">
        <v>3769</v>
      </c>
      <c r="M15" s="53">
        <v>5014</v>
      </c>
      <c r="N15" s="53">
        <v>7052</v>
      </c>
      <c r="O15" s="53">
        <v>8704</v>
      </c>
      <c r="P15" s="53">
        <v>10438</v>
      </c>
      <c r="Q15" s="53">
        <v>12202</v>
      </c>
      <c r="R15" s="53">
        <v>14318</v>
      </c>
      <c r="S15" s="53">
        <v>16546</v>
      </c>
      <c r="T15" s="53">
        <v>18761</v>
      </c>
      <c r="U15" s="53">
        <v>20960</v>
      </c>
      <c r="V15" s="53">
        <v>23143</v>
      </c>
      <c r="W15" s="53">
        <v>25390</v>
      </c>
      <c r="X15" s="53">
        <v>27712</v>
      </c>
      <c r="Y15" s="53">
        <v>29908</v>
      </c>
      <c r="Z15" s="53">
        <v>32205</v>
      </c>
      <c r="AA15" s="53">
        <v>34291</v>
      </c>
      <c r="AB15" s="53">
        <v>36191</v>
      </c>
      <c r="AC15" s="53">
        <v>37799</v>
      </c>
      <c r="AD15" s="53">
        <v>39318</v>
      </c>
      <c r="AE15" s="53">
        <v>40686</v>
      </c>
      <c r="AF15" s="53">
        <v>42085</v>
      </c>
      <c r="AG15" s="53">
        <v>43490</v>
      </c>
      <c r="AH15" s="53">
        <v>43834</v>
      </c>
      <c r="AI15" s="53">
        <v>44052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3">
        <v>14</v>
      </c>
      <c r="E16" s="53">
        <v>16</v>
      </c>
      <c r="F16" s="53">
        <v>19</v>
      </c>
      <c r="G16" s="53">
        <v>24</v>
      </c>
      <c r="H16" s="53">
        <v>30</v>
      </c>
      <c r="I16" s="53">
        <v>37</v>
      </c>
      <c r="J16" s="53">
        <v>68</v>
      </c>
      <c r="K16" s="53">
        <v>117</v>
      </c>
      <c r="L16" s="53">
        <v>352</v>
      </c>
      <c r="M16" s="53">
        <v>537</v>
      </c>
      <c r="N16" s="53">
        <v>635</v>
      </c>
      <c r="O16" s="53">
        <v>534</v>
      </c>
      <c r="P16" s="53">
        <v>648</v>
      </c>
      <c r="Q16" s="53">
        <v>679</v>
      </c>
      <c r="R16" s="53">
        <v>763</v>
      </c>
      <c r="S16" s="53">
        <v>829</v>
      </c>
      <c r="T16" s="53">
        <v>851</v>
      </c>
      <c r="U16" s="53">
        <v>931</v>
      </c>
      <c r="V16" s="53">
        <v>994</v>
      </c>
      <c r="W16" s="53">
        <v>1077</v>
      </c>
      <c r="X16" s="53">
        <v>1190</v>
      </c>
      <c r="Y16" s="53">
        <v>1232</v>
      </c>
      <c r="Z16" s="53">
        <v>1324</v>
      </c>
      <c r="AA16" s="53">
        <v>1396</v>
      </c>
      <c r="AB16" s="53">
        <v>1466</v>
      </c>
      <c r="AC16" s="53">
        <v>1521</v>
      </c>
      <c r="AD16" s="53">
        <v>1586</v>
      </c>
      <c r="AE16" s="53">
        <v>1631</v>
      </c>
      <c r="AF16" s="53">
        <v>1678</v>
      </c>
      <c r="AG16" s="53">
        <v>1721</v>
      </c>
      <c r="AH16" s="53">
        <v>1736</v>
      </c>
      <c r="AI16" s="53">
        <v>1743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3">
        <v>785</v>
      </c>
      <c r="E17" s="53">
        <v>880</v>
      </c>
      <c r="F17" s="53">
        <v>1121</v>
      </c>
      <c r="G17" s="53">
        <v>1704</v>
      </c>
      <c r="H17" s="53">
        <v>2378</v>
      </c>
      <c r="I17" s="53">
        <v>3096</v>
      </c>
      <c r="J17" s="53">
        <v>4540</v>
      </c>
      <c r="K17" s="53">
        <v>6847</v>
      </c>
      <c r="L17" s="53">
        <v>8905</v>
      </c>
      <c r="M17" s="53">
        <v>12061</v>
      </c>
      <c r="N17" s="53">
        <v>15629</v>
      </c>
      <c r="O17" s="53">
        <v>21676</v>
      </c>
      <c r="P17" s="53">
        <v>25905</v>
      </c>
      <c r="Q17" s="53">
        <v>30705</v>
      </c>
      <c r="R17" s="53">
        <v>35950</v>
      </c>
      <c r="S17" s="53">
        <v>41697</v>
      </c>
      <c r="T17" s="53">
        <v>48266</v>
      </c>
      <c r="U17" s="53">
        <v>54287</v>
      </c>
      <c r="V17" s="53">
        <v>60434</v>
      </c>
      <c r="W17" s="53">
        <v>66572</v>
      </c>
      <c r="X17" s="53">
        <v>72867</v>
      </c>
      <c r="Y17" s="53">
        <v>79215</v>
      </c>
      <c r="Z17" s="53">
        <v>85641</v>
      </c>
      <c r="AA17" s="53">
        <v>91533</v>
      </c>
      <c r="AB17" s="53">
        <v>96697</v>
      </c>
      <c r="AC17" s="53">
        <v>101225</v>
      </c>
      <c r="AD17" s="53">
        <v>105272</v>
      </c>
      <c r="AE17" s="53">
        <v>108985</v>
      </c>
      <c r="AF17" s="53">
        <v>112767</v>
      </c>
      <c r="AG17" s="53">
        <v>116533</v>
      </c>
      <c r="AH17" s="53">
        <v>117435</v>
      </c>
      <c r="AI17" s="53">
        <v>117928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3">
        <v>1155</v>
      </c>
      <c r="E18" s="53">
        <v>1323</v>
      </c>
      <c r="F18" s="53">
        <v>1666</v>
      </c>
      <c r="G18" s="53">
        <v>2433</v>
      </c>
      <c r="H18" s="53">
        <v>3338</v>
      </c>
      <c r="I18" s="53">
        <v>4312</v>
      </c>
      <c r="J18" s="53">
        <v>6468</v>
      </c>
      <c r="K18" s="53">
        <v>9822</v>
      </c>
      <c r="L18" s="53">
        <v>13243</v>
      </c>
      <c r="M18" s="53">
        <v>18065</v>
      </c>
      <c r="N18" s="53">
        <v>23316</v>
      </c>
      <c r="O18" s="53">
        <v>32791</v>
      </c>
      <c r="P18" s="53">
        <v>39293</v>
      </c>
      <c r="Q18" s="53">
        <v>46688</v>
      </c>
      <c r="R18" s="53">
        <v>54748</v>
      </c>
      <c r="S18" s="53">
        <v>63385</v>
      </c>
      <c r="T18" s="53">
        <v>73697</v>
      </c>
      <c r="U18" s="53">
        <v>82967</v>
      </c>
      <c r="V18" s="53">
        <v>92339</v>
      </c>
      <c r="W18" s="53">
        <v>101815</v>
      </c>
      <c r="X18" s="53">
        <v>111434</v>
      </c>
      <c r="Y18" s="53">
        <v>121316</v>
      </c>
      <c r="Z18" s="53">
        <v>131007</v>
      </c>
      <c r="AA18" s="53">
        <v>139989</v>
      </c>
      <c r="AB18" s="53">
        <v>147815</v>
      </c>
      <c r="AC18" s="53">
        <v>154796</v>
      </c>
      <c r="AD18" s="53">
        <v>161035</v>
      </c>
      <c r="AE18" s="53">
        <v>166773</v>
      </c>
      <c r="AF18" s="53">
        <v>172700</v>
      </c>
      <c r="AG18" s="53">
        <v>178514</v>
      </c>
      <c r="AH18" s="53">
        <v>179780</v>
      </c>
      <c r="AI18" s="53">
        <v>180505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3">
        <v>2163</v>
      </c>
      <c r="E19" s="53">
        <v>2517</v>
      </c>
      <c r="F19" s="53">
        <v>3205</v>
      </c>
      <c r="G19" s="53">
        <v>4752</v>
      </c>
      <c r="H19" s="53">
        <v>6578</v>
      </c>
      <c r="I19" s="53">
        <v>8545</v>
      </c>
      <c r="J19" s="53">
        <v>12891</v>
      </c>
      <c r="K19" s="53">
        <v>19710</v>
      </c>
      <c r="L19" s="53">
        <v>25878</v>
      </c>
      <c r="M19" s="53">
        <v>34580</v>
      </c>
      <c r="N19" s="53">
        <v>44382</v>
      </c>
      <c r="O19" s="53">
        <v>62550</v>
      </c>
      <c r="P19" s="53">
        <v>74502</v>
      </c>
      <c r="Q19" s="53">
        <v>88118</v>
      </c>
      <c r="R19" s="53">
        <v>102844</v>
      </c>
      <c r="S19" s="53">
        <v>119172</v>
      </c>
      <c r="T19" s="53">
        <v>136698</v>
      </c>
      <c r="U19" s="53">
        <v>153174</v>
      </c>
      <c r="V19" s="53">
        <v>169912</v>
      </c>
      <c r="W19" s="53">
        <v>186604</v>
      </c>
      <c r="X19" s="53">
        <v>203710</v>
      </c>
      <c r="Y19" s="53">
        <v>220408</v>
      </c>
      <c r="Z19" s="53">
        <v>237271</v>
      </c>
      <c r="AA19" s="53">
        <v>252849</v>
      </c>
      <c r="AB19" s="53">
        <v>266827</v>
      </c>
      <c r="AC19" s="53">
        <v>278969</v>
      </c>
      <c r="AD19" s="53">
        <v>290093</v>
      </c>
      <c r="AE19" s="53">
        <v>300468</v>
      </c>
      <c r="AF19" s="53">
        <v>310890</v>
      </c>
      <c r="AG19" s="53">
        <v>321390</v>
      </c>
      <c r="AH19" s="53">
        <v>323852</v>
      </c>
      <c r="AI19" s="53">
        <v>325352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3">
        <v>435</v>
      </c>
      <c r="E20" s="53">
        <v>521</v>
      </c>
      <c r="F20" s="53">
        <v>655</v>
      </c>
      <c r="G20" s="53">
        <v>962</v>
      </c>
      <c r="H20" s="53">
        <v>1329</v>
      </c>
      <c r="I20" s="53">
        <v>1646</v>
      </c>
      <c r="J20" s="53">
        <v>2636</v>
      </c>
      <c r="K20" s="53">
        <v>3720</v>
      </c>
      <c r="L20" s="53">
        <v>5053</v>
      </c>
      <c r="M20" s="53">
        <v>6703</v>
      </c>
      <c r="N20" s="53">
        <v>9865</v>
      </c>
      <c r="O20" s="53">
        <v>12223</v>
      </c>
      <c r="P20" s="53">
        <v>14750</v>
      </c>
      <c r="Q20" s="53">
        <v>17263</v>
      </c>
      <c r="R20" s="53">
        <v>20273</v>
      </c>
      <c r="S20" s="53">
        <v>23474</v>
      </c>
      <c r="T20" s="53">
        <v>26669</v>
      </c>
      <c r="U20" s="53">
        <v>29825</v>
      </c>
      <c r="V20" s="53">
        <v>32962</v>
      </c>
      <c r="W20" s="53">
        <v>36242</v>
      </c>
      <c r="X20" s="53">
        <v>39572</v>
      </c>
      <c r="Y20" s="53">
        <v>42672</v>
      </c>
      <c r="Z20" s="53">
        <v>45901</v>
      </c>
      <c r="AA20" s="53">
        <v>48854</v>
      </c>
      <c r="AB20" s="53">
        <v>51575</v>
      </c>
      <c r="AC20" s="53">
        <v>53871</v>
      </c>
      <c r="AD20" s="53">
        <v>56056</v>
      </c>
      <c r="AE20" s="53">
        <v>58044</v>
      </c>
      <c r="AF20" s="53">
        <v>60072</v>
      </c>
      <c r="AG20" s="53">
        <v>62088</v>
      </c>
      <c r="AH20" s="53">
        <v>62560</v>
      </c>
      <c r="AI20" s="53">
        <v>62863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3">
        <v>860</v>
      </c>
      <c r="E21" s="53">
        <v>1019</v>
      </c>
      <c r="F21" s="53">
        <v>1274</v>
      </c>
      <c r="G21" s="53">
        <v>1829</v>
      </c>
      <c r="H21" s="53">
        <v>2534</v>
      </c>
      <c r="I21" s="53">
        <v>3191</v>
      </c>
      <c r="J21" s="53">
        <v>5333</v>
      </c>
      <c r="K21" s="53">
        <v>7644</v>
      </c>
      <c r="L21" s="53">
        <v>10366</v>
      </c>
      <c r="M21" s="53">
        <v>13622</v>
      </c>
      <c r="N21" s="53">
        <v>19633</v>
      </c>
      <c r="O21" s="53">
        <v>24145</v>
      </c>
      <c r="P21" s="53">
        <v>28973</v>
      </c>
      <c r="Q21" s="53">
        <v>33796</v>
      </c>
      <c r="R21" s="53">
        <v>39959</v>
      </c>
      <c r="S21" s="53">
        <v>46029</v>
      </c>
      <c r="T21" s="53">
        <v>52064</v>
      </c>
      <c r="U21" s="53">
        <v>57979</v>
      </c>
      <c r="V21" s="53">
        <v>63912</v>
      </c>
      <c r="W21" s="53">
        <v>70046</v>
      </c>
      <c r="X21" s="53">
        <v>76334</v>
      </c>
      <c r="Y21" s="53">
        <v>82153</v>
      </c>
      <c r="Z21" s="53">
        <v>88203</v>
      </c>
      <c r="AA21" s="53">
        <v>93796</v>
      </c>
      <c r="AB21" s="53">
        <v>98947</v>
      </c>
      <c r="AC21" s="53">
        <v>103352</v>
      </c>
      <c r="AD21" s="53">
        <v>107508</v>
      </c>
      <c r="AE21" s="53">
        <v>111360</v>
      </c>
      <c r="AF21" s="53">
        <v>115255</v>
      </c>
      <c r="AG21" s="53">
        <v>119186</v>
      </c>
      <c r="AH21" s="53">
        <v>120211</v>
      </c>
      <c r="AI21" s="53">
        <v>120908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3">
        <v>47</v>
      </c>
      <c r="E22" s="53">
        <v>56</v>
      </c>
      <c r="F22" s="53">
        <v>72</v>
      </c>
      <c r="G22" s="53">
        <v>104</v>
      </c>
      <c r="H22" s="53">
        <v>142</v>
      </c>
      <c r="I22" s="53">
        <v>184</v>
      </c>
      <c r="J22" s="53">
        <v>293</v>
      </c>
      <c r="K22" s="53">
        <v>484</v>
      </c>
      <c r="L22" s="53">
        <v>706</v>
      </c>
      <c r="M22" s="53">
        <v>964</v>
      </c>
      <c r="N22" s="53">
        <v>1249</v>
      </c>
      <c r="O22" s="53">
        <v>1733</v>
      </c>
      <c r="P22" s="53">
        <v>2082</v>
      </c>
      <c r="Q22" s="53">
        <v>2468</v>
      </c>
      <c r="R22" s="53">
        <v>2866</v>
      </c>
      <c r="S22" s="53">
        <v>3330</v>
      </c>
      <c r="T22" s="53">
        <v>3735</v>
      </c>
      <c r="U22" s="53">
        <v>4193</v>
      </c>
      <c r="V22" s="53">
        <v>4618</v>
      </c>
      <c r="W22" s="53">
        <v>5068</v>
      </c>
      <c r="X22" s="53">
        <v>5541</v>
      </c>
      <c r="Y22" s="53">
        <v>5930</v>
      </c>
      <c r="Z22" s="53">
        <v>6359</v>
      </c>
      <c r="AA22" s="53">
        <v>6753</v>
      </c>
      <c r="AB22" s="53">
        <v>7119</v>
      </c>
      <c r="AC22" s="53">
        <v>7432</v>
      </c>
      <c r="AD22" s="53">
        <v>7739</v>
      </c>
      <c r="AE22" s="53">
        <v>8026</v>
      </c>
      <c r="AF22" s="53">
        <v>8306</v>
      </c>
      <c r="AG22" s="53">
        <v>8593</v>
      </c>
      <c r="AH22" s="53">
        <v>8652</v>
      </c>
      <c r="AI22" s="53">
        <v>8689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3">
        <v>482</v>
      </c>
      <c r="E23" s="53">
        <v>549</v>
      </c>
      <c r="F23" s="53">
        <v>681</v>
      </c>
      <c r="G23" s="53">
        <v>962</v>
      </c>
      <c r="H23" s="53">
        <v>1291</v>
      </c>
      <c r="I23" s="53">
        <v>1646</v>
      </c>
      <c r="J23" s="53">
        <v>2482</v>
      </c>
      <c r="K23" s="53">
        <v>3763</v>
      </c>
      <c r="L23" s="53">
        <v>5154</v>
      </c>
      <c r="M23" s="53">
        <v>7146</v>
      </c>
      <c r="N23" s="53">
        <v>9377</v>
      </c>
      <c r="O23" s="53">
        <v>12832</v>
      </c>
      <c r="P23" s="53">
        <v>15445</v>
      </c>
      <c r="Q23" s="53">
        <v>18400</v>
      </c>
      <c r="R23" s="53">
        <v>21585</v>
      </c>
      <c r="S23" s="53">
        <v>25110</v>
      </c>
      <c r="T23" s="53">
        <v>29214</v>
      </c>
      <c r="U23" s="53">
        <v>32952</v>
      </c>
      <c r="V23" s="53">
        <v>36636</v>
      </c>
      <c r="W23" s="53">
        <v>40406</v>
      </c>
      <c r="X23" s="53">
        <v>44280</v>
      </c>
      <c r="Y23" s="53">
        <v>48027</v>
      </c>
      <c r="Z23" s="53">
        <v>51856</v>
      </c>
      <c r="AA23" s="53">
        <v>55375</v>
      </c>
      <c r="AB23" s="53">
        <v>58486</v>
      </c>
      <c r="AC23" s="53">
        <v>61221</v>
      </c>
      <c r="AD23" s="53">
        <v>63713</v>
      </c>
      <c r="AE23" s="53">
        <v>66001</v>
      </c>
      <c r="AF23" s="53">
        <v>68330</v>
      </c>
      <c r="AG23" s="53">
        <v>70643</v>
      </c>
      <c r="AH23" s="53">
        <v>71122</v>
      </c>
      <c r="AI23" s="53">
        <v>71381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3">
        <v>734</v>
      </c>
      <c r="E24" s="53">
        <v>818</v>
      </c>
      <c r="F24" s="53">
        <v>993</v>
      </c>
      <c r="G24" s="53">
        <v>1336</v>
      </c>
      <c r="H24" s="53">
        <v>1740</v>
      </c>
      <c r="I24" s="53">
        <v>2167</v>
      </c>
      <c r="J24" s="53">
        <v>3448</v>
      </c>
      <c r="K24" s="53">
        <v>5037</v>
      </c>
      <c r="L24" s="53">
        <v>7788</v>
      </c>
      <c r="M24" s="53">
        <v>10998</v>
      </c>
      <c r="N24" s="53">
        <v>14236</v>
      </c>
      <c r="O24" s="53">
        <v>15922</v>
      </c>
      <c r="P24" s="53">
        <v>19041</v>
      </c>
      <c r="Q24" s="53">
        <v>21993</v>
      </c>
      <c r="R24" s="53">
        <v>25310</v>
      </c>
      <c r="S24" s="53">
        <v>29166</v>
      </c>
      <c r="T24" s="53">
        <v>33015</v>
      </c>
      <c r="U24" s="53">
        <v>36910</v>
      </c>
      <c r="V24" s="53">
        <v>40525</v>
      </c>
      <c r="W24" s="53">
        <v>44386</v>
      </c>
      <c r="X24" s="53">
        <v>48626</v>
      </c>
      <c r="Y24" s="53">
        <v>51759</v>
      </c>
      <c r="Z24" s="53">
        <v>55748</v>
      </c>
      <c r="AA24" s="53">
        <v>59253</v>
      </c>
      <c r="AB24" s="53">
        <v>62538</v>
      </c>
      <c r="AC24" s="53">
        <v>65256</v>
      </c>
      <c r="AD24" s="53">
        <v>67914</v>
      </c>
      <c r="AE24" s="53">
        <v>70272</v>
      </c>
      <c r="AF24" s="53">
        <v>72608</v>
      </c>
      <c r="AG24" s="53">
        <v>74990</v>
      </c>
      <c r="AH24" s="53">
        <v>75673</v>
      </c>
      <c r="AI24" s="53">
        <v>76039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3">
        <v>537</v>
      </c>
      <c r="E25" s="53">
        <v>628</v>
      </c>
      <c r="F25" s="53">
        <v>788</v>
      </c>
      <c r="G25" s="53">
        <v>1170</v>
      </c>
      <c r="H25" s="53">
        <v>1648</v>
      </c>
      <c r="I25" s="53">
        <v>2034</v>
      </c>
      <c r="J25" s="53">
        <v>3316</v>
      </c>
      <c r="K25" s="53">
        <v>4712</v>
      </c>
      <c r="L25" s="53">
        <v>6479</v>
      </c>
      <c r="M25" s="53">
        <v>8824</v>
      </c>
      <c r="N25" s="53">
        <v>13084</v>
      </c>
      <c r="O25" s="53">
        <v>16456</v>
      </c>
      <c r="P25" s="53">
        <v>19997</v>
      </c>
      <c r="Q25" s="53">
        <v>23683</v>
      </c>
      <c r="R25" s="53">
        <v>28081</v>
      </c>
      <c r="S25" s="53">
        <v>32781</v>
      </c>
      <c r="T25" s="53">
        <v>37521</v>
      </c>
      <c r="U25" s="53">
        <v>42226</v>
      </c>
      <c r="V25" s="53">
        <v>46861</v>
      </c>
      <c r="W25" s="53">
        <v>51625</v>
      </c>
      <c r="X25" s="53">
        <v>56541</v>
      </c>
      <c r="Y25" s="53">
        <v>61159</v>
      </c>
      <c r="Z25" s="53">
        <v>65988</v>
      </c>
      <c r="AA25" s="53">
        <v>70410</v>
      </c>
      <c r="AB25" s="53">
        <v>74431</v>
      </c>
      <c r="AC25" s="53">
        <v>77883</v>
      </c>
      <c r="AD25" s="53">
        <v>81127</v>
      </c>
      <c r="AE25" s="53">
        <v>84080</v>
      </c>
      <c r="AF25" s="53">
        <v>87091</v>
      </c>
      <c r="AG25" s="53">
        <v>90076</v>
      </c>
      <c r="AH25" s="53">
        <v>90722</v>
      </c>
      <c r="AI25" s="53">
        <v>91105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3">
        <v>1267</v>
      </c>
      <c r="E26" s="53">
        <v>1467</v>
      </c>
      <c r="F26" s="53">
        <v>1799</v>
      </c>
      <c r="G26" s="53">
        <v>2487</v>
      </c>
      <c r="H26" s="53">
        <v>3265</v>
      </c>
      <c r="I26" s="53">
        <v>4526</v>
      </c>
      <c r="J26" s="53">
        <v>6649</v>
      </c>
      <c r="K26" s="53">
        <v>11045</v>
      </c>
      <c r="L26" s="53">
        <v>16574</v>
      </c>
      <c r="M26" s="53">
        <v>23827</v>
      </c>
      <c r="N26" s="53">
        <v>25146</v>
      </c>
      <c r="O26" s="53">
        <v>31596</v>
      </c>
      <c r="P26" s="53">
        <v>36098</v>
      </c>
      <c r="Q26" s="53">
        <v>42066</v>
      </c>
      <c r="R26" s="53">
        <v>46569</v>
      </c>
      <c r="S26" s="53">
        <v>53565</v>
      </c>
      <c r="T26" s="53">
        <v>59950</v>
      </c>
      <c r="U26" s="53">
        <v>66946</v>
      </c>
      <c r="V26" s="53">
        <v>73786</v>
      </c>
      <c r="W26" s="53">
        <v>80443</v>
      </c>
      <c r="X26" s="53">
        <v>87471</v>
      </c>
      <c r="Y26" s="53">
        <v>94294</v>
      </c>
      <c r="Z26" s="53">
        <v>101585</v>
      </c>
      <c r="AA26" s="53">
        <v>108412</v>
      </c>
      <c r="AB26" s="53">
        <v>113916</v>
      </c>
      <c r="AC26" s="53">
        <v>119211</v>
      </c>
      <c r="AD26" s="53">
        <v>123511</v>
      </c>
      <c r="AE26" s="53">
        <v>127970</v>
      </c>
      <c r="AF26" s="53">
        <v>131952</v>
      </c>
      <c r="AG26" s="53">
        <v>136176</v>
      </c>
      <c r="AH26" s="53">
        <v>137355</v>
      </c>
      <c r="AI26" s="53">
        <v>138061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3">
        <v>68</v>
      </c>
      <c r="E27" s="53">
        <v>71</v>
      </c>
      <c r="F27" s="53">
        <v>84</v>
      </c>
      <c r="G27" s="53">
        <v>106</v>
      </c>
      <c r="H27" s="53">
        <v>132</v>
      </c>
      <c r="I27" s="53">
        <v>157</v>
      </c>
      <c r="J27" s="53">
        <v>247</v>
      </c>
      <c r="K27" s="53">
        <v>333</v>
      </c>
      <c r="L27" s="53">
        <v>547</v>
      </c>
      <c r="M27" s="53">
        <v>791</v>
      </c>
      <c r="N27" s="53">
        <v>1036</v>
      </c>
      <c r="O27" s="53">
        <v>1290</v>
      </c>
      <c r="P27" s="53">
        <v>1571</v>
      </c>
      <c r="Q27" s="53">
        <v>1879</v>
      </c>
      <c r="R27" s="53">
        <v>2197</v>
      </c>
      <c r="S27" s="53">
        <v>2599</v>
      </c>
      <c r="T27" s="53">
        <v>3016</v>
      </c>
      <c r="U27" s="53">
        <v>3424</v>
      </c>
      <c r="V27" s="53">
        <v>3786</v>
      </c>
      <c r="W27" s="53">
        <v>4184</v>
      </c>
      <c r="X27" s="53">
        <v>4608</v>
      </c>
      <c r="Y27" s="53">
        <v>4925</v>
      </c>
      <c r="Z27" s="53">
        <v>5313</v>
      </c>
      <c r="AA27" s="53">
        <v>5667</v>
      </c>
      <c r="AB27" s="53">
        <v>5997</v>
      </c>
      <c r="AC27" s="53">
        <v>6284</v>
      </c>
      <c r="AD27" s="53">
        <v>6555</v>
      </c>
      <c r="AE27" s="53">
        <v>6800</v>
      </c>
      <c r="AF27" s="53">
        <v>7057</v>
      </c>
      <c r="AG27" s="53">
        <v>7301</v>
      </c>
      <c r="AH27" s="53">
        <v>7356</v>
      </c>
      <c r="AI27" s="53">
        <v>7377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3">
        <v>438</v>
      </c>
      <c r="E28" s="53">
        <v>514</v>
      </c>
      <c r="F28" s="53">
        <v>643</v>
      </c>
      <c r="G28" s="53">
        <v>917</v>
      </c>
      <c r="H28" s="53">
        <v>1231</v>
      </c>
      <c r="I28" s="53">
        <v>1556</v>
      </c>
      <c r="J28" s="53">
        <v>2378</v>
      </c>
      <c r="K28" s="53">
        <v>3462</v>
      </c>
      <c r="L28" s="53">
        <v>4822</v>
      </c>
      <c r="M28" s="53">
        <v>6546</v>
      </c>
      <c r="N28" s="53">
        <v>9155</v>
      </c>
      <c r="O28" s="53">
        <v>11422</v>
      </c>
      <c r="P28" s="53">
        <v>13845</v>
      </c>
      <c r="Q28" s="53">
        <v>16403</v>
      </c>
      <c r="R28" s="53">
        <v>19478</v>
      </c>
      <c r="S28" s="53">
        <v>22689</v>
      </c>
      <c r="T28" s="53">
        <v>25854</v>
      </c>
      <c r="U28" s="53">
        <v>29032</v>
      </c>
      <c r="V28" s="53">
        <v>32163</v>
      </c>
      <c r="W28" s="53">
        <v>35277</v>
      </c>
      <c r="X28" s="53">
        <v>38614</v>
      </c>
      <c r="Y28" s="53">
        <v>41801</v>
      </c>
      <c r="Z28" s="53">
        <v>45144</v>
      </c>
      <c r="AA28" s="53">
        <v>48166</v>
      </c>
      <c r="AB28" s="53">
        <v>50897</v>
      </c>
      <c r="AC28" s="53">
        <v>53252</v>
      </c>
      <c r="AD28" s="53">
        <v>55442</v>
      </c>
      <c r="AE28" s="53">
        <v>57440</v>
      </c>
      <c r="AF28" s="53">
        <v>59467</v>
      </c>
      <c r="AG28" s="53">
        <v>61538</v>
      </c>
      <c r="AH28" s="53">
        <v>62018</v>
      </c>
      <c r="AI28" s="53">
        <v>62309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3">
        <v>292</v>
      </c>
      <c r="E29" s="53">
        <v>333</v>
      </c>
      <c r="F29" s="53">
        <v>401</v>
      </c>
      <c r="G29" s="53">
        <v>521</v>
      </c>
      <c r="H29" s="53">
        <v>656</v>
      </c>
      <c r="I29" s="53">
        <v>940</v>
      </c>
      <c r="J29" s="53">
        <v>1278</v>
      </c>
      <c r="K29" s="53">
        <v>2374</v>
      </c>
      <c r="L29" s="53">
        <v>3771</v>
      </c>
      <c r="M29" s="53">
        <v>5639</v>
      </c>
      <c r="N29" s="53">
        <v>4939</v>
      </c>
      <c r="O29" s="53">
        <v>6264</v>
      </c>
      <c r="P29" s="53">
        <v>6809</v>
      </c>
      <c r="Q29" s="53">
        <v>7822</v>
      </c>
      <c r="R29" s="53">
        <v>8348</v>
      </c>
      <c r="S29" s="53">
        <v>9472</v>
      </c>
      <c r="T29" s="53">
        <v>10426</v>
      </c>
      <c r="U29" s="53">
        <v>11558</v>
      </c>
      <c r="V29" s="53">
        <v>12669</v>
      </c>
      <c r="W29" s="53">
        <v>13740</v>
      </c>
      <c r="X29" s="53">
        <v>14850</v>
      </c>
      <c r="Y29" s="53">
        <v>15933</v>
      </c>
      <c r="Z29" s="53">
        <v>17106</v>
      </c>
      <c r="AA29" s="53">
        <v>18261</v>
      </c>
      <c r="AB29" s="53">
        <v>19073</v>
      </c>
      <c r="AC29" s="53">
        <v>19987</v>
      </c>
      <c r="AD29" s="53">
        <v>20612</v>
      </c>
      <c r="AE29" s="53">
        <v>21400</v>
      </c>
      <c r="AF29" s="53">
        <v>21989</v>
      </c>
      <c r="AG29" s="53">
        <v>22646</v>
      </c>
      <c r="AH29" s="53">
        <v>22883</v>
      </c>
      <c r="AI29" s="53">
        <v>23030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3">
        <v>960</v>
      </c>
      <c r="E30" s="53">
        <v>1078</v>
      </c>
      <c r="F30" s="53">
        <v>1345</v>
      </c>
      <c r="G30" s="53">
        <v>1934</v>
      </c>
      <c r="H30" s="53">
        <v>2622</v>
      </c>
      <c r="I30" s="53">
        <v>3347</v>
      </c>
      <c r="J30" s="53">
        <v>5166</v>
      </c>
      <c r="K30" s="53">
        <v>7468</v>
      </c>
      <c r="L30" s="53">
        <v>10072</v>
      </c>
      <c r="M30" s="53">
        <v>13758</v>
      </c>
      <c r="N30" s="53">
        <v>17809</v>
      </c>
      <c r="O30" s="53">
        <v>22610</v>
      </c>
      <c r="P30" s="53">
        <v>26900</v>
      </c>
      <c r="Q30" s="53">
        <v>31580</v>
      </c>
      <c r="R30" s="53">
        <v>36736</v>
      </c>
      <c r="S30" s="53">
        <v>42680</v>
      </c>
      <c r="T30" s="53">
        <v>49368</v>
      </c>
      <c r="U30" s="53">
        <v>55269</v>
      </c>
      <c r="V30" s="53">
        <v>61230</v>
      </c>
      <c r="W30" s="53">
        <v>67152</v>
      </c>
      <c r="X30" s="53">
        <v>73377</v>
      </c>
      <c r="Y30" s="53">
        <v>78983</v>
      </c>
      <c r="Z30" s="53">
        <v>85161</v>
      </c>
      <c r="AA30" s="53">
        <v>90744</v>
      </c>
      <c r="AB30" s="53">
        <v>95852</v>
      </c>
      <c r="AC30" s="53">
        <v>100182</v>
      </c>
      <c r="AD30" s="53">
        <v>104167</v>
      </c>
      <c r="AE30" s="53">
        <v>107824</v>
      </c>
      <c r="AF30" s="53">
        <v>111504</v>
      </c>
      <c r="AG30" s="53">
        <v>115229</v>
      </c>
      <c r="AH30" s="53">
        <v>116265</v>
      </c>
      <c r="AI30" s="53">
        <v>116855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3">
        <v>350</v>
      </c>
      <c r="E31" s="53">
        <v>404</v>
      </c>
      <c r="F31" s="53">
        <v>481</v>
      </c>
      <c r="G31" s="53">
        <v>628</v>
      </c>
      <c r="H31" s="53">
        <v>799</v>
      </c>
      <c r="I31" s="53">
        <v>1049</v>
      </c>
      <c r="J31" s="53">
        <v>1505</v>
      </c>
      <c r="K31" s="53">
        <v>2351</v>
      </c>
      <c r="L31" s="53">
        <v>3499</v>
      </c>
      <c r="M31" s="53">
        <v>4936</v>
      </c>
      <c r="N31" s="53">
        <v>5352</v>
      </c>
      <c r="O31" s="53">
        <v>6505</v>
      </c>
      <c r="P31" s="53">
        <v>7452</v>
      </c>
      <c r="Q31" s="53">
        <v>8606</v>
      </c>
      <c r="R31" s="53">
        <v>9667</v>
      </c>
      <c r="S31" s="53">
        <v>11003</v>
      </c>
      <c r="T31" s="53">
        <v>12194</v>
      </c>
      <c r="U31" s="53">
        <v>13498</v>
      </c>
      <c r="V31" s="53">
        <v>14791</v>
      </c>
      <c r="W31" s="53">
        <v>16062</v>
      </c>
      <c r="X31" s="53">
        <v>17415</v>
      </c>
      <c r="Y31" s="53">
        <v>18671</v>
      </c>
      <c r="Z31" s="53">
        <v>20023</v>
      </c>
      <c r="AA31" s="53">
        <v>21320</v>
      </c>
      <c r="AB31" s="53">
        <v>22413</v>
      </c>
      <c r="AC31" s="53">
        <v>23455</v>
      </c>
      <c r="AD31" s="53">
        <v>24347</v>
      </c>
      <c r="AE31" s="53">
        <v>25268</v>
      </c>
      <c r="AF31" s="53">
        <v>26108</v>
      </c>
      <c r="AG31" s="53">
        <v>26995</v>
      </c>
      <c r="AH31" s="53">
        <v>27301</v>
      </c>
      <c r="AI31" s="53">
        <v>27508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3">
        <v>492</v>
      </c>
      <c r="E32" s="53">
        <v>556</v>
      </c>
      <c r="F32" s="53">
        <v>674</v>
      </c>
      <c r="G32" s="53">
        <v>907</v>
      </c>
      <c r="H32" s="53">
        <v>1164</v>
      </c>
      <c r="I32" s="53">
        <v>1479</v>
      </c>
      <c r="J32" s="53">
        <v>2153</v>
      </c>
      <c r="K32" s="53">
        <v>3129</v>
      </c>
      <c r="L32" s="53">
        <v>4426</v>
      </c>
      <c r="M32" s="53">
        <v>6079</v>
      </c>
      <c r="N32" s="53">
        <v>8029</v>
      </c>
      <c r="O32" s="53">
        <v>9906</v>
      </c>
      <c r="P32" s="53">
        <v>11993</v>
      </c>
      <c r="Q32" s="53">
        <v>14063</v>
      </c>
      <c r="R32" s="53">
        <v>16857</v>
      </c>
      <c r="S32" s="53">
        <v>19669</v>
      </c>
      <c r="T32" s="53">
        <v>22544</v>
      </c>
      <c r="U32" s="53">
        <v>25412</v>
      </c>
      <c r="V32" s="53">
        <v>28211</v>
      </c>
      <c r="W32" s="53">
        <v>31107</v>
      </c>
      <c r="X32" s="53">
        <v>34170</v>
      </c>
      <c r="Y32" s="53">
        <v>37112</v>
      </c>
      <c r="Z32" s="53">
        <v>40245</v>
      </c>
      <c r="AA32" s="53">
        <v>43013</v>
      </c>
      <c r="AB32" s="53">
        <v>45534</v>
      </c>
      <c r="AC32" s="53">
        <v>47688</v>
      </c>
      <c r="AD32" s="53">
        <v>49713</v>
      </c>
      <c r="AE32" s="53">
        <v>51520</v>
      </c>
      <c r="AF32" s="53">
        <v>53378</v>
      </c>
      <c r="AG32" s="53">
        <v>55282</v>
      </c>
      <c r="AH32" s="53">
        <v>55768</v>
      </c>
      <c r="AI32" s="53">
        <v>56036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3">
        <v>506</v>
      </c>
      <c r="E33" s="53">
        <v>583</v>
      </c>
      <c r="F33" s="53">
        <v>711</v>
      </c>
      <c r="G33" s="53">
        <v>949</v>
      </c>
      <c r="H33" s="53">
        <v>1231</v>
      </c>
      <c r="I33" s="53">
        <v>1535</v>
      </c>
      <c r="J33" s="53">
        <v>2536</v>
      </c>
      <c r="K33" s="53">
        <v>3715</v>
      </c>
      <c r="L33" s="53">
        <v>6107</v>
      </c>
      <c r="M33" s="53">
        <v>8577</v>
      </c>
      <c r="N33" s="53">
        <v>10861</v>
      </c>
      <c r="O33" s="53">
        <v>10691</v>
      </c>
      <c r="P33" s="53">
        <v>12624</v>
      </c>
      <c r="Q33" s="53">
        <v>14056</v>
      </c>
      <c r="R33" s="53">
        <v>15811</v>
      </c>
      <c r="S33" s="53">
        <v>17630</v>
      </c>
      <c r="T33" s="53">
        <v>19214</v>
      </c>
      <c r="U33" s="53">
        <v>21140</v>
      </c>
      <c r="V33" s="53">
        <v>22845</v>
      </c>
      <c r="W33" s="53">
        <v>24797</v>
      </c>
      <c r="X33" s="53">
        <v>27043</v>
      </c>
      <c r="Y33" s="53">
        <v>28485</v>
      </c>
      <c r="Z33" s="53">
        <v>30539</v>
      </c>
      <c r="AA33" s="53">
        <v>32286</v>
      </c>
      <c r="AB33" s="53">
        <v>33926</v>
      </c>
      <c r="AC33" s="53">
        <v>35248</v>
      </c>
      <c r="AD33" s="53">
        <v>36616</v>
      </c>
      <c r="AE33" s="53">
        <v>37773</v>
      </c>
      <c r="AF33" s="53">
        <v>38898</v>
      </c>
      <c r="AG33" s="53">
        <v>40066</v>
      </c>
      <c r="AH33" s="53">
        <v>40497</v>
      </c>
      <c r="AI33" s="53">
        <v>40766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3">
        <v>1502</v>
      </c>
      <c r="E34" s="53">
        <v>1685</v>
      </c>
      <c r="F34" s="53">
        <v>2125</v>
      </c>
      <c r="G34" s="53">
        <v>3088</v>
      </c>
      <c r="H34" s="53">
        <v>4208</v>
      </c>
      <c r="I34" s="53">
        <v>5399</v>
      </c>
      <c r="J34" s="53">
        <v>8116</v>
      </c>
      <c r="K34" s="53">
        <v>12322</v>
      </c>
      <c r="L34" s="53">
        <v>16161</v>
      </c>
      <c r="M34" s="53">
        <v>21866</v>
      </c>
      <c r="N34" s="53">
        <v>28429</v>
      </c>
      <c r="O34" s="53">
        <v>40602</v>
      </c>
      <c r="P34" s="53">
        <v>48607</v>
      </c>
      <c r="Q34" s="53">
        <v>57750</v>
      </c>
      <c r="R34" s="53">
        <v>67740</v>
      </c>
      <c r="S34" s="53">
        <v>78481</v>
      </c>
      <c r="T34" s="53">
        <v>91599</v>
      </c>
      <c r="U34" s="53">
        <v>102999</v>
      </c>
      <c r="V34" s="53">
        <v>114752</v>
      </c>
      <c r="W34" s="53">
        <v>126399</v>
      </c>
      <c r="X34" s="53">
        <v>138230</v>
      </c>
      <c r="Y34" s="53">
        <v>150392</v>
      </c>
      <c r="Z34" s="53">
        <v>162301</v>
      </c>
      <c r="AA34" s="53">
        <v>173294</v>
      </c>
      <c r="AB34" s="53">
        <v>183003</v>
      </c>
      <c r="AC34" s="53">
        <v>191568</v>
      </c>
      <c r="AD34" s="53">
        <v>199278</v>
      </c>
      <c r="AE34" s="53">
        <v>206442</v>
      </c>
      <c r="AF34" s="53">
        <v>213748</v>
      </c>
      <c r="AG34" s="53">
        <v>220993</v>
      </c>
      <c r="AH34" s="53">
        <v>222601</v>
      </c>
      <c r="AI34" s="53">
        <v>223531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3">
        <v>399</v>
      </c>
      <c r="E35" s="53">
        <v>468</v>
      </c>
      <c r="F35" s="53">
        <v>588</v>
      </c>
      <c r="G35" s="53">
        <v>858</v>
      </c>
      <c r="H35" s="53">
        <v>1190</v>
      </c>
      <c r="I35" s="53">
        <v>1471</v>
      </c>
      <c r="J35" s="53">
        <v>2399</v>
      </c>
      <c r="K35" s="53">
        <v>3407</v>
      </c>
      <c r="L35" s="53">
        <v>4667</v>
      </c>
      <c r="M35" s="53">
        <v>6286</v>
      </c>
      <c r="N35" s="53">
        <v>9541</v>
      </c>
      <c r="O35" s="53">
        <v>11947</v>
      </c>
      <c r="P35" s="53">
        <v>14563</v>
      </c>
      <c r="Q35" s="53">
        <v>17194</v>
      </c>
      <c r="R35" s="53">
        <v>20815</v>
      </c>
      <c r="S35" s="53">
        <v>24309</v>
      </c>
      <c r="T35" s="53">
        <v>27944</v>
      </c>
      <c r="U35" s="53">
        <v>31470</v>
      </c>
      <c r="V35" s="53">
        <v>34941</v>
      </c>
      <c r="W35" s="53">
        <v>38548</v>
      </c>
      <c r="X35" s="53">
        <v>42303</v>
      </c>
      <c r="Y35" s="53">
        <v>45885</v>
      </c>
      <c r="Z35" s="53">
        <v>49639</v>
      </c>
      <c r="AA35" s="53">
        <v>52997</v>
      </c>
      <c r="AB35" s="53">
        <v>56044</v>
      </c>
      <c r="AC35" s="53">
        <v>58626</v>
      </c>
      <c r="AD35" s="53">
        <v>61058</v>
      </c>
      <c r="AE35" s="53">
        <v>63205</v>
      </c>
      <c r="AF35" s="53">
        <v>65431</v>
      </c>
      <c r="AG35" s="53">
        <v>67674</v>
      </c>
      <c r="AH35" s="53">
        <v>68147</v>
      </c>
      <c r="AI35" s="53">
        <v>68408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3">
        <v>578</v>
      </c>
      <c r="E36" s="53">
        <v>691</v>
      </c>
      <c r="F36" s="53">
        <v>871</v>
      </c>
      <c r="G36" s="53">
        <v>1310</v>
      </c>
      <c r="H36" s="53">
        <v>1841</v>
      </c>
      <c r="I36" s="53">
        <v>2291</v>
      </c>
      <c r="J36" s="53">
        <v>3733</v>
      </c>
      <c r="K36" s="53">
        <v>5301</v>
      </c>
      <c r="L36" s="53">
        <v>7250</v>
      </c>
      <c r="M36" s="53">
        <v>9721</v>
      </c>
      <c r="N36" s="53">
        <v>13534</v>
      </c>
      <c r="O36" s="53">
        <v>16776</v>
      </c>
      <c r="P36" s="53">
        <v>20106</v>
      </c>
      <c r="Q36" s="53">
        <v>23678</v>
      </c>
      <c r="R36" s="53">
        <v>27561</v>
      </c>
      <c r="S36" s="53">
        <v>31910</v>
      </c>
      <c r="T36" s="53">
        <v>36166</v>
      </c>
      <c r="U36" s="53">
        <v>40454</v>
      </c>
      <c r="V36" s="53">
        <v>44702</v>
      </c>
      <c r="W36" s="53">
        <v>48950</v>
      </c>
      <c r="X36" s="53">
        <v>53420</v>
      </c>
      <c r="Y36" s="53">
        <v>57669</v>
      </c>
      <c r="Z36" s="53">
        <v>62123</v>
      </c>
      <c r="AA36" s="53">
        <v>66205</v>
      </c>
      <c r="AB36" s="53">
        <v>69895</v>
      </c>
      <c r="AC36" s="53">
        <v>73058</v>
      </c>
      <c r="AD36" s="53">
        <v>76025</v>
      </c>
      <c r="AE36" s="53">
        <v>78716</v>
      </c>
      <c r="AF36" s="53">
        <v>81460</v>
      </c>
      <c r="AG36" s="53">
        <v>84199</v>
      </c>
      <c r="AH36" s="53">
        <v>84887</v>
      </c>
      <c r="AI36" s="53">
        <v>85324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3">
        <v>693</v>
      </c>
      <c r="E37" s="53">
        <v>813</v>
      </c>
      <c r="F37" s="53">
        <v>1023</v>
      </c>
      <c r="G37" s="53">
        <v>1516</v>
      </c>
      <c r="H37" s="53">
        <v>2102</v>
      </c>
      <c r="I37" s="53">
        <v>2584</v>
      </c>
      <c r="J37" s="53">
        <v>4097</v>
      </c>
      <c r="K37" s="53">
        <v>5758</v>
      </c>
      <c r="L37" s="53">
        <v>7860</v>
      </c>
      <c r="M37" s="53">
        <v>10601</v>
      </c>
      <c r="N37" s="53">
        <v>16322</v>
      </c>
      <c r="O37" s="53">
        <v>20521</v>
      </c>
      <c r="P37" s="53">
        <v>25150</v>
      </c>
      <c r="Q37" s="53">
        <v>29607</v>
      </c>
      <c r="R37" s="53">
        <v>35681</v>
      </c>
      <c r="S37" s="53">
        <v>41808</v>
      </c>
      <c r="T37" s="53">
        <v>48211</v>
      </c>
      <c r="U37" s="53">
        <v>54467</v>
      </c>
      <c r="V37" s="53">
        <v>60601</v>
      </c>
      <c r="W37" s="53">
        <v>67144</v>
      </c>
      <c r="X37" s="53">
        <v>73811</v>
      </c>
      <c r="Y37" s="53">
        <v>80157</v>
      </c>
      <c r="Z37" s="53">
        <v>86812</v>
      </c>
      <c r="AA37" s="53">
        <v>92724</v>
      </c>
      <c r="AB37" s="53">
        <v>98155</v>
      </c>
      <c r="AC37" s="53">
        <v>102705</v>
      </c>
      <c r="AD37" s="53">
        <v>107043</v>
      </c>
      <c r="AE37" s="53">
        <v>110860</v>
      </c>
      <c r="AF37" s="53">
        <v>114833</v>
      </c>
      <c r="AG37" s="53">
        <v>118779</v>
      </c>
      <c r="AH37" s="53">
        <v>119611</v>
      </c>
      <c r="AI37" s="53">
        <v>120057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3">
        <v>1237</v>
      </c>
      <c r="E38" s="53">
        <v>1411</v>
      </c>
      <c r="F38" s="53">
        <v>1788</v>
      </c>
      <c r="G38" s="53">
        <v>2646</v>
      </c>
      <c r="H38" s="53">
        <v>3656</v>
      </c>
      <c r="I38" s="53">
        <v>4713</v>
      </c>
      <c r="J38" s="53">
        <v>7413</v>
      </c>
      <c r="K38" s="53">
        <v>10799</v>
      </c>
      <c r="L38" s="53">
        <v>14355</v>
      </c>
      <c r="M38" s="53">
        <v>19151</v>
      </c>
      <c r="N38" s="53">
        <v>24438</v>
      </c>
      <c r="O38" s="53">
        <v>31484</v>
      </c>
      <c r="P38" s="53">
        <v>37170</v>
      </c>
      <c r="Q38" s="53">
        <v>43570</v>
      </c>
      <c r="R38" s="53">
        <v>50310</v>
      </c>
      <c r="S38" s="53">
        <v>57913</v>
      </c>
      <c r="T38" s="53">
        <v>66424</v>
      </c>
      <c r="U38" s="53">
        <v>74138</v>
      </c>
      <c r="V38" s="53">
        <v>81886</v>
      </c>
      <c r="W38" s="53">
        <v>89750</v>
      </c>
      <c r="X38" s="53">
        <v>97857</v>
      </c>
      <c r="Y38" s="53">
        <v>105569</v>
      </c>
      <c r="Z38" s="53">
        <v>113703</v>
      </c>
      <c r="AA38" s="53">
        <v>121163</v>
      </c>
      <c r="AB38" s="53">
        <v>127808</v>
      </c>
      <c r="AC38" s="53">
        <v>133583</v>
      </c>
      <c r="AD38" s="53">
        <v>138800</v>
      </c>
      <c r="AE38" s="53">
        <v>143598</v>
      </c>
      <c r="AF38" s="53">
        <v>148509</v>
      </c>
      <c r="AG38" s="53">
        <v>153406</v>
      </c>
      <c r="AH38" s="53">
        <v>154862</v>
      </c>
      <c r="AI38" s="53">
        <v>155761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3">
        <v>306</v>
      </c>
      <c r="E39" s="53">
        <v>348</v>
      </c>
      <c r="F39" s="53">
        <v>427</v>
      </c>
      <c r="G39" s="53">
        <v>580</v>
      </c>
      <c r="H39" s="53">
        <v>760</v>
      </c>
      <c r="I39" s="53">
        <v>950</v>
      </c>
      <c r="J39" s="53">
        <v>1657</v>
      </c>
      <c r="K39" s="53">
        <v>2486</v>
      </c>
      <c r="L39" s="53">
        <v>4786</v>
      </c>
      <c r="M39" s="53">
        <v>6845</v>
      </c>
      <c r="N39" s="53">
        <v>8446</v>
      </c>
      <c r="O39" s="53">
        <v>8058</v>
      </c>
      <c r="P39" s="53">
        <v>9572</v>
      </c>
      <c r="Q39" s="53">
        <v>10550</v>
      </c>
      <c r="R39" s="53">
        <v>11817</v>
      </c>
      <c r="S39" s="53">
        <v>13027</v>
      </c>
      <c r="T39" s="53">
        <v>14028</v>
      </c>
      <c r="U39" s="53">
        <v>15463</v>
      </c>
      <c r="V39" s="53">
        <v>16633</v>
      </c>
      <c r="W39" s="53">
        <v>18106</v>
      </c>
      <c r="X39" s="53">
        <v>19813</v>
      </c>
      <c r="Y39" s="53">
        <v>20869</v>
      </c>
      <c r="Z39" s="53">
        <v>22413</v>
      </c>
      <c r="AA39" s="53">
        <v>23722</v>
      </c>
      <c r="AB39" s="53">
        <v>24907</v>
      </c>
      <c r="AC39" s="53">
        <v>25908</v>
      </c>
      <c r="AD39" s="53">
        <v>26936</v>
      </c>
      <c r="AE39" s="53">
        <v>27750</v>
      </c>
      <c r="AF39" s="53">
        <v>28604</v>
      </c>
      <c r="AG39" s="53">
        <v>29419</v>
      </c>
      <c r="AH39" s="53">
        <v>29717</v>
      </c>
      <c r="AI39" s="53">
        <v>29898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3">
        <v>683</v>
      </c>
      <c r="E40" s="53">
        <v>804</v>
      </c>
      <c r="F40" s="53">
        <v>987</v>
      </c>
      <c r="G40" s="53">
        <v>1407</v>
      </c>
      <c r="H40" s="53">
        <v>1920</v>
      </c>
      <c r="I40" s="53">
        <v>2424</v>
      </c>
      <c r="J40" s="53">
        <v>3886</v>
      </c>
      <c r="K40" s="53">
        <v>5578</v>
      </c>
      <c r="L40" s="53">
        <v>7655</v>
      </c>
      <c r="M40" s="53">
        <v>10260</v>
      </c>
      <c r="N40" s="53">
        <v>14051</v>
      </c>
      <c r="O40" s="53">
        <v>17392</v>
      </c>
      <c r="P40" s="53">
        <v>20811</v>
      </c>
      <c r="Q40" s="53">
        <v>24226</v>
      </c>
      <c r="R40" s="53">
        <v>28313</v>
      </c>
      <c r="S40" s="53">
        <v>32734</v>
      </c>
      <c r="T40" s="53">
        <v>37113</v>
      </c>
      <c r="U40" s="53">
        <v>41508</v>
      </c>
      <c r="V40" s="53">
        <v>45870</v>
      </c>
      <c r="W40" s="53">
        <v>50434</v>
      </c>
      <c r="X40" s="53">
        <v>55060</v>
      </c>
      <c r="Y40" s="53">
        <v>59413</v>
      </c>
      <c r="Z40" s="53">
        <v>63971</v>
      </c>
      <c r="AA40" s="53">
        <v>68126</v>
      </c>
      <c r="AB40" s="53">
        <v>71923</v>
      </c>
      <c r="AC40" s="53">
        <v>75146</v>
      </c>
      <c r="AD40" s="53">
        <v>78197</v>
      </c>
      <c r="AE40" s="53">
        <v>80973</v>
      </c>
      <c r="AF40" s="53">
        <v>83795</v>
      </c>
      <c r="AG40" s="53">
        <v>86623</v>
      </c>
      <c r="AH40" s="53">
        <v>87337</v>
      </c>
      <c r="AI40" s="53">
        <v>87781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9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P70"/>
  <sheetViews>
    <sheetView workbookViewId="0">
      <selection activeCell="H66" sqref="H66"/>
    </sheetView>
  </sheetViews>
  <sheetFormatPr defaultRowHeight="14.5" x14ac:dyDescent="0.35"/>
  <cols>
    <col min="1" max="1" width="22.54296875" customWidth="1"/>
    <col min="2" max="13" width="10.90625" customWidth="1"/>
    <col min="14" max="16" width="26.36328125" customWidth="1"/>
  </cols>
  <sheetData>
    <row r="1" spans="1:16" x14ac:dyDescent="0.35">
      <c r="A1" s="49" t="s">
        <v>87</v>
      </c>
      <c r="B1" s="66">
        <v>2023</v>
      </c>
      <c r="C1" s="66"/>
      <c r="D1" s="66"/>
      <c r="E1" s="66">
        <v>2030</v>
      </c>
      <c r="F1" s="66"/>
      <c r="G1" s="66"/>
      <c r="H1" s="66">
        <v>2040</v>
      </c>
      <c r="I1" s="66"/>
      <c r="J1" s="66"/>
      <c r="K1" s="66">
        <v>2050</v>
      </c>
      <c r="L1" s="66"/>
      <c r="M1" s="66"/>
    </row>
    <row r="2" spans="1:16" x14ac:dyDescent="0.35">
      <c r="A2" s="52" t="s">
        <v>39</v>
      </c>
      <c r="B2" s="4" t="s">
        <v>44</v>
      </c>
      <c r="C2" s="4" t="s">
        <v>46</v>
      </c>
      <c r="D2" s="4" t="s">
        <v>53</v>
      </c>
      <c r="E2" s="4" t="s">
        <v>44</v>
      </c>
      <c r="F2" s="4" t="s">
        <v>46</v>
      </c>
      <c r="G2" s="4" t="s">
        <v>53</v>
      </c>
      <c r="H2" s="4" t="s">
        <v>44</v>
      </c>
      <c r="I2" s="4" t="s">
        <v>46</v>
      </c>
      <c r="J2" s="4" t="s">
        <v>53</v>
      </c>
      <c r="K2" s="4" t="s">
        <v>47</v>
      </c>
      <c r="L2" s="4" t="s">
        <v>46</v>
      </c>
      <c r="M2" s="4" t="s">
        <v>53</v>
      </c>
      <c r="N2" s="1" t="s">
        <v>67</v>
      </c>
      <c r="O2" s="1" t="s">
        <v>68</v>
      </c>
      <c r="P2" s="1" t="s">
        <v>69</v>
      </c>
    </row>
    <row r="3" spans="1:16" x14ac:dyDescent="0.35">
      <c r="A3" s="2" t="s">
        <v>0</v>
      </c>
      <c r="B3" s="3">
        <f>MIN('DECADE VIEW BY YEAR'!B3:F3)</f>
        <v>1796</v>
      </c>
      <c r="C3" s="3">
        <f>MAX('DECADE VIEW BY YEAR'!B3:F3)</f>
        <v>5637</v>
      </c>
      <c r="D3" s="3">
        <f>C3-B3</f>
        <v>3841</v>
      </c>
      <c r="E3" s="3">
        <f>MIN('DECADE VIEW BY YEAR'!G3:K3)</f>
        <v>6251</v>
      </c>
      <c r="F3" s="3">
        <f>MAX('DECADE VIEW BY YEAR'!G3:K3)</f>
        <v>33937</v>
      </c>
      <c r="G3" s="3">
        <f>F3-E3</f>
        <v>27686</v>
      </c>
      <c r="H3" s="3">
        <f>MIN('DECADE VIEW BY YEAR'!L3:P3)</f>
        <v>25317</v>
      </c>
      <c r="I3" s="3">
        <f>MAX('DECADE VIEW BY YEAR'!L3:P3)</f>
        <v>77179</v>
      </c>
      <c r="J3" s="3">
        <f>I3-H3</f>
        <v>51862</v>
      </c>
      <c r="K3" s="3">
        <f>MIN('DECADE VIEW BY YEAR'!Q3:U3)</f>
        <v>37354</v>
      </c>
      <c r="L3" s="3">
        <f>MAX('DECADE VIEW BY YEAR'!Q3:U3)</f>
        <v>113369</v>
      </c>
      <c r="M3" s="3">
        <f>L3-K3</f>
        <v>76015</v>
      </c>
      <c r="N3" s="2" t="str">
        <f>O3&amp;"; "&amp;P3</f>
        <v>Leeds City Region; Sheffield City Region</v>
      </c>
      <c r="O3" s="2" t="s">
        <v>54</v>
      </c>
      <c r="P3" s="2" t="s">
        <v>57</v>
      </c>
    </row>
    <row r="4" spans="1:16" x14ac:dyDescent="0.35">
      <c r="A4" s="2" t="s">
        <v>1</v>
      </c>
      <c r="B4" s="3">
        <f>MIN('DECADE VIEW BY YEAR'!B4:F4)</f>
        <v>169</v>
      </c>
      <c r="C4" s="3">
        <f>MAX('DECADE VIEW BY YEAR'!B4:F4)</f>
        <v>454</v>
      </c>
      <c r="D4" s="3">
        <f t="shared" ref="D4:D41" si="0">C4-B4</f>
        <v>285</v>
      </c>
      <c r="E4" s="3">
        <f>MIN('DECADE VIEW BY YEAR'!G4:K4)</f>
        <v>525</v>
      </c>
      <c r="F4" s="3">
        <f>MAX('DECADE VIEW BY YEAR'!G4:K4)</f>
        <v>2515</v>
      </c>
      <c r="G4" s="3">
        <f t="shared" ref="G4:G41" si="1">F4-E4</f>
        <v>1990</v>
      </c>
      <c r="H4" s="3">
        <f>MIN('DECADE VIEW BY YEAR'!L4:P4)</f>
        <v>1876</v>
      </c>
      <c r="I4" s="3">
        <f>MAX('DECADE VIEW BY YEAR'!L4:P4)</f>
        <v>5485</v>
      </c>
      <c r="J4" s="3">
        <f t="shared" ref="J4:J41" si="2">I4-H4</f>
        <v>3609</v>
      </c>
      <c r="K4" s="3">
        <f>MIN('DECADE VIEW BY YEAR'!Q4:U4)</f>
        <v>2668</v>
      </c>
      <c r="L4" s="3">
        <f>MAX('DECADE VIEW BY YEAR'!Q4:U4)</f>
        <v>7868</v>
      </c>
      <c r="M4" s="3">
        <f t="shared" ref="M4:M41" si="3">L4-K4</f>
        <v>5200</v>
      </c>
      <c r="N4" s="2" t="str">
        <f t="shared" ref="N4:N41" si="4">O4&amp;"; "&amp;P4</f>
        <v>Derby, Derbyshire, Nottingham and Nottinghamshire; Sheffield City Region</v>
      </c>
      <c r="O4" s="2" t="s">
        <v>66</v>
      </c>
      <c r="P4" s="2" t="s">
        <v>57</v>
      </c>
    </row>
    <row r="5" spans="1:16" x14ac:dyDescent="0.35">
      <c r="A5" s="2" t="s">
        <v>2</v>
      </c>
      <c r="B5" s="3">
        <f>MIN('DECADE VIEW BY YEAR'!B5:F5)</f>
        <v>2192</v>
      </c>
      <c r="C5" s="3">
        <f>MAX('DECADE VIEW BY YEAR'!B5:F5)</f>
        <v>7809</v>
      </c>
      <c r="D5" s="3">
        <f t="shared" si="0"/>
        <v>5617</v>
      </c>
      <c r="E5" s="3">
        <f>MIN('DECADE VIEW BY YEAR'!G5:K5)</f>
        <v>9099</v>
      </c>
      <c r="F5" s="3">
        <f>MAX('DECADE VIEW BY YEAR'!G5:K5)</f>
        <v>54991</v>
      </c>
      <c r="G5" s="3">
        <f t="shared" si="1"/>
        <v>45892</v>
      </c>
      <c r="H5" s="3">
        <f>MIN('DECADE VIEW BY YEAR'!L5:P5)</f>
        <v>38477</v>
      </c>
      <c r="I5" s="3">
        <f>MAX('DECADE VIEW BY YEAR'!L5:P5)</f>
        <v>140803</v>
      </c>
      <c r="J5" s="3">
        <f t="shared" si="2"/>
        <v>102326</v>
      </c>
      <c r="K5" s="3">
        <f>MIN('DECADE VIEW BY YEAR'!Q5:U5)</f>
        <v>59325</v>
      </c>
      <c r="L5" s="3">
        <f>MAX('DECADE VIEW BY YEAR'!Q5:U5)</f>
        <v>209968</v>
      </c>
      <c r="M5" s="3">
        <f t="shared" si="3"/>
        <v>150643</v>
      </c>
      <c r="N5" s="2" t="str">
        <f t="shared" si="4"/>
        <v xml:space="preserve">Leeds City Region; </v>
      </c>
      <c r="O5" s="2" t="s">
        <v>54</v>
      </c>
      <c r="P5" s="2"/>
    </row>
    <row r="6" spans="1:16" x14ac:dyDescent="0.35">
      <c r="A6" s="2" t="s">
        <v>3</v>
      </c>
      <c r="B6" s="3">
        <f>MIN('DECADE VIEW BY YEAR'!B6:F6)</f>
        <v>886</v>
      </c>
      <c r="C6" s="3">
        <f>MAX('DECADE VIEW BY YEAR'!B6:F6)</f>
        <v>3034</v>
      </c>
      <c r="D6" s="3">
        <f t="shared" si="0"/>
        <v>2148</v>
      </c>
      <c r="E6" s="3">
        <f>MIN('DECADE VIEW BY YEAR'!G6:K6)</f>
        <v>3587</v>
      </c>
      <c r="F6" s="3">
        <f>MAX('DECADE VIEW BY YEAR'!G6:K6)</f>
        <v>22401</v>
      </c>
      <c r="G6" s="3">
        <f t="shared" si="1"/>
        <v>18814</v>
      </c>
      <c r="H6" s="3">
        <f>MIN('DECADE VIEW BY YEAR'!L6:P6)</f>
        <v>15130</v>
      </c>
      <c r="I6" s="3">
        <f>MAX('DECADE VIEW BY YEAR'!L6:P6)</f>
        <v>58452</v>
      </c>
      <c r="J6" s="3">
        <f t="shared" si="2"/>
        <v>43322</v>
      </c>
      <c r="K6" s="3">
        <f>MIN('DECADE VIEW BY YEAR'!Q6:U6)</f>
        <v>23523</v>
      </c>
      <c r="L6" s="3">
        <f>MAX('DECADE VIEW BY YEAR'!Q6:U6)</f>
        <v>87580</v>
      </c>
      <c r="M6" s="3">
        <f t="shared" si="3"/>
        <v>64057</v>
      </c>
      <c r="N6" s="2" t="str">
        <f t="shared" si="4"/>
        <v xml:space="preserve">Leeds City Region; </v>
      </c>
      <c r="O6" s="2" t="s">
        <v>54</v>
      </c>
      <c r="P6" s="2"/>
    </row>
    <row r="7" spans="1:16" x14ac:dyDescent="0.35">
      <c r="A7" s="2" t="s">
        <v>4</v>
      </c>
      <c r="B7" s="3">
        <f>MIN('DECADE VIEW BY YEAR'!B7:F7)</f>
        <v>3453</v>
      </c>
      <c r="C7" s="3">
        <f>MAX('DECADE VIEW BY YEAR'!B7:F7)</f>
        <v>10448</v>
      </c>
      <c r="D7" s="3">
        <f t="shared" si="0"/>
        <v>6995</v>
      </c>
      <c r="E7" s="3">
        <f>MIN('DECADE VIEW BY YEAR'!G7:K7)</f>
        <v>12521</v>
      </c>
      <c r="F7" s="3">
        <f>MAX('DECADE VIEW BY YEAR'!G7:K7)</f>
        <v>66652</v>
      </c>
      <c r="G7" s="3">
        <f t="shared" si="1"/>
        <v>54131</v>
      </c>
      <c r="H7" s="3">
        <f>MIN('DECADE VIEW BY YEAR'!L7:P7)</f>
        <v>48240</v>
      </c>
      <c r="I7" s="3">
        <f>MAX('DECADE VIEW BY YEAR'!L7:P7)</f>
        <v>160136</v>
      </c>
      <c r="J7" s="3">
        <f t="shared" si="2"/>
        <v>111896</v>
      </c>
      <c r="K7" s="3">
        <f>MIN('DECADE VIEW BY YEAR'!Q7:U7)</f>
        <v>71901</v>
      </c>
      <c r="L7" s="3">
        <f>MAX('DECADE VIEW BY YEAR'!Q7:U7)</f>
        <v>236779</v>
      </c>
      <c r="M7" s="3">
        <f t="shared" si="3"/>
        <v>164878</v>
      </c>
      <c r="N7" s="2" t="str">
        <f t="shared" si="4"/>
        <v xml:space="preserve">North Eastern; </v>
      </c>
      <c r="O7" s="2" t="s">
        <v>55</v>
      </c>
      <c r="P7" s="2"/>
    </row>
    <row r="8" spans="1:16" x14ac:dyDescent="0.35">
      <c r="A8" s="2" t="s">
        <v>5</v>
      </c>
      <c r="B8" s="3">
        <f>MIN('DECADE VIEW BY YEAR'!B8:F8)</f>
        <v>321</v>
      </c>
      <c r="C8" s="3">
        <f>MAX('DECADE VIEW BY YEAR'!B8:F8)</f>
        <v>1071</v>
      </c>
      <c r="D8" s="3">
        <f t="shared" si="0"/>
        <v>750</v>
      </c>
      <c r="E8" s="3">
        <f>MIN('DECADE VIEW BY YEAR'!G8:K8)</f>
        <v>1230</v>
      </c>
      <c r="F8" s="3">
        <f>MAX('DECADE VIEW BY YEAR'!G8:K8)</f>
        <v>6475</v>
      </c>
      <c r="G8" s="3">
        <f t="shared" si="1"/>
        <v>5245</v>
      </c>
      <c r="H8" s="3">
        <f>MIN('DECADE VIEW BY YEAR'!L8:P8)</f>
        <v>4667</v>
      </c>
      <c r="I8" s="3">
        <f>MAX('DECADE VIEW BY YEAR'!L8:P8)</f>
        <v>13841</v>
      </c>
      <c r="J8" s="3">
        <f t="shared" si="2"/>
        <v>9174</v>
      </c>
      <c r="K8" s="3">
        <f>MIN('DECADE VIEW BY YEAR'!Q8:U8)</f>
        <v>6753</v>
      </c>
      <c r="L8" s="3">
        <f>MAX('DECADE VIEW BY YEAR'!Q8:U8)</f>
        <v>19970</v>
      </c>
      <c r="M8" s="3">
        <f t="shared" si="3"/>
        <v>13217</v>
      </c>
      <c r="N8" s="2" t="str">
        <f t="shared" si="4"/>
        <v>Leeds City Region; York and North Yorkshire</v>
      </c>
      <c r="O8" s="2" t="s">
        <v>54</v>
      </c>
      <c r="P8" s="2" t="s">
        <v>60</v>
      </c>
    </row>
    <row r="9" spans="1:16" x14ac:dyDescent="0.35">
      <c r="A9" s="2" t="s">
        <v>6</v>
      </c>
      <c r="B9" s="3">
        <f>MIN('DECADE VIEW BY YEAR'!B9:F9)</f>
        <v>524</v>
      </c>
      <c r="C9" s="3">
        <f>MAX('DECADE VIEW BY YEAR'!B9:F9)</f>
        <v>1819</v>
      </c>
      <c r="D9" s="3">
        <f t="shared" si="0"/>
        <v>1295</v>
      </c>
      <c r="E9" s="3">
        <f>MIN('DECADE VIEW BY YEAR'!G9:K9)</f>
        <v>2271</v>
      </c>
      <c r="F9" s="3">
        <f>MAX('DECADE VIEW BY YEAR'!G9:K9)</f>
        <v>12751</v>
      </c>
      <c r="G9" s="3">
        <f t="shared" si="1"/>
        <v>10480</v>
      </c>
      <c r="H9" s="3">
        <f>MIN('DECADE VIEW BY YEAR'!L9:P9)</f>
        <v>8949</v>
      </c>
      <c r="I9" s="3">
        <f>MAX('DECADE VIEW BY YEAR'!L9:P9)</f>
        <v>32607</v>
      </c>
      <c r="J9" s="3">
        <f t="shared" si="2"/>
        <v>23658</v>
      </c>
      <c r="K9" s="3">
        <f>MIN('DECADE VIEW BY YEAR'!Q9:U9)</f>
        <v>13696</v>
      </c>
      <c r="L9" s="3">
        <f>MAX('DECADE VIEW BY YEAR'!Q9:U9)</f>
        <v>48491</v>
      </c>
      <c r="M9" s="3">
        <f t="shared" si="3"/>
        <v>34795</v>
      </c>
      <c r="N9" s="2" t="str">
        <f t="shared" si="4"/>
        <v xml:space="preserve">Tees Valley; </v>
      </c>
      <c r="O9" s="2" t="s">
        <v>56</v>
      </c>
      <c r="P9" s="2"/>
    </row>
    <row r="10" spans="1:16" x14ac:dyDescent="0.35">
      <c r="A10" s="2" t="s">
        <v>7</v>
      </c>
      <c r="B10" s="3">
        <f>MIN('DECADE VIEW BY YEAR'!B10:F10)</f>
        <v>2128</v>
      </c>
      <c r="C10" s="3">
        <f>MAX('DECADE VIEW BY YEAR'!B10:F10)</f>
        <v>6127</v>
      </c>
      <c r="D10" s="3">
        <f t="shared" si="0"/>
        <v>3999</v>
      </c>
      <c r="E10" s="3">
        <f>MIN('DECADE VIEW BY YEAR'!G10:K10)</f>
        <v>7136</v>
      </c>
      <c r="F10" s="3">
        <f>MAX('DECADE VIEW BY YEAR'!G10:K10)</f>
        <v>37460</v>
      </c>
      <c r="G10" s="3">
        <f t="shared" si="1"/>
        <v>30324</v>
      </c>
      <c r="H10" s="3">
        <f>MIN('DECADE VIEW BY YEAR'!L10:P10)</f>
        <v>26948</v>
      </c>
      <c r="I10" s="3">
        <f>MAX('DECADE VIEW BY YEAR'!L10:P10)</f>
        <v>88978</v>
      </c>
      <c r="J10" s="3">
        <f t="shared" si="2"/>
        <v>62030</v>
      </c>
      <c r="K10" s="3">
        <f>MIN('DECADE VIEW BY YEAR'!Q10:U10)</f>
        <v>40098</v>
      </c>
      <c r="L10" s="3">
        <f>MAX('DECADE VIEW BY YEAR'!Q10:U10)</f>
        <v>132332</v>
      </c>
      <c r="M10" s="3">
        <f t="shared" si="3"/>
        <v>92234</v>
      </c>
      <c r="N10" s="2" t="str">
        <f t="shared" si="4"/>
        <v xml:space="preserve">Sheffield City Region; </v>
      </c>
      <c r="O10" s="2" t="s">
        <v>57</v>
      </c>
      <c r="P10" s="2"/>
    </row>
    <row r="11" spans="1:16" x14ac:dyDescent="0.35">
      <c r="A11" s="2" t="s">
        <v>8</v>
      </c>
      <c r="B11" s="3">
        <f>MIN('DECADE VIEW BY YEAR'!B11:F11)</f>
        <v>394</v>
      </c>
      <c r="C11" s="3">
        <f>MAX('DECADE VIEW BY YEAR'!B11:F11)</f>
        <v>1463</v>
      </c>
      <c r="D11" s="3">
        <f t="shared" si="0"/>
        <v>1069</v>
      </c>
      <c r="E11" s="3">
        <f>MIN('DECADE VIEW BY YEAR'!G11:K11)</f>
        <v>1658</v>
      </c>
      <c r="F11" s="3">
        <f>MAX('DECADE VIEW BY YEAR'!G11:K11)</f>
        <v>8161</v>
      </c>
      <c r="G11" s="3">
        <f t="shared" si="1"/>
        <v>6503</v>
      </c>
      <c r="H11" s="3">
        <f>MIN('DECADE VIEW BY YEAR'!L11:P11)</f>
        <v>6199</v>
      </c>
      <c r="I11" s="3">
        <f>MAX('DECADE VIEW BY YEAR'!L11:P11)</f>
        <v>14793</v>
      </c>
      <c r="J11" s="3">
        <f t="shared" si="2"/>
        <v>8594</v>
      </c>
      <c r="K11" s="3">
        <f>MIN('DECADE VIEW BY YEAR'!Q11:U11)</f>
        <v>8288</v>
      </c>
      <c r="L11" s="3">
        <f>MAX('DECADE VIEW BY YEAR'!Q11:U11)</f>
        <v>20093</v>
      </c>
      <c r="M11" s="3">
        <f t="shared" si="3"/>
        <v>11805</v>
      </c>
      <c r="N11" s="2" t="str">
        <f t="shared" si="4"/>
        <v xml:space="preserve">Greater Lincolnshire; </v>
      </c>
      <c r="O11" s="2" t="s">
        <v>58</v>
      </c>
      <c r="P11" s="2"/>
    </row>
    <row r="12" spans="1:16" x14ac:dyDescent="0.35">
      <c r="A12" s="2" t="s">
        <v>9</v>
      </c>
      <c r="B12" s="3">
        <f>MIN('DECADE VIEW BY YEAR'!B12:F12)</f>
        <v>2956</v>
      </c>
      <c r="C12" s="3">
        <f>MAX('DECADE VIEW BY YEAR'!B12:F12)</f>
        <v>8585</v>
      </c>
      <c r="D12" s="3">
        <f t="shared" si="0"/>
        <v>5629</v>
      </c>
      <c r="E12" s="3">
        <f>MIN('DECADE VIEW BY YEAR'!G12:K12)</f>
        <v>9968</v>
      </c>
      <c r="F12" s="3">
        <f>MAX('DECADE VIEW BY YEAR'!G12:K12)</f>
        <v>49075</v>
      </c>
      <c r="G12" s="3">
        <f t="shared" si="1"/>
        <v>39107</v>
      </c>
      <c r="H12" s="3">
        <f>MIN('DECADE VIEW BY YEAR'!L12:P12)</f>
        <v>35598</v>
      </c>
      <c r="I12" s="3">
        <f>MAX('DECADE VIEW BY YEAR'!L12:P12)</f>
        <v>105602</v>
      </c>
      <c r="J12" s="3">
        <f t="shared" si="2"/>
        <v>70004</v>
      </c>
      <c r="K12" s="3">
        <f>MIN('DECADE VIEW BY YEAR'!Q12:U12)</f>
        <v>50754</v>
      </c>
      <c r="L12" s="3">
        <f>MAX('DECADE VIEW BY YEAR'!Q12:U12)</f>
        <v>152009</v>
      </c>
      <c r="M12" s="3">
        <f t="shared" si="3"/>
        <v>101255</v>
      </c>
      <c r="N12" s="2" t="str">
        <f t="shared" si="4"/>
        <v>Humber; York and North Yorkshire</v>
      </c>
      <c r="O12" s="2" t="s">
        <v>59</v>
      </c>
      <c r="P12" s="2" t="s">
        <v>60</v>
      </c>
    </row>
    <row r="13" spans="1:16" x14ac:dyDescent="0.35">
      <c r="A13" s="2" t="s">
        <v>10</v>
      </c>
      <c r="B13" s="3">
        <f>MIN('DECADE VIEW BY YEAR'!B13:F13)</f>
        <v>974</v>
      </c>
      <c r="C13" s="3">
        <f>MAX('DECADE VIEW BY YEAR'!B13:F13)</f>
        <v>3217</v>
      </c>
      <c r="D13" s="3">
        <f t="shared" si="0"/>
        <v>2243</v>
      </c>
      <c r="E13" s="3">
        <f>MIN('DECADE VIEW BY YEAR'!G13:K13)</f>
        <v>3949</v>
      </c>
      <c r="F13" s="3">
        <f>MAX('DECADE VIEW BY YEAR'!G13:K13)</f>
        <v>22894</v>
      </c>
      <c r="G13" s="3">
        <f t="shared" si="1"/>
        <v>18945</v>
      </c>
      <c r="H13" s="3">
        <f>MIN('DECADE VIEW BY YEAR'!L13:P13)</f>
        <v>16092</v>
      </c>
      <c r="I13" s="3">
        <f>MAX('DECADE VIEW BY YEAR'!L13:P13)</f>
        <v>58994</v>
      </c>
      <c r="J13" s="3">
        <f t="shared" si="2"/>
        <v>42902</v>
      </c>
      <c r="K13" s="3">
        <f>MIN('DECADE VIEW BY YEAR'!Q13:U13)</f>
        <v>24703</v>
      </c>
      <c r="L13" s="3">
        <f>MAX('DECADE VIEW BY YEAR'!Q13:U13)</f>
        <v>87952</v>
      </c>
      <c r="M13" s="3">
        <f t="shared" si="3"/>
        <v>63249</v>
      </c>
      <c r="N13" s="2" t="str">
        <f t="shared" si="4"/>
        <v xml:space="preserve">North Eastern; </v>
      </c>
      <c r="O13" s="2" t="s">
        <v>55</v>
      </c>
      <c r="P13" s="2"/>
    </row>
    <row r="14" spans="1:16" x14ac:dyDescent="0.35">
      <c r="A14" s="2" t="s">
        <v>11</v>
      </c>
      <c r="B14" s="3">
        <f>MIN('DECADE VIEW BY YEAR'!B14:F14)</f>
        <v>865</v>
      </c>
      <c r="C14" s="3">
        <f>MAX('DECADE VIEW BY YEAR'!B14:F14)</f>
        <v>2658</v>
      </c>
      <c r="D14" s="3">
        <f t="shared" si="0"/>
        <v>1793</v>
      </c>
      <c r="E14" s="3">
        <f>MIN('DECADE VIEW BY YEAR'!G14:K14)</f>
        <v>3299</v>
      </c>
      <c r="F14" s="3">
        <f>MAX('DECADE VIEW BY YEAR'!G14:K14)</f>
        <v>14380</v>
      </c>
      <c r="G14" s="3">
        <f t="shared" si="1"/>
        <v>11081</v>
      </c>
      <c r="H14" s="3">
        <f>MIN('DECADE VIEW BY YEAR'!L14:P14)</f>
        <v>10978</v>
      </c>
      <c r="I14" s="3">
        <f>MAX('DECADE VIEW BY YEAR'!L14:P14)</f>
        <v>29957</v>
      </c>
      <c r="J14" s="3">
        <f t="shared" si="2"/>
        <v>18979</v>
      </c>
      <c r="K14" s="3">
        <f>MIN('DECADE VIEW BY YEAR'!Q14:U14)</f>
        <v>15232</v>
      </c>
      <c r="L14" s="3">
        <f>MAX('DECADE VIEW BY YEAR'!Q14:U14)</f>
        <v>41566</v>
      </c>
      <c r="M14" s="3">
        <f t="shared" si="3"/>
        <v>26334</v>
      </c>
      <c r="N14" s="2" t="str">
        <f t="shared" si="4"/>
        <v xml:space="preserve">York and North Yorkshire; </v>
      </c>
      <c r="O14" s="2" t="s">
        <v>60</v>
      </c>
      <c r="P14" s="2"/>
    </row>
    <row r="15" spans="1:16" x14ac:dyDescent="0.35">
      <c r="A15" s="2" t="s">
        <v>12</v>
      </c>
      <c r="B15" s="3">
        <f>MIN('DECADE VIEW BY YEAR'!B15:F15)</f>
        <v>992</v>
      </c>
      <c r="C15" s="3">
        <f>MAX('DECADE VIEW BY YEAR'!B15:F15)</f>
        <v>2865</v>
      </c>
      <c r="D15" s="3">
        <f t="shared" si="0"/>
        <v>1873</v>
      </c>
      <c r="E15" s="3">
        <f>MIN('DECADE VIEW BY YEAR'!G15:K15)</f>
        <v>3765</v>
      </c>
      <c r="F15" s="3">
        <f>MAX('DECADE VIEW BY YEAR'!G15:K15)</f>
        <v>18238</v>
      </c>
      <c r="G15" s="3">
        <f t="shared" si="1"/>
        <v>14473</v>
      </c>
      <c r="H15" s="3">
        <f>MIN('DECADE VIEW BY YEAR'!L15:P15)</f>
        <v>12750</v>
      </c>
      <c r="I15" s="3">
        <f>MAX('DECADE VIEW BY YEAR'!L15:P15)</f>
        <v>45559</v>
      </c>
      <c r="J15" s="3">
        <f t="shared" si="2"/>
        <v>32809</v>
      </c>
      <c r="K15" s="3">
        <f>MIN('DECADE VIEW BY YEAR'!Q15:U15)</f>
        <v>19158</v>
      </c>
      <c r="L15" s="3">
        <f>MAX('DECADE VIEW BY YEAR'!Q15:U15)</f>
        <v>68944</v>
      </c>
      <c r="M15" s="3">
        <f t="shared" si="3"/>
        <v>49786</v>
      </c>
      <c r="N15" s="2" t="str">
        <f t="shared" si="4"/>
        <v>Leeds City Region; York and North Yorkshire</v>
      </c>
      <c r="O15" s="2" t="s">
        <v>54</v>
      </c>
      <c r="P15" s="2" t="s">
        <v>60</v>
      </c>
    </row>
    <row r="16" spans="1:16" x14ac:dyDescent="0.35">
      <c r="A16" s="2" t="s">
        <v>13</v>
      </c>
      <c r="B16" s="3">
        <f>MIN('DECADE VIEW BY YEAR'!B16:F16)</f>
        <v>582</v>
      </c>
      <c r="C16" s="3">
        <f>MAX('DECADE VIEW BY YEAR'!B16:F16)</f>
        <v>1941</v>
      </c>
      <c r="D16" s="3">
        <f t="shared" si="0"/>
        <v>1359</v>
      </c>
      <c r="E16" s="3">
        <f>MIN('DECADE VIEW BY YEAR'!G16:K16)</f>
        <v>2339</v>
      </c>
      <c r="F16" s="3">
        <f>MAX('DECADE VIEW BY YEAR'!G16:K16)</f>
        <v>12562</v>
      </c>
      <c r="G16" s="3">
        <f t="shared" si="1"/>
        <v>10223</v>
      </c>
      <c r="H16" s="3">
        <f>MIN('DECADE VIEW BY YEAR'!L16:P16)</f>
        <v>9126</v>
      </c>
      <c r="I16" s="3">
        <f>MAX('DECADE VIEW BY YEAR'!L16:P16)</f>
        <v>30073</v>
      </c>
      <c r="J16" s="3">
        <f t="shared" si="2"/>
        <v>20947</v>
      </c>
      <c r="K16" s="3">
        <f>MIN('DECADE VIEW BY YEAR'!Q16:U16)</f>
        <v>13657</v>
      </c>
      <c r="L16" s="3">
        <f>MAX('DECADE VIEW BY YEAR'!Q16:U16)</f>
        <v>44052</v>
      </c>
      <c r="M16" s="3">
        <f t="shared" si="3"/>
        <v>30395</v>
      </c>
      <c r="N16" s="2" t="str">
        <f t="shared" si="4"/>
        <v xml:space="preserve">Tees Valley; </v>
      </c>
      <c r="O16" s="2" t="s">
        <v>56</v>
      </c>
      <c r="P16" s="2"/>
    </row>
    <row r="17" spans="1:16" x14ac:dyDescent="0.35">
      <c r="A17" s="2" t="s">
        <v>14</v>
      </c>
      <c r="B17" s="3">
        <f>MIN('DECADE VIEW BY YEAR'!B17:F17)</f>
        <v>21</v>
      </c>
      <c r="C17" s="3">
        <f>MAX('DECADE VIEW BY YEAR'!B17:F17)</f>
        <v>119</v>
      </c>
      <c r="D17" s="3">
        <f t="shared" si="0"/>
        <v>98</v>
      </c>
      <c r="E17" s="3">
        <f>MIN('DECADE VIEW BY YEAR'!G17:K17)</f>
        <v>139</v>
      </c>
      <c r="F17" s="3">
        <f>MAX('DECADE VIEW BY YEAR'!G17:K17)</f>
        <v>757</v>
      </c>
      <c r="G17" s="3">
        <f t="shared" si="1"/>
        <v>618</v>
      </c>
      <c r="H17" s="3">
        <f>MIN('DECADE VIEW BY YEAR'!L17:P17)</f>
        <v>542</v>
      </c>
      <c r="I17" s="3">
        <f>MAX('DECADE VIEW BY YEAR'!L17:P17)</f>
        <v>1268</v>
      </c>
      <c r="J17" s="3">
        <f t="shared" si="2"/>
        <v>726</v>
      </c>
      <c r="K17" s="3">
        <f>MIN('DECADE VIEW BY YEAR'!Q17:U17)</f>
        <v>712</v>
      </c>
      <c r="L17" s="3">
        <f>MAX('DECADE VIEW BY YEAR'!Q17:U17)</f>
        <v>1743</v>
      </c>
      <c r="M17" s="3">
        <f t="shared" si="3"/>
        <v>1031</v>
      </c>
      <c r="N17" s="2" t="str">
        <f t="shared" si="4"/>
        <v xml:space="preserve">Derby, Derbyshire, Nottingham and Nottinghamshire,; </v>
      </c>
      <c r="O17" s="2" t="s">
        <v>61</v>
      </c>
      <c r="P17" s="2"/>
    </row>
    <row r="18" spans="1:16" x14ac:dyDescent="0.35">
      <c r="A18" s="2" t="s">
        <v>48</v>
      </c>
      <c r="B18" s="3">
        <f>MIN('DECADE VIEW BY YEAR'!B18:F18)</f>
        <v>1364</v>
      </c>
      <c r="C18" s="3">
        <f>MAX('DECADE VIEW BY YEAR'!B18:F18)</f>
        <v>4797</v>
      </c>
      <c r="D18" s="3">
        <f t="shared" si="0"/>
        <v>3433</v>
      </c>
      <c r="E18" s="3">
        <f>MIN('DECADE VIEW BY YEAR'!G18:K18)</f>
        <v>5652</v>
      </c>
      <c r="F18" s="3">
        <f>MAX('DECADE VIEW BY YEAR'!G18:K18)</f>
        <v>32015</v>
      </c>
      <c r="G18" s="3">
        <f t="shared" si="1"/>
        <v>26363</v>
      </c>
      <c r="H18" s="3">
        <f>MIN('DECADE VIEW BY YEAR'!L18:P18)</f>
        <v>22763</v>
      </c>
      <c r="I18" s="3">
        <f>MAX('DECADE VIEW BY YEAR'!L18:P18)</f>
        <v>79215</v>
      </c>
      <c r="J18" s="3">
        <f t="shared" si="2"/>
        <v>56452</v>
      </c>
      <c r="K18" s="3">
        <f>MIN('DECADE VIEW BY YEAR'!Q18:U18)</f>
        <v>34573</v>
      </c>
      <c r="L18" s="3">
        <f>MAX('DECADE VIEW BY YEAR'!Q18:U18)</f>
        <v>117928</v>
      </c>
      <c r="M18" s="3">
        <f t="shared" si="3"/>
        <v>83355</v>
      </c>
      <c r="N18" s="2" t="str">
        <f t="shared" si="4"/>
        <v xml:space="preserve">Humber; </v>
      </c>
      <c r="O18" s="2" t="s">
        <v>59</v>
      </c>
      <c r="P18" s="2"/>
    </row>
    <row r="19" spans="1:16" x14ac:dyDescent="0.35">
      <c r="A19" s="2" t="s">
        <v>16</v>
      </c>
      <c r="B19" s="3">
        <f>MIN('DECADE VIEW BY YEAR'!B19:F19)</f>
        <v>2021</v>
      </c>
      <c r="C19" s="3">
        <f>MAX('DECADE VIEW BY YEAR'!B19:F19)</f>
        <v>6954</v>
      </c>
      <c r="D19" s="3">
        <f t="shared" si="0"/>
        <v>4933</v>
      </c>
      <c r="E19" s="3">
        <f>MIN('DECADE VIEW BY YEAR'!G19:K19)</f>
        <v>8135</v>
      </c>
      <c r="F19" s="3">
        <f>MAX('DECADE VIEW BY YEAR'!G19:K19)</f>
        <v>47702</v>
      </c>
      <c r="G19" s="3">
        <f t="shared" si="1"/>
        <v>39567</v>
      </c>
      <c r="H19" s="3">
        <f>MIN('DECADE VIEW BY YEAR'!L19:P19)</f>
        <v>33261</v>
      </c>
      <c r="I19" s="3">
        <f>MAX('DECADE VIEW BY YEAR'!L19:P19)</f>
        <v>121316</v>
      </c>
      <c r="J19" s="3">
        <f t="shared" si="2"/>
        <v>88055</v>
      </c>
      <c r="K19" s="3">
        <f>MIN('DECADE VIEW BY YEAR'!Q19:U19)</f>
        <v>51018</v>
      </c>
      <c r="L19" s="3">
        <f>MAX('DECADE VIEW BY YEAR'!Q19:U19)</f>
        <v>180505</v>
      </c>
      <c r="M19" s="3">
        <f t="shared" si="3"/>
        <v>129487</v>
      </c>
      <c r="N19" s="2" t="str">
        <f t="shared" si="4"/>
        <v xml:space="preserve">Leeds City Region; </v>
      </c>
      <c r="O19" s="2" t="s">
        <v>54</v>
      </c>
      <c r="P19" s="2"/>
    </row>
    <row r="20" spans="1:16" x14ac:dyDescent="0.35">
      <c r="A20" s="2" t="s">
        <v>17</v>
      </c>
      <c r="B20" s="3">
        <f>MIN('DECADE VIEW BY YEAR'!B20:F20)</f>
        <v>3666</v>
      </c>
      <c r="C20" s="3">
        <f>MAX('DECADE VIEW BY YEAR'!B20:F20)</f>
        <v>13271</v>
      </c>
      <c r="D20" s="3">
        <f t="shared" si="0"/>
        <v>9605</v>
      </c>
      <c r="E20" s="3">
        <f>MIN('DECADE VIEW BY YEAR'!G20:K20)</f>
        <v>15358</v>
      </c>
      <c r="F20" s="3">
        <f>MAX('DECADE VIEW BY YEAR'!G20:K20)</f>
        <v>87891</v>
      </c>
      <c r="G20" s="3">
        <f t="shared" si="1"/>
        <v>72533</v>
      </c>
      <c r="H20" s="3">
        <f>MIN('DECADE VIEW BY YEAR'!L20:P20)</f>
        <v>62252</v>
      </c>
      <c r="I20" s="3">
        <f>MAX('DECADE VIEW BY YEAR'!L20:P20)</f>
        <v>220408</v>
      </c>
      <c r="J20" s="3">
        <f t="shared" si="2"/>
        <v>158156</v>
      </c>
      <c r="K20" s="3">
        <f>MIN('DECADE VIEW BY YEAR'!Q20:U20)</f>
        <v>94923</v>
      </c>
      <c r="L20" s="3">
        <f>MAX('DECADE VIEW BY YEAR'!Q20:U20)</f>
        <v>325352</v>
      </c>
      <c r="M20" s="3">
        <f t="shared" si="3"/>
        <v>230429</v>
      </c>
      <c r="N20" s="2" t="str">
        <f t="shared" si="4"/>
        <v xml:space="preserve">Leeds City Region; </v>
      </c>
      <c r="O20" s="2" t="s">
        <v>54</v>
      </c>
      <c r="P20" s="2"/>
    </row>
    <row r="21" spans="1:16" x14ac:dyDescent="0.35">
      <c r="A21" s="2" t="s">
        <v>18</v>
      </c>
      <c r="B21" s="3">
        <f>MIN('DECADE VIEW BY YEAR'!B21:F21)</f>
        <v>753</v>
      </c>
      <c r="C21" s="3">
        <f>MAX('DECADE VIEW BY YEAR'!B21:F21)</f>
        <v>2591</v>
      </c>
      <c r="D21" s="3">
        <f t="shared" si="0"/>
        <v>1838</v>
      </c>
      <c r="E21" s="3">
        <f>MIN('DECADE VIEW BY YEAR'!G21:K21)</f>
        <v>3146</v>
      </c>
      <c r="F21" s="3">
        <f>MAX('DECADE VIEW BY YEAR'!G21:K21)</f>
        <v>17293</v>
      </c>
      <c r="G21" s="3">
        <f t="shared" si="1"/>
        <v>14147</v>
      </c>
      <c r="H21" s="3">
        <f>MIN('DECADE VIEW BY YEAR'!L21:P21)</f>
        <v>12335</v>
      </c>
      <c r="I21" s="3">
        <f>MAX('DECADE VIEW BY YEAR'!L21:P21)</f>
        <v>42672</v>
      </c>
      <c r="J21" s="3">
        <f t="shared" si="2"/>
        <v>30337</v>
      </c>
      <c r="K21" s="3">
        <f>MIN('DECADE VIEW BY YEAR'!Q21:U21)</f>
        <v>18713</v>
      </c>
      <c r="L21" s="3">
        <f>MAX('DECADE VIEW BY YEAR'!Q21:U21)</f>
        <v>62863</v>
      </c>
      <c r="M21" s="3">
        <f t="shared" si="3"/>
        <v>44150</v>
      </c>
      <c r="N21" s="2" t="str">
        <f t="shared" si="4"/>
        <v xml:space="preserve">Tees Valley; </v>
      </c>
      <c r="O21" s="2" t="s">
        <v>56</v>
      </c>
      <c r="P21" s="2"/>
    </row>
    <row r="22" spans="1:16" x14ac:dyDescent="0.35">
      <c r="A22" s="2" t="s">
        <v>19</v>
      </c>
      <c r="B22" s="3">
        <f>MIN('DECADE VIEW BY YEAR'!B22:F22)</f>
        <v>1477</v>
      </c>
      <c r="C22" s="3">
        <f>MAX('DECADE VIEW BY YEAR'!B22:F22)</f>
        <v>5062</v>
      </c>
      <c r="D22" s="3">
        <f t="shared" si="0"/>
        <v>3585</v>
      </c>
      <c r="E22" s="3">
        <f>MIN('DECADE VIEW BY YEAR'!G22:K22)</f>
        <v>6103</v>
      </c>
      <c r="F22" s="3">
        <f>MAX('DECADE VIEW BY YEAR'!G22:K22)</f>
        <v>33630</v>
      </c>
      <c r="G22" s="3">
        <f t="shared" si="1"/>
        <v>27527</v>
      </c>
      <c r="H22" s="3">
        <f>MIN('DECADE VIEW BY YEAR'!L22:P22)</f>
        <v>24056</v>
      </c>
      <c r="I22" s="3">
        <f>MAX('DECADE VIEW BY YEAR'!L22:P22)</f>
        <v>82153</v>
      </c>
      <c r="J22" s="3">
        <f t="shared" si="2"/>
        <v>58097</v>
      </c>
      <c r="K22" s="3">
        <f>MIN('DECADE VIEW BY YEAR'!Q22:U22)</f>
        <v>36459</v>
      </c>
      <c r="L22" s="3">
        <f>MAX('DECADE VIEW BY YEAR'!Q22:U22)</f>
        <v>120908</v>
      </c>
      <c r="M22" s="3">
        <f t="shared" si="3"/>
        <v>84449</v>
      </c>
      <c r="N22" s="2" t="str">
        <f t="shared" si="4"/>
        <v xml:space="preserve">North Eastern; </v>
      </c>
      <c r="O22" s="2" t="s">
        <v>55</v>
      </c>
      <c r="P22" s="2"/>
    </row>
    <row r="23" spans="1:16" x14ac:dyDescent="0.35">
      <c r="A23" s="2" t="s">
        <v>20</v>
      </c>
      <c r="B23" s="3">
        <f>MIN('DECADE VIEW BY YEAR'!B23:F23)</f>
        <v>82</v>
      </c>
      <c r="C23" s="3">
        <f>MAX('DECADE VIEW BY YEAR'!B23:F23)</f>
        <v>336</v>
      </c>
      <c r="D23" s="3">
        <f t="shared" si="0"/>
        <v>254</v>
      </c>
      <c r="E23" s="3">
        <f>MIN('DECADE VIEW BY YEAR'!G23:K23)</f>
        <v>386</v>
      </c>
      <c r="F23" s="3">
        <f>MAX('DECADE VIEW BY YEAR'!G23:K23)</f>
        <v>2305</v>
      </c>
      <c r="G23" s="3">
        <f t="shared" si="1"/>
        <v>1919</v>
      </c>
      <c r="H23" s="3">
        <f>MIN('DECADE VIEW BY YEAR'!L23:P23)</f>
        <v>1566</v>
      </c>
      <c r="I23" s="3">
        <f>MAX('DECADE VIEW BY YEAR'!L23:P23)</f>
        <v>5930</v>
      </c>
      <c r="J23" s="3">
        <f t="shared" si="2"/>
        <v>4364</v>
      </c>
      <c r="K23" s="3">
        <f>MIN('DECADE VIEW BY YEAR'!Q23:U23)</f>
        <v>2416</v>
      </c>
      <c r="L23" s="3">
        <f>MAX('DECADE VIEW BY YEAR'!Q23:U23)</f>
        <v>8689</v>
      </c>
      <c r="M23" s="3">
        <f t="shared" si="3"/>
        <v>6273</v>
      </c>
      <c r="N23" s="2" t="str">
        <f t="shared" si="4"/>
        <v>Derby, Derbyshire, Nottingham and Nottinghamshire; Sheffield City Region</v>
      </c>
      <c r="O23" s="2" t="s">
        <v>66</v>
      </c>
      <c r="P23" s="2" t="s">
        <v>57</v>
      </c>
    </row>
    <row r="24" spans="1:16" x14ac:dyDescent="0.35">
      <c r="A24" s="2" t="s">
        <v>21</v>
      </c>
      <c r="B24" s="3">
        <f>MIN('DECADE VIEW BY YEAR'!B24:F24)</f>
        <v>878</v>
      </c>
      <c r="C24" s="3">
        <f>MAX('DECADE VIEW BY YEAR'!B24:F24)</f>
        <v>2808</v>
      </c>
      <c r="D24" s="3">
        <f t="shared" si="0"/>
        <v>1930</v>
      </c>
      <c r="E24" s="3">
        <f>MIN('DECADE VIEW BY YEAR'!G24:K24)</f>
        <v>3294</v>
      </c>
      <c r="F24" s="3">
        <f>MAX('DECADE VIEW BY YEAR'!G24:K24)</f>
        <v>18901</v>
      </c>
      <c r="G24" s="3">
        <f t="shared" si="1"/>
        <v>15607</v>
      </c>
      <c r="H24" s="3">
        <f>MIN('DECADE VIEW BY YEAR'!L24:P24)</f>
        <v>13082</v>
      </c>
      <c r="I24" s="3">
        <f>MAX('DECADE VIEW BY YEAR'!L24:P24)</f>
        <v>48027</v>
      </c>
      <c r="J24" s="3">
        <f t="shared" si="2"/>
        <v>34945</v>
      </c>
      <c r="K24" s="3">
        <f>MIN('DECADE VIEW BY YEAR'!Q24:U24)</f>
        <v>19946</v>
      </c>
      <c r="L24" s="3">
        <f>MAX('DECADE VIEW BY YEAR'!Q24:U24)</f>
        <v>71381</v>
      </c>
      <c r="M24" s="3">
        <f t="shared" si="3"/>
        <v>51435</v>
      </c>
      <c r="N24" s="2" t="str">
        <f t="shared" si="4"/>
        <v>Greater Lincolnshire; Humber</v>
      </c>
      <c r="O24" s="2" t="s">
        <v>58</v>
      </c>
      <c r="P24" s="2" t="s">
        <v>59</v>
      </c>
    </row>
    <row r="25" spans="1:16" x14ac:dyDescent="0.35">
      <c r="A25" s="2" t="s">
        <v>22</v>
      </c>
      <c r="B25" s="3">
        <f>MIN('DECADE VIEW BY YEAR'!B25:F25)</f>
        <v>1308</v>
      </c>
      <c r="C25" s="3">
        <f>MAX('DECADE VIEW BY YEAR'!B25:F25)</f>
        <v>4044</v>
      </c>
      <c r="D25" s="3">
        <f t="shared" si="0"/>
        <v>2736</v>
      </c>
      <c r="E25" s="3">
        <f>MIN('DECADE VIEW BY YEAR'!G25:K25)</f>
        <v>4684</v>
      </c>
      <c r="F25" s="3">
        <f>MAX('DECADE VIEW BY YEAR'!G25:K25)</f>
        <v>23767</v>
      </c>
      <c r="G25" s="3">
        <f t="shared" si="1"/>
        <v>19083</v>
      </c>
      <c r="H25" s="3">
        <f>MIN('DECADE VIEW BY YEAR'!L25:P25)</f>
        <v>17349</v>
      </c>
      <c r="I25" s="3">
        <f>MAX('DECADE VIEW BY YEAR'!L25:P25)</f>
        <v>52029</v>
      </c>
      <c r="J25" s="3">
        <f t="shared" si="2"/>
        <v>34680</v>
      </c>
      <c r="K25" s="3">
        <f>MIN('DECADE VIEW BY YEAR'!Q25:U25)</f>
        <v>24908</v>
      </c>
      <c r="L25" s="3">
        <f>MAX('DECADE VIEW BY YEAR'!Q25:U25)</f>
        <v>76039</v>
      </c>
      <c r="M25" s="3">
        <f t="shared" si="3"/>
        <v>51131</v>
      </c>
      <c r="N25" s="2" t="str">
        <f t="shared" si="4"/>
        <v>Greater Lincolnshire; Humber</v>
      </c>
      <c r="O25" s="2" t="s">
        <v>58</v>
      </c>
      <c r="P25" s="2" t="s">
        <v>59</v>
      </c>
    </row>
    <row r="26" spans="1:16" x14ac:dyDescent="0.35">
      <c r="A26" s="2" t="s">
        <v>23</v>
      </c>
      <c r="B26" s="3">
        <f>MIN('DECADE VIEW BY YEAR'!B26:F26)</f>
        <v>1020</v>
      </c>
      <c r="C26" s="3">
        <f>MAX('DECADE VIEW BY YEAR'!B26:F26)</f>
        <v>3502</v>
      </c>
      <c r="D26" s="3">
        <f t="shared" si="0"/>
        <v>2482</v>
      </c>
      <c r="E26" s="3">
        <f>MIN('DECADE VIEW BY YEAR'!G26:K26)</f>
        <v>4378</v>
      </c>
      <c r="F26" s="3">
        <f>MAX('DECADE VIEW BY YEAR'!G26:K26)</f>
        <v>23891</v>
      </c>
      <c r="G26" s="3">
        <f t="shared" si="1"/>
        <v>19513</v>
      </c>
      <c r="H26" s="3">
        <f>MIN('DECADE VIEW BY YEAR'!L26:P26)</f>
        <v>16810</v>
      </c>
      <c r="I26" s="3">
        <f>MAX('DECADE VIEW BY YEAR'!L26:P26)</f>
        <v>61159</v>
      </c>
      <c r="J26" s="3">
        <f t="shared" si="2"/>
        <v>44349</v>
      </c>
      <c r="K26" s="3">
        <f>MIN('DECADE VIEW BY YEAR'!Q26:U26)</f>
        <v>25727</v>
      </c>
      <c r="L26" s="3">
        <f>MAX('DECADE VIEW BY YEAR'!Q26:U26)</f>
        <v>91105</v>
      </c>
      <c r="M26" s="3">
        <f t="shared" si="3"/>
        <v>65378</v>
      </c>
      <c r="N26" s="2" t="str">
        <f t="shared" si="4"/>
        <v xml:space="preserve">North Eastern; </v>
      </c>
      <c r="O26" s="2" t="s">
        <v>55</v>
      </c>
      <c r="P26" s="2"/>
    </row>
    <row r="27" spans="1:16" x14ac:dyDescent="0.35">
      <c r="A27" s="2" t="s">
        <v>24</v>
      </c>
      <c r="B27" s="3">
        <f>MIN('DECADE VIEW BY YEAR'!B27:F27)</f>
        <v>2210</v>
      </c>
      <c r="C27" s="3">
        <f>MAX('DECADE VIEW BY YEAR'!B27:F27)</f>
        <v>7680</v>
      </c>
      <c r="D27" s="3">
        <f t="shared" si="0"/>
        <v>5470</v>
      </c>
      <c r="E27" s="3">
        <f>MIN('DECADE VIEW BY YEAR'!G27:K27)</f>
        <v>9251</v>
      </c>
      <c r="F27" s="3">
        <f>MAX('DECADE VIEW BY YEAR'!G27:K27)</f>
        <v>45614</v>
      </c>
      <c r="G27" s="3">
        <f t="shared" si="1"/>
        <v>36363</v>
      </c>
      <c r="H27" s="3">
        <f>MIN('DECADE VIEW BY YEAR'!L27:P27)</f>
        <v>34480</v>
      </c>
      <c r="I27" s="3">
        <f>MAX('DECADE VIEW BY YEAR'!L27:P27)</f>
        <v>98957</v>
      </c>
      <c r="J27" s="3">
        <f t="shared" si="2"/>
        <v>64477</v>
      </c>
      <c r="K27" s="3">
        <f>MIN('DECADE VIEW BY YEAR'!Q27:U27)</f>
        <v>48554</v>
      </c>
      <c r="L27" s="3">
        <f>MAX('DECADE VIEW BY YEAR'!Q27:U27)</f>
        <v>138061</v>
      </c>
      <c r="M27" s="3">
        <f t="shared" si="3"/>
        <v>89507</v>
      </c>
      <c r="N27" s="2" t="str">
        <f t="shared" si="4"/>
        <v xml:space="preserve">North Eastern; </v>
      </c>
      <c r="O27" s="2" t="s">
        <v>55</v>
      </c>
      <c r="P27" s="2"/>
    </row>
    <row r="28" spans="1:16" x14ac:dyDescent="0.35">
      <c r="A28" s="2" t="s">
        <v>25</v>
      </c>
      <c r="B28" s="3">
        <f>MIN('DECADE VIEW BY YEAR'!B28:F28)</f>
        <v>113</v>
      </c>
      <c r="C28" s="3">
        <f>MAX('DECADE VIEW BY YEAR'!B28:F28)</f>
        <v>301</v>
      </c>
      <c r="D28" s="3">
        <f t="shared" si="0"/>
        <v>188</v>
      </c>
      <c r="E28" s="3">
        <f>MIN('DECADE VIEW BY YEAR'!G28:K28)</f>
        <v>375</v>
      </c>
      <c r="F28" s="3">
        <f>MAX('DECADE VIEW BY YEAR'!G28:K28)</f>
        <v>1952</v>
      </c>
      <c r="G28" s="3">
        <f t="shared" si="1"/>
        <v>1577</v>
      </c>
      <c r="H28" s="3">
        <f>MIN('DECADE VIEW BY YEAR'!L28:P28)</f>
        <v>1299</v>
      </c>
      <c r="I28" s="3">
        <f>MAX('DECADE VIEW BY YEAR'!L28:P28)</f>
        <v>4925</v>
      </c>
      <c r="J28" s="3">
        <f t="shared" si="2"/>
        <v>3626</v>
      </c>
      <c r="K28" s="3">
        <f>MIN('DECADE VIEW BY YEAR'!Q28:U28)</f>
        <v>1934</v>
      </c>
      <c r="L28" s="3">
        <f>MAX('DECADE VIEW BY YEAR'!Q28:U28)</f>
        <v>7377</v>
      </c>
      <c r="M28" s="3">
        <f t="shared" si="3"/>
        <v>5443</v>
      </c>
      <c r="N28" s="2" t="str">
        <f t="shared" si="4"/>
        <v xml:space="preserve">Lancashire; </v>
      </c>
      <c r="O28" s="2" t="s">
        <v>62</v>
      </c>
      <c r="P28" s="2"/>
    </row>
    <row r="29" spans="1:16" x14ac:dyDescent="0.35">
      <c r="A29" s="2" t="s">
        <v>26</v>
      </c>
      <c r="B29" s="3">
        <f>MIN('DECADE VIEW BY YEAR'!B29:F29)</f>
        <v>746</v>
      </c>
      <c r="C29" s="3">
        <f>MAX('DECADE VIEW BY YEAR'!B29:F29)</f>
        <v>2446</v>
      </c>
      <c r="D29" s="3">
        <f t="shared" si="0"/>
        <v>1700</v>
      </c>
      <c r="E29" s="3">
        <f>MIN('DECADE VIEW BY YEAR'!G29:K29)</f>
        <v>2981</v>
      </c>
      <c r="F29" s="3">
        <f>MAX('DECADE VIEW BY YEAR'!G29:K29)</f>
        <v>16741</v>
      </c>
      <c r="G29" s="3">
        <f t="shared" si="1"/>
        <v>13760</v>
      </c>
      <c r="H29" s="3">
        <f>MIN('DECADE VIEW BY YEAR'!L29:P29)</f>
        <v>11948</v>
      </c>
      <c r="I29" s="3">
        <f>MAX('DECADE VIEW BY YEAR'!L29:P29)</f>
        <v>41801</v>
      </c>
      <c r="J29" s="3">
        <f t="shared" si="2"/>
        <v>29853</v>
      </c>
      <c r="K29" s="3">
        <f>MIN('DECADE VIEW BY YEAR'!Q29:U29)</f>
        <v>18052</v>
      </c>
      <c r="L29" s="3">
        <f>MAX('DECADE VIEW BY YEAR'!Q29:U29)</f>
        <v>62309</v>
      </c>
      <c r="M29" s="3">
        <f t="shared" si="3"/>
        <v>44257</v>
      </c>
      <c r="N29" s="2" t="str">
        <f t="shared" si="4"/>
        <v xml:space="preserve">Tees Valley; </v>
      </c>
      <c r="O29" s="2" t="s">
        <v>56</v>
      </c>
      <c r="P29" s="2"/>
    </row>
    <row r="30" spans="1:16" x14ac:dyDescent="0.35">
      <c r="A30" s="2" t="s">
        <v>27</v>
      </c>
      <c r="B30" s="3">
        <f>MIN('DECADE VIEW BY YEAR'!B30:F30)</f>
        <v>498</v>
      </c>
      <c r="C30" s="3">
        <f>MAX('DECADE VIEW BY YEAR'!B30:F30)</f>
        <v>1651</v>
      </c>
      <c r="D30" s="3">
        <f t="shared" si="0"/>
        <v>1153</v>
      </c>
      <c r="E30" s="3">
        <f>MIN('DECADE VIEW BY YEAR'!G30:K30)</f>
        <v>1989</v>
      </c>
      <c r="F30" s="3">
        <f>MAX('DECADE VIEW BY YEAR'!G30:K30)</f>
        <v>8865</v>
      </c>
      <c r="G30" s="3">
        <f t="shared" si="1"/>
        <v>6876</v>
      </c>
      <c r="H30" s="3">
        <f>MIN('DECADE VIEW BY YEAR'!L30:P30)</f>
        <v>6854</v>
      </c>
      <c r="I30" s="3">
        <f>MAX('DECADE VIEW BY YEAR'!L30:P30)</f>
        <v>17373</v>
      </c>
      <c r="J30" s="3">
        <f t="shared" si="2"/>
        <v>10519</v>
      </c>
      <c r="K30" s="3">
        <f>MIN('DECADE VIEW BY YEAR'!Q30:U30)</f>
        <v>9289</v>
      </c>
      <c r="L30" s="3">
        <f>MAX('DECADE VIEW BY YEAR'!Q30:U30)</f>
        <v>23030</v>
      </c>
      <c r="M30" s="3">
        <f t="shared" si="3"/>
        <v>13741</v>
      </c>
      <c r="N30" s="2" t="str">
        <f t="shared" si="4"/>
        <v xml:space="preserve">York and North Yorkshire; </v>
      </c>
      <c r="O30" s="2" t="s">
        <v>60</v>
      </c>
      <c r="P30" s="2"/>
    </row>
    <row r="31" spans="1:16" x14ac:dyDescent="0.35">
      <c r="A31" s="2" t="s">
        <v>28</v>
      </c>
      <c r="B31" s="3">
        <f>MIN('DECADE VIEW BY YEAR'!B31:F31)</f>
        <v>1686</v>
      </c>
      <c r="C31" s="3">
        <f>MAX('DECADE VIEW BY YEAR'!B31:F31)</f>
        <v>5405</v>
      </c>
      <c r="D31" s="3">
        <f t="shared" si="0"/>
        <v>3719</v>
      </c>
      <c r="E31" s="3">
        <f>MIN('DECADE VIEW BY YEAR'!G31:K31)</f>
        <v>6183</v>
      </c>
      <c r="F31" s="3">
        <f>MAX('DECADE VIEW BY YEAR'!G31:K31)</f>
        <v>33523</v>
      </c>
      <c r="G31" s="3">
        <f t="shared" si="1"/>
        <v>27340</v>
      </c>
      <c r="H31" s="3">
        <f>MIN('DECADE VIEW BY YEAR'!L31:P31)</f>
        <v>24347</v>
      </c>
      <c r="I31" s="3">
        <f>MAX('DECADE VIEW BY YEAR'!L31:P31)</f>
        <v>79009</v>
      </c>
      <c r="J31" s="3">
        <f t="shared" si="2"/>
        <v>54662</v>
      </c>
      <c r="K31" s="3">
        <f>MIN('DECADE VIEW BY YEAR'!Q31:U31)</f>
        <v>36317</v>
      </c>
      <c r="L31" s="3">
        <f>MAX('DECADE VIEW BY YEAR'!Q31:U31)</f>
        <v>116855</v>
      </c>
      <c r="M31" s="3">
        <f t="shared" si="3"/>
        <v>80538</v>
      </c>
      <c r="N31" s="2" t="str">
        <f t="shared" si="4"/>
        <v xml:space="preserve">Sheffield City Region; </v>
      </c>
      <c r="O31" s="2" t="s">
        <v>57</v>
      </c>
      <c r="P31" s="2"/>
    </row>
    <row r="32" spans="1:16" x14ac:dyDescent="0.35">
      <c r="A32" s="2" t="s">
        <v>29</v>
      </c>
      <c r="B32" s="3">
        <f>MIN('DECADE VIEW BY YEAR'!B32:F32)</f>
        <v>601</v>
      </c>
      <c r="C32" s="3">
        <f>MAX('DECADE VIEW BY YEAR'!B32:F32)</f>
        <v>1720</v>
      </c>
      <c r="D32" s="3">
        <f t="shared" si="0"/>
        <v>1119</v>
      </c>
      <c r="E32" s="3">
        <f>MIN('DECADE VIEW BY YEAR'!G32:K32)</f>
        <v>2116</v>
      </c>
      <c r="F32" s="3">
        <f>MAX('DECADE VIEW BY YEAR'!G32:K32)</f>
        <v>9259</v>
      </c>
      <c r="G32" s="3">
        <f t="shared" si="1"/>
        <v>7143</v>
      </c>
      <c r="H32" s="3">
        <f>MIN('DECADE VIEW BY YEAR'!L32:P32)</f>
        <v>6987</v>
      </c>
      <c r="I32" s="3">
        <f>MAX('DECADE VIEW BY YEAR'!L32:P32)</f>
        <v>19294</v>
      </c>
      <c r="J32" s="3">
        <f t="shared" si="2"/>
        <v>12307</v>
      </c>
      <c r="K32" s="3">
        <f>MIN('DECADE VIEW BY YEAR'!Q32:U32)</f>
        <v>9830</v>
      </c>
      <c r="L32" s="3">
        <f>MAX('DECADE VIEW BY YEAR'!Q32:U32)</f>
        <v>27508</v>
      </c>
      <c r="M32" s="3">
        <f t="shared" si="3"/>
        <v>17678</v>
      </c>
      <c r="N32" s="2" t="str">
        <f t="shared" si="4"/>
        <v xml:space="preserve">York and North Yorkshire; </v>
      </c>
      <c r="O32" s="2" t="s">
        <v>60</v>
      </c>
      <c r="P32" s="2"/>
    </row>
    <row r="33" spans="1:16" x14ac:dyDescent="0.35">
      <c r="A33" s="2" t="s">
        <v>30</v>
      </c>
      <c r="B33" s="3">
        <f>MIN('DECADE VIEW BY YEAR'!B33:F33)</f>
        <v>798</v>
      </c>
      <c r="C33" s="3">
        <f>MAX('DECADE VIEW BY YEAR'!B33:F33)</f>
        <v>2303</v>
      </c>
      <c r="D33" s="3">
        <f t="shared" si="0"/>
        <v>1505</v>
      </c>
      <c r="E33" s="3">
        <f>MIN('DECADE VIEW BY YEAR'!G33:K33)</f>
        <v>2936</v>
      </c>
      <c r="F33" s="3">
        <f>MAX('DECADE VIEW BY YEAR'!G33:K33)</f>
        <v>15201</v>
      </c>
      <c r="G33" s="3">
        <f t="shared" si="1"/>
        <v>12265</v>
      </c>
      <c r="H33" s="3">
        <f>MIN('DECADE VIEW BY YEAR'!L33:P33)</f>
        <v>10898</v>
      </c>
      <c r="I33" s="3">
        <f>MAX('DECADE VIEW BY YEAR'!L33:P33)</f>
        <v>37471</v>
      </c>
      <c r="J33" s="3">
        <f t="shared" si="2"/>
        <v>26573</v>
      </c>
      <c r="K33" s="3">
        <f>MIN('DECADE VIEW BY YEAR'!Q33:U33)</f>
        <v>16255</v>
      </c>
      <c r="L33" s="3">
        <f>MAX('DECADE VIEW BY YEAR'!Q33:U33)</f>
        <v>56036</v>
      </c>
      <c r="M33" s="3">
        <f t="shared" si="3"/>
        <v>39781</v>
      </c>
      <c r="N33" s="2" t="str">
        <f t="shared" si="4"/>
        <v xml:space="preserve">York and North Yorkshire; </v>
      </c>
      <c r="O33" s="2" t="s">
        <v>60</v>
      </c>
      <c r="P33" s="2"/>
    </row>
    <row r="34" spans="1:16" x14ac:dyDescent="0.35">
      <c r="A34" s="2" t="s">
        <v>31</v>
      </c>
      <c r="B34" s="3">
        <f>MIN('DECADE VIEW BY YEAR'!B34:F34)</f>
        <v>903</v>
      </c>
      <c r="C34" s="3">
        <f>MAX('DECADE VIEW BY YEAR'!B34:F34)</f>
        <v>2955</v>
      </c>
      <c r="D34" s="3">
        <f t="shared" si="0"/>
        <v>2052</v>
      </c>
      <c r="E34" s="3">
        <f>MIN('DECADE VIEW BY YEAR'!G34:K34)</f>
        <v>3296</v>
      </c>
      <c r="F34" s="3">
        <f>MAX('DECADE VIEW BY YEAR'!G34:K34)</f>
        <v>15674</v>
      </c>
      <c r="G34" s="3">
        <f t="shared" si="1"/>
        <v>12378</v>
      </c>
      <c r="H34" s="3">
        <f>MIN('DECADE VIEW BY YEAR'!L34:P34)</f>
        <v>12164</v>
      </c>
      <c r="I34" s="3">
        <f>MAX('DECADE VIEW BY YEAR'!L34:P34)</f>
        <v>29954</v>
      </c>
      <c r="J34" s="3">
        <f t="shared" si="2"/>
        <v>17790</v>
      </c>
      <c r="K34" s="3">
        <f>MIN('DECADE VIEW BY YEAR'!Q34:U34)</f>
        <v>16667</v>
      </c>
      <c r="L34" s="3">
        <f>MAX('DECADE VIEW BY YEAR'!Q34:U34)</f>
        <v>40766</v>
      </c>
      <c r="M34" s="3">
        <f t="shared" si="3"/>
        <v>24099</v>
      </c>
      <c r="N34" s="2" t="str">
        <f t="shared" si="4"/>
        <v>Leeds City Region; York and North Yorkshire</v>
      </c>
      <c r="O34" s="2" t="s">
        <v>54</v>
      </c>
      <c r="P34" s="2" t="s">
        <v>60</v>
      </c>
    </row>
    <row r="35" spans="1:16" x14ac:dyDescent="0.35">
      <c r="A35" s="2" t="s">
        <v>32</v>
      </c>
      <c r="B35" s="3">
        <f>MIN('DECADE VIEW BY YEAR'!B35:F35)</f>
        <v>2516</v>
      </c>
      <c r="C35" s="3">
        <f>MAX('DECADE VIEW BY YEAR'!B35:F35)</f>
        <v>8519</v>
      </c>
      <c r="D35" s="3">
        <f t="shared" si="0"/>
        <v>6003</v>
      </c>
      <c r="E35" s="3">
        <f>MIN('DECADE VIEW BY YEAR'!G35:K35)</f>
        <v>9943</v>
      </c>
      <c r="F35" s="3">
        <f>MAX('DECADE VIEW BY YEAR'!G35:K35)</f>
        <v>58436</v>
      </c>
      <c r="G35" s="3">
        <f t="shared" si="1"/>
        <v>48493</v>
      </c>
      <c r="H35" s="3">
        <f>MIN('DECADE VIEW BY YEAR'!L35:P35)</f>
        <v>40640</v>
      </c>
      <c r="I35" s="3">
        <f>MAX('DECADE VIEW BY YEAR'!L35:P35)</f>
        <v>150392</v>
      </c>
      <c r="J35" s="3">
        <f t="shared" si="2"/>
        <v>109752</v>
      </c>
      <c r="K35" s="3">
        <f>MIN('DECADE VIEW BY YEAR'!Q35:U35)</f>
        <v>62678</v>
      </c>
      <c r="L35" s="3">
        <f>MAX('DECADE VIEW BY YEAR'!Q35:U35)</f>
        <v>223531</v>
      </c>
      <c r="M35" s="3">
        <f t="shared" si="3"/>
        <v>160853</v>
      </c>
      <c r="N35" s="2" t="str">
        <f t="shared" si="4"/>
        <v xml:space="preserve">Sheffield City Region; </v>
      </c>
      <c r="O35" s="2" t="s">
        <v>57</v>
      </c>
      <c r="P35" s="2"/>
    </row>
    <row r="36" spans="1:16" x14ac:dyDescent="0.35">
      <c r="A36" s="2" t="s">
        <v>33</v>
      </c>
      <c r="B36" s="3">
        <f>MIN('DECADE VIEW BY YEAR'!B36:F36)</f>
        <v>716</v>
      </c>
      <c r="C36" s="3">
        <f>MAX('DECADE VIEW BY YEAR'!B36:F36)</f>
        <v>2446</v>
      </c>
      <c r="D36" s="3">
        <f t="shared" si="0"/>
        <v>1730</v>
      </c>
      <c r="E36" s="3">
        <f>MIN('DECADE VIEW BY YEAR'!G36:K36)</f>
        <v>2992</v>
      </c>
      <c r="F36" s="3">
        <f>MAX('DECADE VIEW BY YEAR'!G36:K36)</f>
        <v>17733</v>
      </c>
      <c r="G36" s="3">
        <f t="shared" si="1"/>
        <v>14741</v>
      </c>
      <c r="H36" s="3">
        <f>MIN('DECADE VIEW BY YEAR'!L36:P36)</f>
        <v>12458</v>
      </c>
      <c r="I36" s="3">
        <f>MAX('DECADE VIEW BY YEAR'!L36:P36)</f>
        <v>45885</v>
      </c>
      <c r="J36" s="3">
        <f t="shared" si="2"/>
        <v>33427</v>
      </c>
      <c r="K36" s="3">
        <f>MIN('DECADE VIEW BY YEAR'!Q36:U36)</f>
        <v>19188</v>
      </c>
      <c r="L36" s="3">
        <f>MAX('DECADE VIEW BY YEAR'!Q36:U36)</f>
        <v>68408</v>
      </c>
      <c r="M36" s="3">
        <f t="shared" si="3"/>
        <v>49220</v>
      </c>
      <c r="N36" s="2" t="str">
        <f t="shared" si="4"/>
        <v xml:space="preserve">North Eastern; </v>
      </c>
      <c r="O36" s="2" t="s">
        <v>55</v>
      </c>
      <c r="P36" s="2"/>
    </row>
    <row r="37" spans="1:16" x14ac:dyDescent="0.35">
      <c r="A37" s="2" t="s">
        <v>34</v>
      </c>
      <c r="B37" s="3">
        <f>MIN('DECADE VIEW BY YEAR'!B37:F37)</f>
        <v>1096</v>
      </c>
      <c r="C37" s="3">
        <f>MAX('DECADE VIEW BY YEAR'!B37:F37)</f>
        <v>3803</v>
      </c>
      <c r="D37" s="3">
        <f t="shared" si="0"/>
        <v>2707</v>
      </c>
      <c r="E37" s="3">
        <f>MIN('DECADE VIEW BY YEAR'!G37:K37)</f>
        <v>4662</v>
      </c>
      <c r="F37" s="3">
        <f>MAX('DECADE VIEW BY YEAR'!G37:K37)</f>
        <v>24311</v>
      </c>
      <c r="G37" s="3">
        <f t="shared" si="1"/>
        <v>19649</v>
      </c>
      <c r="H37" s="3">
        <f>MIN('DECADE VIEW BY YEAR'!L37:P37)</f>
        <v>17723</v>
      </c>
      <c r="I37" s="3">
        <f>MAX('DECADE VIEW BY YEAR'!L37:P37)</f>
        <v>58473</v>
      </c>
      <c r="J37" s="3">
        <f t="shared" si="2"/>
        <v>40750</v>
      </c>
      <c r="K37" s="3">
        <f>MIN('DECADE VIEW BY YEAR'!Q37:U37)</f>
        <v>26445</v>
      </c>
      <c r="L37" s="3">
        <f>MAX('DECADE VIEW BY YEAR'!Q37:U37)</f>
        <v>85324</v>
      </c>
      <c r="M37" s="3">
        <f t="shared" si="3"/>
        <v>58879</v>
      </c>
      <c r="N37" s="2" t="str">
        <f t="shared" si="4"/>
        <v xml:space="preserve">Tees Valley; </v>
      </c>
      <c r="O37" s="2" t="s">
        <v>56</v>
      </c>
      <c r="P37" s="2"/>
    </row>
    <row r="38" spans="1:16" x14ac:dyDescent="0.35">
      <c r="A38" s="2" t="s">
        <v>35</v>
      </c>
      <c r="B38" s="3">
        <f>MIN('DECADE VIEW BY YEAR'!B38:F38)</f>
        <v>1242</v>
      </c>
      <c r="C38" s="3">
        <f>MAX('DECADE VIEW BY YEAR'!B38:F38)</f>
        <v>4227</v>
      </c>
      <c r="D38" s="3">
        <f t="shared" si="0"/>
        <v>2985</v>
      </c>
      <c r="E38" s="3">
        <f>MIN('DECADE VIEW BY YEAR'!G38:K38)</f>
        <v>5319</v>
      </c>
      <c r="F38" s="3">
        <f>MAX('DECADE VIEW BY YEAR'!G38:K38)</f>
        <v>30670</v>
      </c>
      <c r="G38" s="3">
        <f t="shared" si="1"/>
        <v>25351</v>
      </c>
      <c r="H38" s="3">
        <f>MIN('DECADE VIEW BY YEAR'!L38:P38)</f>
        <v>21422</v>
      </c>
      <c r="I38" s="3">
        <f>MAX('DECADE VIEW BY YEAR'!L38:P38)</f>
        <v>80157</v>
      </c>
      <c r="J38" s="3">
        <f t="shared" si="2"/>
        <v>58735</v>
      </c>
      <c r="K38" s="3">
        <f>MIN('DECADE VIEW BY YEAR'!Q38:U38)</f>
        <v>33072</v>
      </c>
      <c r="L38" s="3">
        <f>MAX('DECADE VIEW BY YEAR'!Q38:U38)</f>
        <v>120057</v>
      </c>
      <c r="M38" s="3">
        <f t="shared" si="3"/>
        <v>86985</v>
      </c>
      <c r="N38" s="2" t="str">
        <f t="shared" si="4"/>
        <v xml:space="preserve">North Eastern; </v>
      </c>
      <c r="O38" s="2" t="s">
        <v>55</v>
      </c>
      <c r="P38" s="2"/>
    </row>
    <row r="39" spans="1:16" x14ac:dyDescent="0.35">
      <c r="A39" s="2" t="s">
        <v>36</v>
      </c>
      <c r="B39" s="3">
        <f>MIN('DECADE VIEW BY YEAR'!B39:F39)</f>
        <v>2072</v>
      </c>
      <c r="C39" s="3">
        <f>MAX('DECADE VIEW BY YEAR'!B39:F39)</f>
        <v>7323</v>
      </c>
      <c r="D39" s="3">
        <f t="shared" si="0"/>
        <v>5251</v>
      </c>
      <c r="E39" s="3">
        <f>MIN('DECADE VIEW BY YEAR'!G39:K39)</f>
        <v>8307</v>
      </c>
      <c r="F39" s="3">
        <f>MAX('DECADE VIEW BY YEAR'!G39:K39)</f>
        <v>45583</v>
      </c>
      <c r="G39" s="3">
        <f t="shared" si="1"/>
        <v>37276</v>
      </c>
      <c r="H39" s="3">
        <f>MIN('DECADE VIEW BY YEAR'!L39:P39)</f>
        <v>33884</v>
      </c>
      <c r="I39" s="3">
        <f>MAX('DECADE VIEW BY YEAR'!L39:P39)</f>
        <v>105739</v>
      </c>
      <c r="J39" s="3">
        <f t="shared" si="2"/>
        <v>71855</v>
      </c>
      <c r="K39" s="3">
        <f>MIN('DECADE VIEW BY YEAR'!Q39:U39)</f>
        <v>50345</v>
      </c>
      <c r="L39" s="3">
        <f>MAX('DECADE VIEW BY YEAR'!Q39:U39)</f>
        <v>155761</v>
      </c>
      <c r="M39" s="3">
        <f t="shared" si="3"/>
        <v>105416</v>
      </c>
      <c r="N39" s="2" t="str">
        <f t="shared" si="4"/>
        <v xml:space="preserve">Leeds City Region; </v>
      </c>
      <c r="O39" s="2" t="s">
        <v>54</v>
      </c>
      <c r="P39" s="2"/>
    </row>
    <row r="40" spans="1:16" x14ac:dyDescent="0.35">
      <c r="A40" s="2" t="s">
        <v>37</v>
      </c>
      <c r="B40" s="3">
        <f>MIN('DECADE VIEW BY YEAR'!B40:F40)</f>
        <v>499</v>
      </c>
      <c r="C40" s="3">
        <f>MAX('DECADE VIEW BY YEAR'!B40:F40)</f>
        <v>2017</v>
      </c>
      <c r="D40" s="3">
        <f t="shared" si="0"/>
        <v>1518</v>
      </c>
      <c r="E40" s="3">
        <f>MIN('DECADE VIEW BY YEAR'!G40:K40)</f>
        <v>2251</v>
      </c>
      <c r="F40" s="3">
        <f>MAX('DECADE VIEW BY YEAR'!G40:K40)</f>
        <v>11666</v>
      </c>
      <c r="G40" s="3">
        <f t="shared" si="1"/>
        <v>9415</v>
      </c>
      <c r="H40" s="3">
        <f>MIN('DECADE VIEW BY YEAR'!L40:P40)</f>
        <v>8936</v>
      </c>
      <c r="I40" s="3">
        <f>MAX('DECADE VIEW BY YEAR'!L40:P40)</f>
        <v>21747</v>
      </c>
      <c r="J40" s="3">
        <f t="shared" si="2"/>
        <v>12811</v>
      </c>
      <c r="K40" s="3">
        <f>MIN('DECADE VIEW BY YEAR'!Q40:U40)</f>
        <v>12137</v>
      </c>
      <c r="L40" s="3">
        <f>MAX('DECADE VIEW BY YEAR'!Q40:U40)</f>
        <v>29898</v>
      </c>
      <c r="M40" s="3">
        <f t="shared" si="3"/>
        <v>17761</v>
      </c>
      <c r="N40" s="2" t="str">
        <f t="shared" si="4"/>
        <v xml:space="preserve">Greater Lincolnshire; </v>
      </c>
      <c r="O40" s="2" t="s">
        <v>58</v>
      </c>
      <c r="P40" s="2"/>
    </row>
    <row r="41" spans="1:16" x14ac:dyDescent="0.35">
      <c r="A41" s="2" t="s">
        <v>38</v>
      </c>
      <c r="B41" s="3">
        <f>MIN('DECADE VIEW BY YEAR'!B41:F41)</f>
        <v>1220</v>
      </c>
      <c r="C41" s="3">
        <f>MAX('DECADE VIEW BY YEAR'!B41:F41)</f>
        <v>3954</v>
      </c>
      <c r="D41" s="3">
        <f t="shared" si="0"/>
        <v>2734</v>
      </c>
      <c r="E41" s="3">
        <f>MIN('DECADE VIEW BY YEAR'!G41:K41)</f>
        <v>4871</v>
      </c>
      <c r="F41" s="3">
        <f>MAX('DECADE VIEW BY YEAR'!G41:K41)</f>
        <v>25086</v>
      </c>
      <c r="G41" s="3">
        <f t="shared" si="1"/>
        <v>20215</v>
      </c>
      <c r="H41" s="3">
        <f>MIN('DECADE VIEW BY YEAR'!L41:P41)</f>
        <v>18177</v>
      </c>
      <c r="I41" s="3">
        <f>MAX('DECADE VIEW BY YEAR'!L41:P41)</f>
        <v>59650</v>
      </c>
      <c r="J41" s="3">
        <f t="shared" si="2"/>
        <v>41473</v>
      </c>
      <c r="K41" s="3">
        <f>MIN('DECADE VIEW BY YEAR'!Q41:U41)</f>
        <v>27079</v>
      </c>
      <c r="L41" s="3">
        <f>MAX('DECADE VIEW BY YEAR'!Q41:U41)</f>
        <v>87781</v>
      </c>
      <c r="M41" s="3">
        <f t="shared" si="3"/>
        <v>60702</v>
      </c>
      <c r="N41" s="2" t="str">
        <f t="shared" si="4"/>
        <v>Leeds City Region; York and North Yorkshire</v>
      </c>
      <c r="O41" s="2" t="s">
        <v>54</v>
      </c>
      <c r="P41" s="2" t="s">
        <v>60</v>
      </c>
    </row>
    <row r="42" spans="1:16" x14ac:dyDescent="0.35">
      <c r="A42" s="63" t="s">
        <v>49</v>
      </c>
      <c r="B42" s="66">
        <v>2023</v>
      </c>
      <c r="C42" s="66"/>
      <c r="D42" s="66"/>
      <c r="E42" s="66">
        <v>2030</v>
      </c>
      <c r="F42" s="66"/>
      <c r="G42" s="66"/>
      <c r="H42" s="66">
        <v>2040</v>
      </c>
      <c r="I42" s="66"/>
      <c r="J42" s="66"/>
      <c r="K42" s="66">
        <v>2050</v>
      </c>
      <c r="L42" s="66"/>
      <c r="M42" s="66"/>
    </row>
    <row r="43" spans="1:16" x14ac:dyDescent="0.35">
      <c r="A43" s="64"/>
      <c r="B43" s="4" t="s">
        <v>44</v>
      </c>
      <c r="C43" s="4" t="s">
        <v>46</v>
      </c>
      <c r="D43" s="4" t="s">
        <v>53</v>
      </c>
      <c r="E43" s="4" t="s">
        <v>44</v>
      </c>
      <c r="F43" s="4" t="s">
        <v>46</v>
      </c>
      <c r="G43" s="4" t="s">
        <v>53</v>
      </c>
      <c r="H43" s="4" t="s">
        <v>44</v>
      </c>
      <c r="I43" s="4" t="s">
        <v>46</v>
      </c>
      <c r="J43" s="4" t="s">
        <v>53</v>
      </c>
      <c r="K43" s="4" t="s">
        <v>47</v>
      </c>
      <c r="L43" s="4" t="s">
        <v>46</v>
      </c>
      <c r="M43" s="4" t="s">
        <v>53</v>
      </c>
    </row>
    <row r="44" spans="1:16" x14ac:dyDescent="0.35">
      <c r="A44" s="65"/>
      <c r="B44" s="6">
        <f>SUM(B3:B41)</f>
        <v>47738</v>
      </c>
      <c r="C44" s="6">
        <f t="shared" ref="C44:M44" si="5">SUM(C3:C41)</f>
        <v>157362</v>
      </c>
      <c r="D44" s="6">
        <f t="shared" si="5"/>
        <v>109624</v>
      </c>
      <c r="E44" s="6">
        <f t="shared" si="5"/>
        <v>186345</v>
      </c>
      <c r="F44" s="6">
        <f t="shared" si="5"/>
        <v>1010958</v>
      </c>
      <c r="G44" s="6">
        <f t="shared" si="5"/>
        <v>824613</v>
      </c>
      <c r="H44" s="6">
        <f t="shared" si="5"/>
        <v>726580</v>
      </c>
      <c r="I44" s="6">
        <f t="shared" si="5"/>
        <v>2427463</v>
      </c>
      <c r="J44" s="6">
        <f t="shared" si="5"/>
        <v>1700883</v>
      </c>
      <c r="K44" s="6">
        <f t="shared" si="5"/>
        <v>1084347</v>
      </c>
      <c r="L44" s="6">
        <f t="shared" si="5"/>
        <v>3570188</v>
      </c>
      <c r="M44" s="6">
        <f t="shared" si="5"/>
        <v>2485841</v>
      </c>
    </row>
    <row r="46" spans="1:16" x14ac:dyDescent="0.35">
      <c r="A46" s="2"/>
      <c r="B46" s="2">
        <v>2023</v>
      </c>
      <c r="C46" s="2">
        <v>2030</v>
      </c>
      <c r="D46" s="2">
        <v>2040</v>
      </c>
      <c r="E46" s="2">
        <v>2050</v>
      </c>
    </row>
    <row r="47" spans="1:16" x14ac:dyDescent="0.35">
      <c r="A47" s="2" t="s">
        <v>50</v>
      </c>
      <c r="B47" s="5">
        <f>'LA MIN MAX Chart data'!$B$44</f>
        <v>47738</v>
      </c>
      <c r="C47" s="5">
        <f>'LA MIN MAX Chart data'!$E$44</f>
        <v>186345</v>
      </c>
      <c r="D47" s="5">
        <f>'LA MIN MAX Chart data'!$H$44</f>
        <v>726580</v>
      </c>
      <c r="E47" s="5">
        <f>'LA MIN MAX Chart data'!$K$44</f>
        <v>1084347</v>
      </c>
    </row>
    <row r="48" spans="1:16" x14ac:dyDescent="0.35">
      <c r="A48" s="2" t="s">
        <v>52</v>
      </c>
      <c r="B48" s="5">
        <f>B49-B47</f>
        <v>109624</v>
      </c>
      <c r="C48" s="5">
        <f t="shared" ref="C48:E48" si="6">C49-C47</f>
        <v>824613</v>
      </c>
      <c r="D48" s="5">
        <f t="shared" si="6"/>
        <v>1700883</v>
      </c>
      <c r="E48" s="5">
        <f t="shared" si="6"/>
        <v>2485841</v>
      </c>
    </row>
    <row r="49" spans="1:5" x14ac:dyDescent="0.35">
      <c r="A49" s="2" t="s">
        <v>51</v>
      </c>
      <c r="B49" s="5">
        <f>'LA MIN MAX Chart data'!$C$44</f>
        <v>157362</v>
      </c>
      <c r="C49" s="5">
        <f>'LA MIN MAX Chart data'!$F$44</f>
        <v>1010958</v>
      </c>
      <c r="D49" s="5">
        <f>'LA MIN MAX Chart data'!$I$44</f>
        <v>2427463</v>
      </c>
      <c r="E49" s="5">
        <f>'LA MIN MAX Chart data'!$L$44</f>
        <v>3570188</v>
      </c>
    </row>
    <row r="66" spans="1:5" x14ac:dyDescent="0.35">
      <c r="A66" s="9" t="s">
        <v>63</v>
      </c>
      <c r="B66" s="10">
        <v>2020</v>
      </c>
      <c r="C66" s="10">
        <v>2030</v>
      </c>
      <c r="D66" s="10">
        <v>2040</v>
      </c>
      <c r="E66" s="10">
        <v>2050</v>
      </c>
    </row>
    <row r="67" spans="1:5" x14ac:dyDescent="0.35">
      <c r="A67" s="11" t="s">
        <v>40</v>
      </c>
      <c r="B67" s="12">
        <v>56135</v>
      </c>
      <c r="C67" s="12">
        <v>1393292</v>
      </c>
      <c r="D67" s="12">
        <v>4452122</v>
      </c>
      <c r="E67" s="12">
        <v>4588641</v>
      </c>
    </row>
    <row r="68" spans="1:5" x14ac:dyDescent="0.35">
      <c r="A68" s="11" t="s">
        <v>43</v>
      </c>
      <c r="B68" s="12">
        <v>55599</v>
      </c>
      <c r="C68" s="12">
        <v>1381697</v>
      </c>
      <c r="D68" s="12">
        <v>4367503</v>
      </c>
      <c r="E68" s="12">
        <v>4571662</v>
      </c>
    </row>
    <row r="69" spans="1:5" x14ac:dyDescent="0.35">
      <c r="A69" s="11" t="s">
        <v>42</v>
      </c>
      <c r="B69" s="12">
        <v>31748</v>
      </c>
      <c r="C69" s="12">
        <v>278425</v>
      </c>
      <c r="D69" s="12">
        <v>2162869</v>
      </c>
      <c r="E69" s="12">
        <v>4361224</v>
      </c>
    </row>
    <row r="70" spans="1:5" x14ac:dyDescent="0.35">
      <c r="A70" s="11" t="s">
        <v>41</v>
      </c>
      <c r="B70" s="12">
        <v>31641</v>
      </c>
      <c r="C70" s="12">
        <v>272232</v>
      </c>
      <c r="D70" s="12">
        <v>2121728</v>
      </c>
      <c r="E70" s="12">
        <v>4336572</v>
      </c>
    </row>
  </sheetData>
  <autoFilter ref="A2:P41" xr:uid="{00000000-0009-0000-0000-00000A000000}"/>
  <mergeCells count="9">
    <mergeCell ref="A42:A44"/>
    <mergeCell ref="E1:G1"/>
    <mergeCell ref="H1:J1"/>
    <mergeCell ref="K1:M1"/>
    <mergeCell ref="B1:D1"/>
    <mergeCell ref="B42:D42"/>
    <mergeCell ref="E42:G42"/>
    <mergeCell ref="H42:J42"/>
    <mergeCell ref="K42:M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/>
  </sheetPr>
  <dimension ref="A1"/>
  <sheetViews>
    <sheetView zoomScale="70" zoomScaleNormal="70" workbookViewId="0">
      <selection activeCell="G45" sqref="G45:G4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1:O38"/>
  <sheetViews>
    <sheetView zoomScale="60" zoomScaleNormal="60" workbookViewId="0">
      <selection activeCell="B1" sqref="B1"/>
    </sheetView>
  </sheetViews>
  <sheetFormatPr defaultRowHeight="14.5" x14ac:dyDescent="0.35"/>
  <sheetData>
    <row r="1" spans="2:14" ht="18.5" x14ac:dyDescent="0.45">
      <c r="B1" s="48" t="s">
        <v>84</v>
      </c>
      <c r="N1" s="48" t="s">
        <v>85</v>
      </c>
    </row>
    <row r="34" spans="15:15" ht="18.5" x14ac:dyDescent="0.45">
      <c r="O34" s="48" t="s">
        <v>90</v>
      </c>
    </row>
    <row r="35" spans="15:15" ht="18.5" x14ac:dyDescent="0.45">
      <c r="O35" s="50"/>
    </row>
    <row r="36" spans="15:15" ht="18.5" x14ac:dyDescent="0.45">
      <c r="O36" s="51" t="s">
        <v>86</v>
      </c>
    </row>
    <row r="37" spans="15:15" ht="18.5" x14ac:dyDescent="0.45">
      <c r="O37" s="50"/>
    </row>
    <row r="38" spans="15:15" ht="18.5" x14ac:dyDescent="0.45">
      <c r="O38" s="50"/>
    </row>
  </sheetData>
  <hyperlinks>
    <hyperlink ref="O36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41"/>
  <sheetViews>
    <sheetView workbookViewId="0"/>
  </sheetViews>
  <sheetFormatPr defaultRowHeight="14.5" x14ac:dyDescent="0.35"/>
  <cols>
    <col min="1" max="1" width="21.90625" customWidth="1"/>
    <col min="2" max="5" width="10.453125" customWidth="1"/>
    <col min="22" max="22" width="74" customWidth="1"/>
    <col min="23" max="24" width="26.453125" customWidth="1"/>
  </cols>
  <sheetData>
    <row r="1" spans="1:25" x14ac:dyDescent="0.35">
      <c r="A1" s="25"/>
      <c r="B1" s="67" t="s">
        <v>89</v>
      </c>
      <c r="C1" s="67"/>
      <c r="D1" s="67"/>
      <c r="E1" s="67"/>
      <c r="F1" s="54" t="s">
        <v>78</v>
      </c>
      <c r="G1" s="54"/>
      <c r="H1" s="54"/>
      <c r="I1" s="54"/>
      <c r="J1" s="55" t="s">
        <v>79</v>
      </c>
      <c r="K1" s="55"/>
      <c r="L1" s="55"/>
      <c r="M1" s="55"/>
      <c r="N1" s="57" t="s">
        <v>80</v>
      </c>
      <c r="O1" s="58"/>
      <c r="P1" s="58"/>
      <c r="Q1" s="59"/>
      <c r="R1" s="56" t="s">
        <v>42</v>
      </c>
      <c r="S1" s="56"/>
      <c r="T1" s="56"/>
      <c r="U1" s="56"/>
    </row>
    <row r="2" spans="1:25" s="22" customFormat="1" x14ac:dyDescent="0.35">
      <c r="A2" s="26" t="s">
        <v>39</v>
      </c>
      <c r="B2" s="20">
        <v>2023</v>
      </c>
      <c r="C2" s="20">
        <v>2030</v>
      </c>
      <c r="D2" s="20">
        <v>2040</v>
      </c>
      <c r="E2" s="20">
        <v>2050</v>
      </c>
      <c r="F2" s="20">
        <v>2023</v>
      </c>
      <c r="G2" s="20">
        <v>2030</v>
      </c>
      <c r="H2" s="20">
        <v>2040</v>
      </c>
      <c r="I2" s="20">
        <v>2050</v>
      </c>
      <c r="J2" s="20">
        <v>2023</v>
      </c>
      <c r="K2" s="20">
        <v>2030</v>
      </c>
      <c r="L2" s="20">
        <v>2040</v>
      </c>
      <c r="M2" s="20">
        <v>2050</v>
      </c>
      <c r="N2" s="20">
        <v>2023</v>
      </c>
      <c r="O2" s="20">
        <v>2030</v>
      </c>
      <c r="P2" s="20">
        <v>2040</v>
      </c>
      <c r="Q2" s="20">
        <v>2050</v>
      </c>
      <c r="R2" s="20">
        <v>2023</v>
      </c>
      <c r="S2" s="20">
        <v>2030</v>
      </c>
      <c r="T2" s="20">
        <v>2040</v>
      </c>
      <c r="U2" s="20">
        <v>2050</v>
      </c>
      <c r="V2" s="36" t="s">
        <v>71</v>
      </c>
      <c r="W2" s="21" t="s">
        <v>68</v>
      </c>
      <c r="X2" s="21" t="s">
        <v>69</v>
      </c>
      <c r="Y2"/>
    </row>
    <row r="3" spans="1:25" x14ac:dyDescent="0.35">
      <c r="A3" s="2" t="s">
        <v>0</v>
      </c>
      <c r="B3" s="3">
        <f>VLOOKUP($A3,'PS Annual LA Forecasts'!$A$2:$AI$42,8,0)</f>
        <v>2803</v>
      </c>
      <c r="C3" s="3">
        <f>VLOOKUP($A3,'PS Annual LA Forecasts'!$A$2:$AI$42,15,0)</f>
        <v>23049</v>
      </c>
      <c r="D3" s="3">
        <f>VLOOKUP($A3,'PS Annual LA Forecasts'!$A$2:$AI$42,25,0)</f>
        <v>77089</v>
      </c>
      <c r="E3" s="3">
        <f>VLOOKUP($A3,'PS Annual LA Forecasts'!$A$2:$AI$42,35,0)</f>
        <v>113369</v>
      </c>
      <c r="F3" s="3">
        <f>VLOOKUP($A3,'CT Annual LA Forecasts'!$A$2:$AI$42,8,0)</f>
        <v>2691</v>
      </c>
      <c r="G3" s="3">
        <f>VLOOKUP($A3,'CT Annual LA Forecasts'!$A$2:$AI$42,15,0)</f>
        <v>16881</v>
      </c>
      <c r="H3" s="3">
        <f>VLOOKUP($A3,'CT Annual LA Forecasts'!$A$2:$AI$42,25,0)</f>
        <v>72813</v>
      </c>
      <c r="I3" s="3">
        <f>VLOOKUP($A3,'CT Annual LA Forecasts'!$A$2:$AI$42,35,0)</f>
        <v>104145</v>
      </c>
      <c r="J3" s="3">
        <f>VLOOKUP($A3,'LTW Annual LA Forecasts'!$A$2:$AI$42,8,0)</f>
        <v>5637</v>
      </c>
      <c r="K3" s="3">
        <f>VLOOKUP($A3,'LTW Annual LA Forecasts'!$A$2:$AI$42,15,0)</f>
        <v>33937</v>
      </c>
      <c r="L3" s="3">
        <f>VLOOKUP($A3,'LTW Annual LA Forecasts'!$A$2:$AI$42,25,0)</f>
        <v>77179</v>
      </c>
      <c r="M3" s="3">
        <f>VLOOKUP($A3,'LTW Annual LA Forecasts'!$A$2:$AI$42,35,0)</f>
        <v>88155</v>
      </c>
      <c r="N3" s="3">
        <f>VLOOKUP($A3,'ST Annual LA Forecasts'!$A$2:$AI$42,8,0)</f>
        <v>1829</v>
      </c>
      <c r="O3" s="3">
        <f>VLOOKUP($A3,'ST Annual LA Forecasts'!$A$2:$AI$42,15,0)</f>
        <v>6251</v>
      </c>
      <c r="P3" s="3">
        <f>VLOOKUP($A3,'ST Annual LA Forecasts'!$A$2:$AI$42,25,0)</f>
        <v>25547</v>
      </c>
      <c r="Q3" s="3">
        <f>VLOOKUP($A3,'ST Annual LA Forecasts'!$A$2:$AI$42,35,0)</f>
        <v>46713</v>
      </c>
      <c r="R3" s="3">
        <f>VLOOKUP($A3,'SP Annual LA Forecasts'!$A$2:$AI$42,8,0)</f>
        <v>1796</v>
      </c>
      <c r="S3" s="3">
        <f>VLOOKUP($A3,'SP Annual LA Forecasts'!$A$2:$AI$42,15,0)</f>
        <v>7321</v>
      </c>
      <c r="T3" s="3">
        <f>VLOOKUP($A3,'SP Annual LA Forecasts'!$A$2:$AI$42,25,0)</f>
        <v>25317</v>
      </c>
      <c r="U3" s="3">
        <f>VLOOKUP($A3,'SP Annual LA Forecasts'!$A$2:$AI$42,35,0)</f>
        <v>37354</v>
      </c>
      <c r="V3" s="37" t="s">
        <v>72</v>
      </c>
      <c r="W3" s="2" t="s">
        <v>54</v>
      </c>
      <c r="X3" s="2" t="s">
        <v>57</v>
      </c>
    </row>
    <row r="4" spans="1:25" x14ac:dyDescent="0.35">
      <c r="A4" s="2" t="s">
        <v>1</v>
      </c>
      <c r="B4" s="3">
        <f>VLOOKUP($A4,'PS Annual LA Forecasts'!$A$2:$AI$42,8,0)</f>
        <v>222</v>
      </c>
      <c r="C4" s="3">
        <f>VLOOKUP($A4,'PS Annual LA Forecasts'!$A$2:$AI$42,15,0)</f>
        <v>1578</v>
      </c>
      <c r="D4" s="3">
        <f>VLOOKUP($A4,'PS Annual LA Forecasts'!$A$2:$AI$42,25,0)</f>
        <v>5324</v>
      </c>
      <c r="E4" s="3">
        <f>VLOOKUP($A4,'PS Annual LA Forecasts'!$A$2:$AI$42,35,0)</f>
        <v>7868</v>
      </c>
      <c r="F4" s="3">
        <f>VLOOKUP($A4,'CT Annual LA Forecasts'!$A$2:$AI$42,8,0)</f>
        <v>233</v>
      </c>
      <c r="G4" s="3">
        <f>VLOOKUP($A4,'CT Annual LA Forecasts'!$A$2:$AI$42,15,0)</f>
        <v>1275</v>
      </c>
      <c r="H4" s="3">
        <f>VLOOKUP($A4,'CT Annual LA Forecasts'!$A$2:$AI$42,25,0)</f>
        <v>5185</v>
      </c>
      <c r="I4" s="3">
        <f>VLOOKUP($A4,'CT Annual LA Forecasts'!$A$2:$AI$42,35,0)</f>
        <v>7341</v>
      </c>
      <c r="J4" s="3">
        <f>VLOOKUP($A4,'LTW Annual LA Forecasts'!$A$2:$AI$42,8,0)</f>
        <v>454</v>
      </c>
      <c r="K4" s="3">
        <f>VLOOKUP($A4,'LTW Annual LA Forecasts'!$A$2:$AI$42,15,0)</f>
        <v>2515</v>
      </c>
      <c r="L4" s="3">
        <f>VLOOKUP($A4,'LTW Annual LA Forecasts'!$A$2:$AI$42,25,0)</f>
        <v>5485</v>
      </c>
      <c r="M4" s="3">
        <f>VLOOKUP($A4,'LTW Annual LA Forecasts'!$A$2:$AI$42,35,0)</f>
        <v>6157</v>
      </c>
      <c r="N4" s="3">
        <f>VLOOKUP($A4,'ST Annual LA Forecasts'!$A$2:$AI$42,8,0)</f>
        <v>170</v>
      </c>
      <c r="O4" s="3">
        <f>VLOOKUP($A4,'ST Annual LA Forecasts'!$A$2:$AI$42,15,0)</f>
        <v>525</v>
      </c>
      <c r="P4" s="3">
        <f>VLOOKUP($A4,'ST Annual LA Forecasts'!$A$2:$AI$42,25,0)</f>
        <v>2012</v>
      </c>
      <c r="Q4" s="3">
        <f>VLOOKUP($A4,'ST Annual LA Forecasts'!$A$2:$AI$42,35,0)</f>
        <v>3494</v>
      </c>
      <c r="R4" s="3">
        <f>VLOOKUP($A4,'SP Annual LA Forecasts'!$A$2:$AI$42,8,0)</f>
        <v>169</v>
      </c>
      <c r="S4" s="3">
        <f>VLOOKUP($A4,'SP Annual LA Forecasts'!$A$2:$AI$42,15,0)</f>
        <v>621</v>
      </c>
      <c r="T4" s="3">
        <f>VLOOKUP($A4,'SP Annual LA Forecasts'!$A$2:$AI$42,25,0)</f>
        <v>1876</v>
      </c>
      <c r="U4" s="3">
        <f>VLOOKUP($A4,'SP Annual LA Forecasts'!$A$2:$AI$42,35,0)</f>
        <v>2668</v>
      </c>
      <c r="V4" s="37" t="s">
        <v>73</v>
      </c>
      <c r="W4" s="2" t="s">
        <v>66</v>
      </c>
      <c r="X4" s="2" t="s">
        <v>57</v>
      </c>
    </row>
    <row r="5" spans="1:25" x14ac:dyDescent="0.35">
      <c r="A5" s="2" t="s">
        <v>2</v>
      </c>
      <c r="B5" s="3">
        <f>VLOOKUP($A5,'PS Annual LA Forecasts'!$A$2:$AI$42,8,0)</f>
        <v>3783</v>
      </c>
      <c r="C5" s="3">
        <f>VLOOKUP($A5,'PS Annual LA Forecasts'!$A$2:$AI$42,15,0)</f>
        <v>37936</v>
      </c>
      <c r="D5" s="3">
        <f>VLOOKUP($A5,'PS Annual LA Forecasts'!$A$2:$AI$42,25,0)</f>
        <v>140803</v>
      </c>
      <c r="E5" s="3">
        <f>VLOOKUP($A5,'PS Annual LA Forecasts'!$A$2:$AI$42,35,0)</f>
        <v>209968</v>
      </c>
      <c r="F5" s="3">
        <f>VLOOKUP($A5,'CT Annual LA Forecasts'!$A$2:$AI$42,8,0)</f>
        <v>3730</v>
      </c>
      <c r="G5" s="3">
        <f>VLOOKUP($A5,'CT Annual LA Forecasts'!$A$2:$AI$42,15,0)</f>
        <v>25099</v>
      </c>
      <c r="H5" s="3">
        <f>VLOOKUP($A5,'CT Annual LA Forecasts'!$A$2:$AI$42,25,0)</f>
        <v>128546</v>
      </c>
      <c r="I5" s="3">
        <f>VLOOKUP($A5,'CT Annual LA Forecasts'!$A$2:$AI$42,35,0)</f>
        <v>185255</v>
      </c>
      <c r="J5" s="3">
        <f>VLOOKUP($A5,'LTW Annual LA Forecasts'!$A$2:$AI$42,8,0)</f>
        <v>7809</v>
      </c>
      <c r="K5" s="3">
        <f>VLOOKUP($A5,'LTW Annual LA Forecasts'!$A$2:$AI$42,15,0)</f>
        <v>54991</v>
      </c>
      <c r="L5" s="3">
        <f>VLOOKUP($A5,'LTW Annual LA Forecasts'!$A$2:$AI$42,25,0)</f>
        <v>137314</v>
      </c>
      <c r="M5" s="3">
        <f>VLOOKUP($A5,'LTW Annual LA Forecasts'!$A$2:$AI$42,35,0)</f>
        <v>154573</v>
      </c>
      <c r="N5" s="3">
        <f>VLOOKUP($A5,'ST Annual LA Forecasts'!$A$2:$AI$42,8,0)</f>
        <v>2374</v>
      </c>
      <c r="O5" s="3">
        <f>VLOOKUP($A5,'ST Annual LA Forecasts'!$A$2:$AI$42,15,0)</f>
        <v>9099</v>
      </c>
      <c r="P5" s="3">
        <f>VLOOKUP($A5,'ST Annual LA Forecasts'!$A$2:$AI$42,25,0)</f>
        <v>41223</v>
      </c>
      <c r="Q5" s="3">
        <f>VLOOKUP($A5,'ST Annual LA Forecasts'!$A$2:$AI$42,35,0)</f>
        <v>80693</v>
      </c>
      <c r="R5" s="3">
        <f>VLOOKUP($A5,'SP Annual LA Forecasts'!$A$2:$AI$42,8,0)</f>
        <v>2192</v>
      </c>
      <c r="S5" s="3">
        <f>VLOOKUP($A5,'SP Annual LA Forecasts'!$A$2:$AI$42,15,0)</f>
        <v>10267</v>
      </c>
      <c r="T5" s="3">
        <f>VLOOKUP($A5,'SP Annual LA Forecasts'!$A$2:$AI$42,25,0)</f>
        <v>38477</v>
      </c>
      <c r="U5" s="3">
        <f>VLOOKUP($A5,'SP Annual LA Forecasts'!$A$2:$AI$42,35,0)</f>
        <v>59325</v>
      </c>
      <c r="V5" s="37" t="s">
        <v>54</v>
      </c>
      <c r="W5" s="2" t="s">
        <v>54</v>
      </c>
      <c r="X5" s="2"/>
    </row>
    <row r="6" spans="1:25" x14ac:dyDescent="0.35">
      <c r="A6" s="2" t="s">
        <v>3</v>
      </c>
      <c r="B6" s="3">
        <f>VLOOKUP($A6,'PS Annual LA Forecasts'!$A$2:$AI$42,8,0)</f>
        <v>1410</v>
      </c>
      <c r="C6" s="3">
        <f>VLOOKUP($A6,'PS Annual LA Forecasts'!$A$2:$AI$42,15,0)</f>
        <v>15184</v>
      </c>
      <c r="D6" s="3">
        <f>VLOOKUP($A6,'PS Annual LA Forecasts'!$A$2:$AI$42,25,0)</f>
        <v>58452</v>
      </c>
      <c r="E6" s="3">
        <f>VLOOKUP($A6,'PS Annual LA Forecasts'!$A$2:$AI$42,35,0)</f>
        <v>87580</v>
      </c>
      <c r="F6" s="3">
        <f>VLOOKUP($A6,'CT Annual LA Forecasts'!$A$2:$AI$42,8,0)</f>
        <v>1470</v>
      </c>
      <c r="G6" s="3">
        <f>VLOOKUP($A6,'CT Annual LA Forecasts'!$A$2:$AI$42,15,0)</f>
        <v>9775</v>
      </c>
      <c r="H6" s="3">
        <f>VLOOKUP($A6,'CT Annual LA Forecasts'!$A$2:$AI$42,25,0)</f>
        <v>52935</v>
      </c>
      <c r="I6" s="3">
        <f>VLOOKUP($A6,'CT Annual LA Forecasts'!$A$2:$AI$42,35,0)</f>
        <v>76355</v>
      </c>
      <c r="J6" s="3">
        <f>VLOOKUP($A6,'LTW Annual LA Forecasts'!$A$2:$AI$42,8,0)</f>
        <v>3034</v>
      </c>
      <c r="K6" s="3">
        <f>VLOOKUP($A6,'LTW Annual LA Forecasts'!$A$2:$AI$42,15,0)</f>
        <v>22401</v>
      </c>
      <c r="L6" s="3">
        <f>VLOOKUP($A6,'LTW Annual LA Forecasts'!$A$2:$AI$42,25,0)</f>
        <v>56702</v>
      </c>
      <c r="M6" s="3">
        <f>VLOOKUP($A6,'LTW Annual LA Forecasts'!$A$2:$AI$42,35,0)</f>
        <v>63171</v>
      </c>
      <c r="N6" s="3">
        <f>VLOOKUP($A6,'ST Annual LA Forecasts'!$A$2:$AI$42,8,0)</f>
        <v>959</v>
      </c>
      <c r="O6" s="3">
        <f>VLOOKUP($A6,'ST Annual LA Forecasts'!$A$2:$AI$42,15,0)</f>
        <v>3587</v>
      </c>
      <c r="P6" s="3">
        <f>VLOOKUP($A6,'ST Annual LA Forecasts'!$A$2:$AI$42,25,0)</f>
        <v>16677</v>
      </c>
      <c r="Q6" s="3">
        <f>VLOOKUP($A6,'ST Annual LA Forecasts'!$A$2:$AI$42,35,0)</f>
        <v>33075</v>
      </c>
      <c r="R6" s="3">
        <f>VLOOKUP($A6,'SP Annual LA Forecasts'!$A$2:$AI$42,8,0)</f>
        <v>886</v>
      </c>
      <c r="S6" s="3">
        <f>VLOOKUP($A6,'SP Annual LA Forecasts'!$A$2:$AI$42,15,0)</f>
        <v>4041</v>
      </c>
      <c r="T6" s="3">
        <f>VLOOKUP($A6,'SP Annual LA Forecasts'!$A$2:$AI$42,25,0)</f>
        <v>15130</v>
      </c>
      <c r="U6" s="3">
        <f>VLOOKUP($A6,'SP Annual LA Forecasts'!$A$2:$AI$42,35,0)</f>
        <v>23523</v>
      </c>
      <c r="V6" s="37" t="s">
        <v>54</v>
      </c>
      <c r="W6" s="2" t="s">
        <v>54</v>
      </c>
      <c r="X6" s="2"/>
    </row>
    <row r="7" spans="1:25" x14ac:dyDescent="0.35">
      <c r="A7" s="2" t="s">
        <v>4</v>
      </c>
      <c r="B7" s="3">
        <f>VLOOKUP($A7,'PS Annual LA Forecasts'!$A$2:$AI$42,8,0)</f>
        <v>5423</v>
      </c>
      <c r="C7" s="3">
        <f>VLOOKUP($A7,'PS Annual LA Forecasts'!$A$2:$AI$42,15,0)</f>
        <v>45193</v>
      </c>
      <c r="D7" s="3">
        <f>VLOOKUP($A7,'PS Annual LA Forecasts'!$A$2:$AI$42,25,0)</f>
        <v>160136</v>
      </c>
      <c r="E7" s="3">
        <f>VLOOKUP($A7,'PS Annual LA Forecasts'!$A$2:$AI$42,35,0)</f>
        <v>236779</v>
      </c>
      <c r="F7" s="3">
        <f>VLOOKUP($A7,'CT Annual LA Forecasts'!$A$2:$AI$42,8,0)</f>
        <v>5388</v>
      </c>
      <c r="G7" s="3">
        <f>VLOOKUP($A7,'CT Annual LA Forecasts'!$A$2:$AI$42,15,0)</f>
        <v>32223</v>
      </c>
      <c r="H7" s="3">
        <f>VLOOKUP($A7,'CT Annual LA Forecasts'!$A$2:$AI$42,25,0)</f>
        <v>151395</v>
      </c>
      <c r="I7" s="3">
        <f>VLOOKUP($A7,'CT Annual LA Forecasts'!$A$2:$AI$42,35,0)</f>
        <v>217252</v>
      </c>
      <c r="J7" s="3">
        <f>VLOOKUP($A7,'LTW Annual LA Forecasts'!$A$2:$AI$42,8,0)</f>
        <v>10448</v>
      </c>
      <c r="K7" s="3">
        <f>VLOOKUP($A7,'LTW Annual LA Forecasts'!$A$2:$AI$42,15,0)</f>
        <v>66652</v>
      </c>
      <c r="L7" s="3">
        <f>VLOOKUP($A7,'LTW Annual LA Forecasts'!$A$2:$AI$42,25,0)</f>
        <v>160078</v>
      </c>
      <c r="M7" s="3">
        <f>VLOOKUP($A7,'LTW Annual LA Forecasts'!$A$2:$AI$42,35,0)</f>
        <v>182130</v>
      </c>
      <c r="N7" s="3">
        <f>VLOOKUP($A7,'ST Annual LA Forecasts'!$A$2:$AI$42,8,0)</f>
        <v>3644</v>
      </c>
      <c r="O7" s="3">
        <f>VLOOKUP($A7,'ST Annual LA Forecasts'!$A$2:$AI$42,15,0)</f>
        <v>12521</v>
      </c>
      <c r="P7" s="3">
        <f>VLOOKUP($A7,'ST Annual LA Forecasts'!$A$2:$AI$42,25,0)</f>
        <v>51132</v>
      </c>
      <c r="Q7" s="3">
        <f>VLOOKUP($A7,'ST Annual LA Forecasts'!$A$2:$AI$42,35,0)</f>
        <v>94842</v>
      </c>
      <c r="R7" s="3">
        <f>VLOOKUP($A7,'SP Annual LA Forecasts'!$A$2:$AI$42,8,0)</f>
        <v>3453</v>
      </c>
      <c r="S7" s="3">
        <f>VLOOKUP($A7,'SP Annual LA Forecasts'!$A$2:$AI$42,15,0)</f>
        <v>14122</v>
      </c>
      <c r="T7" s="3">
        <f>VLOOKUP($A7,'SP Annual LA Forecasts'!$A$2:$AI$42,25,0)</f>
        <v>48240</v>
      </c>
      <c r="U7" s="3">
        <f>VLOOKUP($A7,'SP Annual LA Forecasts'!$A$2:$AI$42,35,0)</f>
        <v>71901</v>
      </c>
      <c r="V7" s="37" t="s">
        <v>55</v>
      </c>
      <c r="W7" s="2" t="s">
        <v>55</v>
      </c>
      <c r="X7" s="2"/>
    </row>
    <row r="8" spans="1:25" x14ac:dyDescent="0.35">
      <c r="A8" s="2" t="s">
        <v>5</v>
      </c>
      <c r="B8" s="3">
        <f>VLOOKUP($A8,'PS Annual LA Forecasts'!$A$2:$AI$42,8,0)</f>
        <v>471</v>
      </c>
      <c r="C8" s="3">
        <f>VLOOKUP($A8,'PS Annual LA Forecasts'!$A$2:$AI$42,15,0)</f>
        <v>4400</v>
      </c>
      <c r="D8" s="3">
        <f>VLOOKUP($A8,'PS Annual LA Forecasts'!$A$2:$AI$42,25,0)</f>
        <v>13600</v>
      </c>
      <c r="E8" s="3">
        <f>VLOOKUP($A8,'PS Annual LA Forecasts'!$A$2:$AI$42,35,0)</f>
        <v>19970</v>
      </c>
      <c r="F8" s="3">
        <f>VLOOKUP($A8,'CT Annual LA Forecasts'!$A$2:$AI$42,8,0)</f>
        <v>487</v>
      </c>
      <c r="G8" s="3">
        <f>VLOOKUP($A8,'CT Annual LA Forecasts'!$A$2:$AI$42,15,0)</f>
        <v>3238</v>
      </c>
      <c r="H8" s="3">
        <f>VLOOKUP($A8,'CT Annual LA Forecasts'!$A$2:$AI$42,25,0)</f>
        <v>13155</v>
      </c>
      <c r="I8" s="3">
        <f>VLOOKUP($A8,'CT Annual LA Forecasts'!$A$2:$AI$42,35,0)</f>
        <v>18216</v>
      </c>
      <c r="J8" s="3">
        <f>VLOOKUP($A8,'LTW Annual LA Forecasts'!$A$2:$AI$42,8,0)</f>
        <v>1071</v>
      </c>
      <c r="K8" s="3">
        <f>VLOOKUP($A8,'LTW Annual LA Forecasts'!$A$2:$AI$42,15,0)</f>
        <v>6475</v>
      </c>
      <c r="L8" s="3">
        <f>VLOOKUP($A8,'LTW Annual LA Forecasts'!$A$2:$AI$42,25,0)</f>
        <v>13841</v>
      </c>
      <c r="M8" s="3">
        <f>VLOOKUP($A8,'LTW Annual LA Forecasts'!$A$2:$AI$42,35,0)</f>
        <v>15567</v>
      </c>
      <c r="N8" s="3">
        <f>VLOOKUP($A8,'ST Annual LA Forecasts'!$A$2:$AI$42,8,0)</f>
        <v>336</v>
      </c>
      <c r="O8" s="3">
        <f>VLOOKUP($A8,'ST Annual LA Forecasts'!$A$2:$AI$42,15,0)</f>
        <v>1230</v>
      </c>
      <c r="P8" s="3">
        <f>VLOOKUP($A8,'ST Annual LA Forecasts'!$A$2:$AI$42,25,0)</f>
        <v>4969</v>
      </c>
      <c r="Q8" s="3">
        <f>VLOOKUP($A8,'ST Annual LA Forecasts'!$A$2:$AI$42,35,0)</f>
        <v>8664</v>
      </c>
      <c r="R8" s="3">
        <f>VLOOKUP($A8,'SP Annual LA Forecasts'!$A$2:$AI$42,8,0)</f>
        <v>321</v>
      </c>
      <c r="S8" s="3">
        <f>VLOOKUP($A8,'SP Annual LA Forecasts'!$A$2:$AI$42,15,0)</f>
        <v>1417</v>
      </c>
      <c r="T8" s="3">
        <f>VLOOKUP($A8,'SP Annual LA Forecasts'!$A$2:$AI$42,25,0)</f>
        <v>4667</v>
      </c>
      <c r="U8" s="3">
        <f>VLOOKUP($A8,'SP Annual LA Forecasts'!$A$2:$AI$42,35,0)</f>
        <v>6753</v>
      </c>
      <c r="V8" s="37" t="s">
        <v>74</v>
      </c>
      <c r="W8" s="2" t="s">
        <v>54</v>
      </c>
      <c r="X8" s="2" t="s">
        <v>60</v>
      </c>
    </row>
    <row r="9" spans="1:25" x14ac:dyDescent="0.35">
      <c r="A9" s="2" t="s">
        <v>6</v>
      </c>
      <c r="B9" s="3">
        <f>VLOOKUP($A9,'PS Annual LA Forecasts'!$A$2:$AI$42,8,0)</f>
        <v>870</v>
      </c>
      <c r="C9" s="3">
        <f>VLOOKUP($A9,'PS Annual LA Forecasts'!$A$2:$AI$42,15,0)</f>
        <v>8793</v>
      </c>
      <c r="D9" s="3">
        <f>VLOOKUP($A9,'PS Annual LA Forecasts'!$A$2:$AI$42,25,0)</f>
        <v>32607</v>
      </c>
      <c r="E9" s="3">
        <f>VLOOKUP($A9,'PS Annual LA Forecasts'!$A$2:$AI$42,35,0)</f>
        <v>48491</v>
      </c>
      <c r="F9" s="3">
        <f>VLOOKUP($A9,'CT Annual LA Forecasts'!$A$2:$AI$42,8,0)</f>
        <v>925</v>
      </c>
      <c r="G9" s="3">
        <f>VLOOKUP($A9,'CT Annual LA Forecasts'!$A$2:$AI$42,15,0)</f>
        <v>5894</v>
      </c>
      <c r="H9" s="3">
        <f>VLOOKUP($A9,'CT Annual LA Forecasts'!$A$2:$AI$42,25,0)</f>
        <v>30299</v>
      </c>
      <c r="I9" s="3">
        <f>VLOOKUP($A9,'CT Annual LA Forecasts'!$A$2:$AI$42,35,0)</f>
        <v>43562</v>
      </c>
      <c r="J9" s="3">
        <f>VLOOKUP($A9,'LTW Annual LA Forecasts'!$A$2:$AI$42,8,0)</f>
        <v>1819</v>
      </c>
      <c r="K9" s="3">
        <f>VLOOKUP($A9,'LTW Annual LA Forecasts'!$A$2:$AI$42,15,0)</f>
        <v>12751</v>
      </c>
      <c r="L9" s="3">
        <f>VLOOKUP($A9,'LTW Annual LA Forecasts'!$A$2:$AI$42,25,0)</f>
        <v>32156</v>
      </c>
      <c r="M9" s="3">
        <f>VLOOKUP($A9,'LTW Annual LA Forecasts'!$A$2:$AI$42,35,0)</f>
        <v>36415</v>
      </c>
      <c r="N9" s="3">
        <f>VLOOKUP($A9,'ST Annual LA Forecasts'!$A$2:$AI$42,8,0)</f>
        <v>597</v>
      </c>
      <c r="O9" s="3">
        <f>VLOOKUP($A9,'ST Annual LA Forecasts'!$A$2:$AI$42,15,0)</f>
        <v>2271</v>
      </c>
      <c r="P9" s="3">
        <f>VLOOKUP($A9,'ST Annual LA Forecasts'!$A$2:$AI$42,25,0)</f>
        <v>9891</v>
      </c>
      <c r="Q9" s="3">
        <f>VLOOKUP($A9,'ST Annual LA Forecasts'!$A$2:$AI$42,35,0)</f>
        <v>18976</v>
      </c>
      <c r="R9" s="3">
        <f>VLOOKUP($A9,'SP Annual LA Forecasts'!$A$2:$AI$42,8,0)</f>
        <v>524</v>
      </c>
      <c r="S9" s="3">
        <f>VLOOKUP($A9,'SP Annual LA Forecasts'!$A$2:$AI$42,15,0)</f>
        <v>2517</v>
      </c>
      <c r="T9" s="3">
        <f>VLOOKUP($A9,'SP Annual LA Forecasts'!$A$2:$AI$42,25,0)</f>
        <v>8949</v>
      </c>
      <c r="U9" s="3">
        <f>VLOOKUP($A9,'SP Annual LA Forecasts'!$A$2:$AI$42,35,0)</f>
        <v>13696</v>
      </c>
      <c r="V9" s="37" t="s">
        <v>56</v>
      </c>
      <c r="W9" s="2" t="s">
        <v>56</v>
      </c>
      <c r="X9" s="2"/>
    </row>
    <row r="10" spans="1:25" x14ac:dyDescent="0.35">
      <c r="A10" s="2" t="s">
        <v>7</v>
      </c>
      <c r="B10" s="3">
        <f>VLOOKUP($A10,'PS Annual LA Forecasts'!$A$2:$AI$42,8,0)</f>
        <v>3026</v>
      </c>
      <c r="C10" s="3">
        <f>VLOOKUP($A10,'PS Annual LA Forecasts'!$A$2:$AI$42,15,0)</f>
        <v>24554</v>
      </c>
      <c r="D10" s="3">
        <f>VLOOKUP($A10,'PS Annual LA Forecasts'!$A$2:$AI$42,25,0)</f>
        <v>88978</v>
      </c>
      <c r="E10" s="3">
        <f>VLOOKUP($A10,'PS Annual LA Forecasts'!$A$2:$AI$42,35,0)</f>
        <v>132332</v>
      </c>
      <c r="F10" s="3">
        <f>VLOOKUP($A10,'CT Annual LA Forecasts'!$A$2:$AI$42,8,0)</f>
        <v>3186</v>
      </c>
      <c r="G10" s="3">
        <f>VLOOKUP($A10,'CT Annual LA Forecasts'!$A$2:$AI$42,15,0)</f>
        <v>17958</v>
      </c>
      <c r="H10" s="3">
        <f>VLOOKUP($A10,'CT Annual LA Forecasts'!$A$2:$AI$42,25,0)</f>
        <v>83424</v>
      </c>
      <c r="I10" s="3">
        <f>VLOOKUP($A10,'CT Annual LA Forecasts'!$A$2:$AI$42,35,0)</f>
        <v>119625</v>
      </c>
      <c r="J10" s="3">
        <f>VLOOKUP($A10,'LTW Annual LA Forecasts'!$A$2:$AI$42,8,0)</f>
        <v>6127</v>
      </c>
      <c r="K10" s="3">
        <f>VLOOKUP($A10,'LTW Annual LA Forecasts'!$A$2:$AI$42,15,0)</f>
        <v>37460</v>
      </c>
      <c r="L10" s="3">
        <f>VLOOKUP($A10,'LTW Annual LA Forecasts'!$A$2:$AI$42,25,0)</f>
        <v>88878</v>
      </c>
      <c r="M10" s="3">
        <f>VLOOKUP($A10,'LTW Annual LA Forecasts'!$A$2:$AI$42,35,0)</f>
        <v>99969</v>
      </c>
      <c r="N10" s="3">
        <f>VLOOKUP($A10,'ST Annual LA Forecasts'!$A$2:$AI$42,8,0)</f>
        <v>2205</v>
      </c>
      <c r="O10" s="3">
        <f>VLOOKUP($A10,'ST Annual LA Forecasts'!$A$2:$AI$42,15,0)</f>
        <v>7136</v>
      </c>
      <c r="P10" s="3">
        <f>VLOOKUP($A10,'ST Annual LA Forecasts'!$A$2:$AI$42,25,0)</f>
        <v>28624</v>
      </c>
      <c r="Q10" s="3">
        <f>VLOOKUP($A10,'ST Annual LA Forecasts'!$A$2:$AI$42,35,0)</f>
        <v>53409</v>
      </c>
      <c r="R10" s="3">
        <f>VLOOKUP($A10,'SP Annual LA Forecasts'!$A$2:$AI$42,8,0)</f>
        <v>2128</v>
      </c>
      <c r="S10" s="3">
        <f>VLOOKUP($A10,'SP Annual LA Forecasts'!$A$2:$AI$42,15,0)</f>
        <v>8184</v>
      </c>
      <c r="T10" s="3">
        <f>VLOOKUP($A10,'SP Annual LA Forecasts'!$A$2:$AI$42,25,0)</f>
        <v>26948</v>
      </c>
      <c r="U10" s="3">
        <f>VLOOKUP($A10,'SP Annual LA Forecasts'!$A$2:$AI$42,35,0)</f>
        <v>40098</v>
      </c>
      <c r="V10" s="37" t="s">
        <v>57</v>
      </c>
      <c r="W10" s="2" t="s">
        <v>57</v>
      </c>
      <c r="X10" s="2"/>
    </row>
    <row r="11" spans="1:25" x14ac:dyDescent="0.35">
      <c r="A11" s="2" t="s">
        <v>8</v>
      </c>
      <c r="B11" s="3">
        <f>VLOOKUP($A11,'PS Annual LA Forecasts'!$A$2:$AI$42,8,0)</f>
        <v>515</v>
      </c>
      <c r="C11" s="3">
        <f>VLOOKUP($A11,'PS Annual LA Forecasts'!$A$2:$AI$42,15,0)</f>
        <v>5565</v>
      </c>
      <c r="D11" s="3">
        <f>VLOOKUP($A11,'PS Annual LA Forecasts'!$A$2:$AI$42,25,0)</f>
        <v>14089</v>
      </c>
      <c r="E11" s="3">
        <f>VLOOKUP($A11,'PS Annual LA Forecasts'!$A$2:$AI$42,35,0)</f>
        <v>20093</v>
      </c>
      <c r="F11" s="3">
        <f>VLOOKUP($A11,'CT Annual LA Forecasts'!$A$2:$AI$42,8,0)</f>
        <v>556</v>
      </c>
      <c r="G11" s="3">
        <f>VLOOKUP($A11,'CT Annual LA Forecasts'!$A$2:$AI$42,15,0)</f>
        <v>4269</v>
      </c>
      <c r="H11" s="3">
        <f>VLOOKUP($A11,'CT Annual LA Forecasts'!$A$2:$AI$42,25,0)</f>
        <v>14174</v>
      </c>
      <c r="I11" s="3">
        <f>VLOOKUP($A11,'CT Annual LA Forecasts'!$A$2:$AI$42,35,0)</f>
        <v>18820</v>
      </c>
      <c r="J11" s="3">
        <f>VLOOKUP($A11,'LTW Annual LA Forecasts'!$A$2:$AI$42,8,0)</f>
        <v>1463</v>
      </c>
      <c r="K11" s="3">
        <f>VLOOKUP($A11,'LTW Annual LA Forecasts'!$A$2:$AI$42,15,0)</f>
        <v>8161</v>
      </c>
      <c r="L11" s="3">
        <f>VLOOKUP($A11,'LTW Annual LA Forecasts'!$A$2:$AI$42,25,0)</f>
        <v>14793</v>
      </c>
      <c r="M11" s="3">
        <f>VLOOKUP($A11,'LTW Annual LA Forecasts'!$A$2:$AI$42,35,0)</f>
        <v>16361</v>
      </c>
      <c r="N11" s="3">
        <f>VLOOKUP($A11,'ST Annual LA Forecasts'!$A$2:$AI$42,8,0)</f>
        <v>400</v>
      </c>
      <c r="O11" s="3">
        <f>VLOOKUP($A11,'ST Annual LA Forecasts'!$A$2:$AI$42,15,0)</f>
        <v>1658</v>
      </c>
      <c r="P11" s="3">
        <f>VLOOKUP($A11,'ST Annual LA Forecasts'!$A$2:$AI$42,25,0)</f>
        <v>6587</v>
      </c>
      <c r="Q11" s="3">
        <f>VLOOKUP($A11,'ST Annual LA Forecasts'!$A$2:$AI$42,35,0)</f>
        <v>9908</v>
      </c>
      <c r="R11" s="3">
        <f>VLOOKUP($A11,'SP Annual LA Forecasts'!$A$2:$AI$42,8,0)</f>
        <v>394</v>
      </c>
      <c r="S11" s="3">
        <f>VLOOKUP($A11,'SP Annual LA Forecasts'!$A$2:$AI$42,15,0)</f>
        <v>2235</v>
      </c>
      <c r="T11" s="3">
        <f>VLOOKUP($A11,'SP Annual LA Forecasts'!$A$2:$AI$42,25,0)</f>
        <v>6199</v>
      </c>
      <c r="U11" s="3">
        <f>VLOOKUP($A11,'SP Annual LA Forecasts'!$A$2:$AI$42,35,0)</f>
        <v>8288</v>
      </c>
      <c r="V11" s="37" t="s">
        <v>58</v>
      </c>
      <c r="W11" s="2" t="s">
        <v>58</v>
      </c>
      <c r="X11" s="2"/>
    </row>
    <row r="12" spans="1:25" x14ac:dyDescent="0.35">
      <c r="A12" s="2" t="s">
        <v>9</v>
      </c>
      <c r="B12" s="3">
        <f>VLOOKUP($A12,'PS Annual LA Forecasts'!$A$2:$AI$42,8,0)</f>
        <v>3562</v>
      </c>
      <c r="C12" s="3">
        <f>VLOOKUP($A12,'PS Annual LA Forecasts'!$A$2:$AI$42,15,0)</f>
        <v>32237</v>
      </c>
      <c r="D12" s="3">
        <f>VLOOKUP($A12,'PS Annual LA Forecasts'!$A$2:$AI$42,25,0)</f>
        <v>103385</v>
      </c>
      <c r="E12" s="3">
        <f>VLOOKUP($A12,'PS Annual LA Forecasts'!$A$2:$AI$42,35,0)</f>
        <v>152009</v>
      </c>
      <c r="F12" s="3">
        <f>VLOOKUP($A12,'CT Annual LA Forecasts'!$A$2:$AI$42,8,0)</f>
        <v>4229</v>
      </c>
      <c r="G12" s="3">
        <f>VLOOKUP($A12,'CT Annual LA Forecasts'!$A$2:$AI$42,15,0)</f>
        <v>24348</v>
      </c>
      <c r="H12" s="3">
        <f>VLOOKUP($A12,'CT Annual LA Forecasts'!$A$2:$AI$42,25,0)</f>
        <v>99706</v>
      </c>
      <c r="I12" s="3">
        <f>VLOOKUP($A12,'CT Annual LA Forecasts'!$A$2:$AI$42,35,0)</f>
        <v>139447</v>
      </c>
      <c r="J12" s="3">
        <f>VLOOKUP($A12,'LTW Annual LA Forecasts'!$A$2:$AI$42,8,0)</f>
        <v>8585</v>
      </c>
      <c r="K12" s="3">
        <f>VLOOKUP($A12,'LTW Annual LA Forecasts'!$A$2:$AI$42,15,0)</f>
        <v>49075</v>
      </c>
      <c r="L12" s="3">
        <f>VLOOKUP($A12,'LTW Annual LA Forecasts'!$A$2:$AI$42,25,0)</f>
        <v>105602</v>
      </c>
      <c r="M12" s="3">
        <f>VLOOKUP($A12,'LTW Annual LA Forecasts'!$A$2:$AI$42,35,0)</f>
        <v>117585</v>
      </c>
      <c r="N12" s="3">
        <f>VLOOKUP($A12,'ST Annual LA Forecasts'!$A$2:$AI$42,8,0)</f>
        <v>3031</v>
      </c>
      <c r="O12" s="3">
        <f>VLOOKUP($A12,'ST Annual LA Forecasts'!$A$2:$AI$42,15,0)</f>
        <v>9968</v>
      </c>
      <c r="P12" s="3">
        <f>VLOOKUP($A12,'ST Annual LA Forecasts'!$A$2:$AI$42,25,0)</f>
        <v>38092</v>
      </c>
      <c r="Q12" s="3">
        <f>VLOOKUP($A12,'ST Annual LA Forecasts'!$A$2:$AI$42,35,0)</f>
        <v>65372</v>
      </c>
      <c r="R12" s="3">
        <f>VLOOKUP($A12,'SP Annual LA Forecasts'!$A$2:$AI$42,8,0)</f>
        <v>2956</v>
      </c>
      <c r="S12" s="3">
        <f>VLOOKUP($A12,'SP Annual LA Forecasts'!$A$2:$AI$42,15,0)</f>
        <v>11997</v>
      </c>
      <c r="T12" s="3">
        <f>VLOOKUP($A12,'SP Annual LA Forecasts'!$A$2:$AI$42,25,0)</f>
        <v>35598</v>
      </c>
      <c r="U12" s="3">
        <f>VLOOKUP($A12,'SP Annual LA Forecasts'!$A$2:$AI$42,35,0)</f>
        <v>50754</v>
      </c>
      <c r="V12" s="37" t="s">
        <v>75</v>
      </c>
      <c r="W12" s="2" t="s">
        <v>59</v>
      </c>
      <c r="X12" s="2" t="s">
        <v>60</v>
      </c>
    </row>
    <row r="13" spans="1:25" x14ac:dyDescent="0.35">
      <c r="A13" s="2" t="s">
        <v>10</v>
      </c>
      <c r="B13" s="3">
        <f>VLOOKUP($A13,'PS Annual LA Forecasts'!$A$2:$AI$42,8,0)</f>
        <v>1582</v>
      </c>
      <c r="C13" s="3">
        <f>VLOOKUP($A13,'PS Annual LA Forecasts'!$A$2:$AI$42,15,0)</f>
        <v>15454</v>
      </c>
      <c r="D13" s="3">
        <f>VLOOKUP($A13,'PS Annual LA Forecasts'!$A$2:$AI$42,25,0)</f>
        <v>58994</v>
      </c>
      <c r="E13" s="3">
        <f>VLOOKUP($A13,'PS Annual LA Forecasts'!$A$2:$AI$42,35,0)</f>
        <v>87952</v>
      </c>
      <c r="F13" s="3">
        <f>VLOOKUP($A13,'CT Annual LA Forecasts'!$A$2:$AI$42,8,0)</f>
        <v>1653</v>
      </c>
      <c r="G13" s="3">
        <f>VLOOKUP($A13,'CT Annual LA Forecasts'!$A$2:$AI$42,15,0)</f>
        <v>10444</v>
      </c>
      <c r="H13" s="3">
        <f>VLOOKUP($A13,'CT Annual LA Forecasts'!$A$2:$AI$42,25,0)</f>
        <v>55111</v>
      </c>
      <c r="I13" s="3">
        <f>VLOOKUP($A13,'CT Annual LA Forecasts'!$A$2:$AI$42,35,0)</f>
        <v>79987</v>
      </c>
      <c r="J13" s="3">
        <f>VLOOKUP($A13,'LTW Annual LA Forecasts'!$A$2:$AI$42,8,0)</f>
        <v>3217</v>
      </c>
      <c r="K13" s="3">
        <f>VLOOKUP($A13,'LTW Annual LA Forecasts'!$A$2:$AI$42,15,0)</f>
        <v>22894</v>
      </c>
      <c r="L13" s="3">
        <f>VLOOKUP($A13,'LTW Annual LA Forecasts'!$A$2:$AI$42,25,0)</f>
        <v>58524</v>
      </c>
      <c r="M13" s="3">
        <f>VLOOKUP($A13,'LTW Annual LA Forecasts'!$A$2:$AI$42,35,0)</f>
        <v>66322</v>
      </c>
      <c r="N13" s="3">
        <f>VLOOKUP($A13,'ST Annual LA Forecasts'!$A$2:$AI$42,8,0)</f>
        <v>1071</v>
      </c>
      <c r="O13" s="3">
        <f>VLOOKUP($A13,'ST Annual LA Forecasts'!$A$2:$AI$42,15,0)</f>
        <v>3949</v>
      </c>
      <c r="P13" s="3">
        <f>VLOOKUP($A13,'ST Annual LA Forecasts'!$A$2:$AI$42,25,0)</f>
        <v>17811</v>
      </c>
      <c r="Q13" s="3">
        <f>VLOOKUP($A13,'ST Annual LA Forecasts'!$A$2:$AI$42,35,0)</f>
        <v>34982</v>
      </c>
      <c r="R13" s="3">
        <f>VLOOKUP($A13,'SP Annual LA Forecasts'!$A$2:$AI$42,8,0)</f>
        <v>974</v>
      </c>
      <c r="S13" s="3">
        <f>VLOOKUP($A13,'SP Annual LA Forecasts'!$A$2:$AI$42,15,0)</f>
        <v>4346</v>
      </c>
      <c r="T13" s="3">
        <f>VLOOKUP($A13,'SP Annual LA Forecasts'!$A$2:$AI$42,25,0)</f>
        <v>16092</v>
      </c>
      <c r="U13" s="3">
        <f>VLOOKUP($A13,'SP Annual LA Forecasts'!$A$2:$AI$42,35,0)</f>
        <v>24703</v>
      </c>
      <c r="V13" s="37" t="s">
        <v>55</v>
      </c>
      <c r="W13" s="2" t="s">
        <v>55</v>
      </c>
      <c r="X13" s="2"/>
    </row>
    <row r="14" spans="1:25" x14ac:dyDescent="0.35">
      <c r="A14" s="2" t="s">
        <v>11</v>
      </c>
      <c r="B14" s="3">
        <f>VLOOKUP($A14,'PS Annual LA Forecasts'!$A$2:$AI$42,8,0)</f>
        <v>1155</v>
      </c>
      <c r="C14" s="3">
        <f>VLOOKUP($A14,'PS Annual LA Forecasts'!$A$2:$AI$42,15,0)</f>
        <v>10048</v>
      </c>
      <c r="D14" s="3">
        <f>VLOOKUP($A14,'PS Annual LA Forecasts'!$A$2:$AI$42,25,0)</f>
        <v>28280</v>
      </c>
      <c r="E14" s="3">
        <f>VLOOKUP($A14,'PS Annual LA Forecasts'!$A$2:$AI$42,35,0)</f>
        <v>41566</v>
      </c>
      <c r="F14" s="3">
        <f>VLOOKUP($A14,'CT Annual LA Forecasts'!$A$2:$AI$42,8,0)</f>
        <v>1291</v>
      </c>
      <c r="G14" s="3">
        <f>VLOOKUP($A14,'CT Annual LA Forecasts'!$A$2:$AI$42,15,0)</f>
        <v>7875</v>
      </c>
      <c r="H14" s="3">
        <f>VLOOKUP($A14,'CT Annual LA Forecasts'!$A$2:$AI$42,25,0)</f>
        <v>28791</v>
      </c>
      <c r="I14" s="3">
        <f>VLOOKUP($A14,'CT Annual LA Forecasts'!$A$2:$AI$42,35,0)</f>
        <v>39406</v>
      </c>
      <c r="J14" s="3">
        <f>VLOOKUP($A14,'LTW Annual LA Forecasts'!$A$2:$AI$42,8,0)</f>
        <v>2658</v>
      </c>
      <c r="K14" s="3">
        <f>VLOOKUP($A14,'LTW Annual LA Forecasts'!$A$2:$AI$42,15,0)</f>
        <v>14380</v>
      </c>
      <c r="L14" s="3">
        <f>VLOOKUP($A14,'LTW Annual LA Forecasts'!$A$2:$AI$42,25,0)</f>
        <v>29957</v>
      </c>
      <c r="M14" s="3">
        <f>VLOOKUP($A14,'LTW Annual LA Forecasts'!$A$2:$AI$42,35,0)</f>
        <v>33916</v>
      </c>
      <c r="N14" s="3">
        <f>VLOOKUP($A14,'ST Annual LA Forecasts'!$A$2:$AI$42,8,0)</f>
        <v>908</v>
      </c>
      <c r="O14" s="3">
        <f>VLOOKUP($A14,'ST Annual LA Forecasts'!$A$2:$AI$42,15,0)</f>
        <v>3299</v>
      </c>
      <c r="P14" s="3">
        <f>VLOOKUP($A14,'ST Annual LA Forecasts'!$A$2:$AI$42,25,0)</f>
        <v>11758</v>
      </c>
      <c r="Q14" s="3">
        <f>VLOOKUP($A14,'ST Annual LA Forecasts'!$A$2:$AI$42,35,0)</f>
        <v>19060</v>
      </c>
      <c r="R14" s="3">
        <f>VLOOKUP($A14,'SP Annual LA Forecasts'!$A$2:$AI$42,8,0)</f>
        <v>865</v>
      </c>
      <c r="S14" s="3">
        <f>VLOOKUP($A14,'SP Annual LA Forecasts'!$A$2:$AI$42,15,0)</f>
        <v>3814</v>
      </c>
      <c r="T14" s="3">
        <f>VLOOKUP($A14,'SP Annual LA Forecasts'!$A$2:$AI$42,25,0)</f>
        <v>10978</v>
      </c>
      <c r="U14" s="3">
        <f>VLOOKUP($A14,'SP Annual LA Forecasts'!$A$2:$AI$42,35,0)</f>
        <v>15232</v>
      </c>
      <c r="V14" s="37" t="s">
        <v>60</v>
      </c>
      <c r="W14" s="2" t="s">
        <v>60</v>
      </c>
      <c r="X14" s="2"/>
    </row>
    <row r="15" spans="1:25" x14ac:dyDescent="0.35">
      <c r="A15" s="2" t="s">
        <v>12</v>
      </c>
      <c r="B15" s="3">
        <f>VLOOKUP($A15,'PS Annual LA Forecasts'!$A$2:$AI$42,8,0)</f>
        <v>1272</v>
      </c>
      <c r="C15" s="3">
        <f>VLOOKUP($A15,'PS Annual LA Forecasts'!$A$2:$AI$42,15,0)</f>
        <v>12417</v>
      </c>
      <c r="D15" s="3">
        <f>VLOOKUP($A15,'PS Annual LA Forecasts'!$A$2:$AI$42,25,0)</f>
        <v>45559</v>
      </c>
      <c r="E15" s="3">
        <f>VLOOKUP($A15,'PS Annual LA Forecasts'!$A$2:$AI$42,35,0)</f>
        <v>68944</v>
      </c>
      <c r="F15" s="3">
        <f>VLOOKUP($A15,'CT Annual LA Forecasts'!$A$2:$AI$42,8,0)</f>
        <v>1564</v>
      </c>
      <c r="G15" s="3">
        <f>VLOOKUP($A15,'CT Annual LA Forecasts'!$A$2:$AI$42,15,0)</f>
        <v>8868</v>
      </c>
      <c r="H15" s="3">
        <f>VLOOKUP($A15,'CT Annual LA Forecasts'!$A$2:$AI$42,25,0)</f>
        <v>42480</v>
      </c>
      <c r="I15" s="3">
        <f>VLOOKUP($A15,'CT Annual LA Forecasts'!$A$2:$AI$42,35,0)</f>
        <v>60856</v>
      </c>
      <c r="J15" s="3">
        <f>VLOOKUP($A15,'LTW Annual LA Forecasts'!$A$2:$AI$42,8,0)</f>
        <v>2865</v>
      </c>
      <c r="K15" s="3">
        <f>VLOOKUP($A15,'LTW Annual LA Forecasts'!$A$2:$AI$42,15,0)</f>
        <v>18238</v>
      </c>
      <c r="L15" s="3">
        <f>VLOOKUP($A15,'LTW Annual LA Forecasts'!$A$2:$AI$42,25,0)</f>
        <v>44952</v>
      </c>
      <c r="M15" s="3">
        <f>VLOOKUP($A15,'LTW Annual LA Forecasts'!$A$2:$AI$42,35,0)</f>
        <v>50561</v>
      </c>
      <c r="N15" s="3">
        <f>VLOOKUP($A15,'ST Annual LA Forecasts'!$A$2:$AI$42,8,0)</f>
        <v>1076</v>
      </c>
      <c r="O15" s="3">
        <f>VLOOKUP($A15,'ST Annual LA Forecasts'!$A$2:$AI$42,15,0)</f>
        <v>3765</v>
      </c>
      <c r="P15" s="3">
        <f>VLOOKUP($A15,'ST Annual LA Forecasts'!$A$2:$AI$42,25,0)</f>
        <v>14957</v>
      </c>
      <c r="Q15" s="3">
        <f>VLOOKUP($A15,'ST Annual LA Forecasts'!$A$2:$AI$42,35,0)</f>
        <v>27280</v>
      </c>
      <c r="R15" s="3">
        <f>VLOOKUP($A15,'SP Annual LA Forecasts'!$A$2:$AI$42,8,0)</f>
        <v>992</v>
      </c>
      <c r="S15" s="3">
        <f>VLOOKUP($A15,'SP Annual LA Forecasts'!$A$2:$AI$42,15,0)</f>
        <v>3999</v>
      </c>
      <c r="T15" s="3">
        <f>VLOOKUP($A15,'SP Annual LA Forecasts'!$A$2:$AI$42,25,0)</f>
        <v>12750</v>
      </c>
      <c r="U15" s="3">
        <f>VLOOKUP($A15,'SP Annual LA Forecasts'!$A$2:$AI$42,35,0)</f>
        <v>19158</v>
      </c>
      <c r="V15" s="37" t="s">
        <v>74</v>
      </c>
      <c r="W15" s="2" t="s">
        <v>54</v>
      </c>
      <c r="X15" s="2" t="s">
        <v>60</v>
      </c>
    </row>
    <row r="16" spans="1:25" x14ac:dyDescent="0.35">
      <c r="A16" s="2" t="s">
        <v>13</v>
      </c>
      <c r="B16" s="3">
        <f>VLOOKUP($A16,'PS Annual LA Forecasts'!$A$2:$AI$42,8,0)</f>
        <v>989</v>
      </c>
      <c r="C16" s="3">
        <f>VLOOKUP($A16,'PS Annual LA Forecasts'!$A$2:$AI$42,15,0)</f>
        <v>8704</v>
      </c>
      <c r="D16" s="3">
        <f>VLOOKUP($A16,'PS Annual LA Forecasts'!$A$2:$AI$42,25,0)</f>
        <v>29908</v>
      </c>
      <c r="E16" s="3">
        <f>VLOOKUP($A16,'PS Annual LA Forecasts'!$A$2:$AI$42,35,0)</f>
        <v>44052</v>
      </c>
      <c r="F16" s="3">
        <f>VLOOKUP($A16,'CT Annual LA Forecasts'!$A$2:$AI$42,8,0)</f>
        <v>976</v>
      </c>
      <c r="G16" s="3">
        <f>VLOOKUP($A16,'CT Annual LA Forecasts'!$A$2:$AI$42,15,0)</f>
        <v>6103</v>
      </c>
      <c r="H16" s="3">
        <f>VLOOKUP($A16,'CT Annual LA Forecasts'!$A$2:$AI$42,25,0)</f>
        <v>28484</v>
      </c>
      <c r="I16" s="3">
        <f>VLOOKUP($A16,'CT Annual LA Forecasts'!$A$2:$AI$42,35,0)</f>
        <v>40568</v>
      </c>
      <c r="J16" s="3">
        <f>VLOOKUP($A16,'LTW Annual LA Forecasts'!$A$2:$AI$42,8,0)</f>
        <v>1941</v>
      </c>
      <c r="K16" s="3">
        <f>VLOOKUP($A16,'LTW Annual LA Forecasts'!$A$2:$AI$42,15,0)</f>
        <v>12562</v>
      </c>
      <c r="L16" s="3">
        <f>VLOOKUP($A16,'LTW Annual LA Forecasts'!$A$2:$AI$42,25,0)</f>
        <v>30073</v>
      </c>
      <c r="M16" s="3">
        <f>VLOOKUP($A16,'LTW Annual LA Forecasts'!$A$2:$AI$42,35,0)</f>
        <v>34428</v>
      </c>
      <c r="N16" s="3">
        <f>VLOOKUP($A16,'ST Annual LA Forecasts'!$A$2:$AI$42,8,0)</f>
        <v>638</v>
      </c>
      <c r="O16" s="3">
        <f>VLOOKUP($A16,'ST Annual LA Forecasts'!$A$2:$AI$42,15,0)</f>
        <v>2339</v>
      </c>
      <c r="P16" s="3">
        <f>VLOOKUP($A16,'ST Annual LA Forecasts'!$A$2:$AI$42,25,0)</f>
        <v>9573</v>
      </c>
      <c r="Q16" s="3">
        <f>VLOOKUP($A16,'ST Annual LA Forecasts'!$A$2:$AI$42,35,0)</f>
        <v>17839</v>
      </c>
      <c r="R16" s="3">
        <f>VLOOKUP($A16,'SP Annual LA Forecasts'!$A$2:$AI$42,8,0)</f>
        <v>582</v>
      </c>
      <c r="S16" s="3">
        <f>VLOOKUP($A16,'SP Annual LA Forecasts'!$A$2:$AI$42,15,0)</f>
        <v>2632</v>
      </c>
      <c r="T16" s="3">
        <f>VLOOKUP($A16,'SP Annual LA Forecasts'!$A$2:$AI$42,25,0)</f>
        <v>9126</v>
      </c>
      <c r="U16" s="3">
        <f>VLOOKUP($A16,'SP Annual LA Forecasts'!$A$2:$AI$42,35,0)</f>
        <v>13657</v>
      </c>
      <c r="V16" s="37" t="s">
        <v>56</v>
      </c>
      <c r="W16" s="2" t="s">
        <v>56</v>
      </c>
      <c r="X16" s="2"/>
    </row>
    <row r="17" spans="1:24" x14ac:dyDescent="0.35">
      <c r="A17" s="2" t="s">
        <v>14</v>
      </c>
      <c r="B17" s="3">
        <f>VLOOKUP($A17,'PS Annual LA Forecasts'!$A$2:$AI$42,8,0)</f>
        <v>30</v>
      </c>
      <c r="C17" s="3">
        <f>VLOOKUP($A17,'PS Annual LA Forecasts'!$A$2:$AI$42,15,0)</f>
        <v>534</v>
      </c>
      <c r="D17" s="3">
        <f>VLOOKUP($A17,'PS Annual LA Forecasts'!$A$2:$AI$42,25,0)</f>
        <v>1232</v>
      </c>
      <c r="E17" s="3">
        <f>VLOOKUP($A17,'PS Annual LA Forecasts'!$A$2:$AI$42,35,0)</f>
        <v>1743</v>
      </c>
      <c r="F17" s="3">
        <f>VLOOKUP($A17,'CT Annual LA Forecasts'!$A$2:$AI$42,8,0)</f>
        <v>31</v>
      </c>
      <c r="G17" s="3">
        <f>VLOOKUP($A17,'CT Annual LA Forecasts'!$A$2:$AI$42,15,0)</f>
        <v>383</v>
      </c>
      <c r="H17" s="3">
        <f>VLOOKUP($A17,'CT Annual LA Forecasts'!$A$2:$AI$42,25,0)</f>
        <v>1227</v>
      </c>
      <c r="I17" s="3">
        <f>VLOOKUP($A17,'CT Annual LA Forecasts'!$A$2:$AI$42,35,0)</f>
        <v>1546</v>
      </c>
      <c r="J17" s="3">
        <f>VLOOKUP($A17,'LTW Annual LA Forecasts'!$A$2:$AI$42,8,0)</f>
        <v>119</v>
      </c>
      <c r="K17" s="3">
        <f>VLOOKUP($A17,'LTW Annual LA Forecasts'!$A$2:$AI$42,15,0)</f>
        <v>757</v>
      </c>
      <c r="L17" s="3">
        <f>VLOOKUP($A17,'LTW Annual LA Forecasts'!$A$2:$AI$42,25,0)</f>
        <v>1268</v>
      </c>
      <c r="M17" s="3">
        <f>VLOOKUP($A17,'LTW Annual LA Forecasts'!$A$2:$AI$42,35,0)</f>
        <v>1365</v>
      </c>
      <c r="N17" s="3">
        <f>VLOOKUP($A17,'ST Annual LA Forecasts'!$A$2:$AI$42,8,0)</f>
        <v>22</v>
      </c>
      <c r="O17" s="3">
        <f>VLOOKUP($A17,'ST Annual LA Forecasts'!$A$2:$AI$42,15,0)</f>
        <v>139</v>
      </c>
      <c r="P17" s="3">
        <f>VLOOKUP($A17,'ST Annual LA Forecasts'!$A$2:$AI$42,25,0)</f>
        <v>612</v>
      </c>
      <c r="Q17" s="3">
        <f>VLOOKUP($A17,'ST Annual LA Forecasts'!$A$2:$AI$42,35,0)</f>
        <v>869</v>
      </c>
      <c r="R17" s="3">
        <f>VLOOKUP($A17,'SP Annual LA Forecasts'!$A$2:$AI$42,8,0)</f>
        <v>21</v>
      </c>
      <c r="S17" s="3">
        <f>VLOOKUP($A17,'SP Annual LA Forecasts'!$A$2:$AI$42,15,0)</f>
        <v>192</v>
      </c>
      <c r="T17" s="3">
        <f>VLOOKUP($A17,'SP Annual LA Forecasts'!$A$2:$AI$42,25,0)</f>
        <v>542</v>
      </c>
      <c r="U17" s="3">
        <f>VLOOKUP($A17,'SP Annual LA Forecasts'!$A$2:$AI$42,35,0)</f>
        <v>712</v>
      </c>
      <c r="V17" s="37" t="s">
        <v>66</v>
      </c>
      <c r="W17" s="2" t="s">
        <v>66</v>
      </c>
      <c r="X17" s="2"/>
    </row>
    <row r="18" spans="1:24" x14ac:dyDescent="0.35">
      <c r="A18" s="2" t="s">
        <v>15</v>
      </c>
      <c r="B18" s="3">
        <f>VLOOKUP($A18,'PS Annual LA Forecasts'!$A$2:$AI$42,8,0)</f>
        <v>2378</v>
      </c>
      <c r="C18" s="3">
        <f>VLOOKUP($A18,'PS Annual LA Forecasts'!$A$2:$AI$42,15,0)</f>
        <v>21676</v>
      </c>
      <c r="D18" s="3">
        <f>VLOOKUP($A18,'PS Annual LA Forecasts'!$A$2:$AI$42,25,0)</f>
        <v>79215</v>
      </c>
      <c r="E18" s="3">
        <f>VLOOKUP($A18,'PS Annual LA Forecasts'!$A$2:$AI$42,35,0)</f>
        <v>117928</v>
      </c>
      <c r="F18" s="3">
        <f>VLOOKUP($A18,'CT Annual LA Forecasts'!$A$2:$AI$42,8,0)</f>
        <v>2370</v>
      </c>
      <c r="G18" s="3">
        <f>VLOOKUP($A18,'CT Annual LA Forecasts'!$A$2:$AI$42,15,0)</f>
        <v>14920</v>
      </c>
      <c r="H18" s="3">
        <f>VLOOKUP($A18,'CT Annual LA Forecasts'!$A$2:$AI$42,25,0)</f>
        <v>74125</v>
      </c>
      <c r="I18" s="3">
        <f>VLOOKUP($A18,'CT Annual LA Forecasts'!$A$2:$AI$42,35,0)</f>
        <v>105682</v>
      </c>
      <c r="J18" s="3">
        <f>VLOOKUP($A18,'LTW Annual LA Forecasts'!$A$2:$AI$42,8,0)</f>
        <v>4797</v>
      </c>
      <c r="K18" s="3">
        <f>VLOOKUP($A18,'LTW Annual LA Forecasts'!$A$2:$AI$42,15,0)</f>
        <v>32015</v>
      </c>
      <c r="L18" s="3">
        <f>VLOOKUP($A18,'LTW Annual LA Forecasts'!$A$2:$AI$42,25,0)</f>
        <v>78996</v>
      </c>
      <c r="M18" s="3">
        <f>VLOOKUP($A18,'LTW Annual LA Forecasts'!$A$2:$AI$42,35,0)</f>
        <v>88662</v>
      </c>
      <c r="N18" s="3">
        <f>VLOOKUP($A18,'ST Annual LA Forecasts'!$A$2:$AI$42,8,0)</f>
        <v>1512</v>
      </c>
      <c r="O18" s="3">
        <f>VLOOKUP($A18,'ST Annual LA Forecasts'!$A$2:$AI$42,15,0)</f>
        <v>5652</v>
      </c>
      <c r="P18" s="3">
        <f>VLOOKUP($A18,'ST Annual LA Forecasts'!$A$2:$AI$42,25,0)</f>
        <v>24458</v>
      </c>
      <c r="Q18" s="3">
        <f>VLOOKUP($A18,'ST Annual LA Forecasts'!$A$2:$AI$42,35,0)</f>
        <v>47618</v>
      </c>
      <c r="R18" s="3">
        <f>VLOOKUP($A18,'SP Annual LA Forecasts'!$A$2:$AI$42,8,0)</f>
        <v>1364</v>
      </c>
      <c r="S18" s="3">
        <f>VLOOKUP($A18,'SP Annual LA Forecasts'!$A$2:$AI$42,15,0)</f>
        <v>6465</v>
      </c>
      <c r="T18" s="3">
        <f>VLOOKUP($A18,'SP Annual LA Forecasts'!$A$2:$AI$42,25,0)</f>
        <v>22763</v>
      </c>
      <c r="U18" s="3">
        <f>VLOOKUP($A18,'SP Annual LA Forecasts'!$A$2:$AI$42,35,0)</f>
        <v>34573</v>
      </c>
      <c r="V18" s="37" t="s">
        <v>59</v>
      </c>
      <c r="W18" s="2" t="s">
        <v>59</v>
      </c>
      <c r="X18" s="2"/>
    </row>
    <row r="19" spans="1:24" x14ac:dyDescent="0.35">
      <c r="A19" s="2" t="s">
        <v>16</v>
      </c>
      <c r="B19" s="3">
        <f>VLOOKUP($A19,'PS Annual LA Forecasts'!$A$2:$AI$42,8,0)</f>
        <v>3338</v>
      </c>
      <c r="C19" s="3">
        <f>VLOOKUP($A19,'PS Annual LA Forecasts'!$A$2:$AI$42,15,0)</f>
        <v>32791</v>
      </c>
      <c r="D19" s="3">
        <f>VLOOKUP($A19,'PS Annual LA Forecasts'!$A$2:$AI$42,25,0)</f>
        <v>121316</v>
      </c>
      <c r="E19" s="3">
        <f>VLOOKUP($A19,'PS Annual LA Forecasts'!$A$2:$AI$42,35,0)</f>
        <v>180505</v>
      </c>
      <c r="F19" s="3">
        <f>VLOOKUP($A19,'CT Annual LA Forecasts'!$A$2:$AI$42,8,0)</f>
        <v>3396</v>
      </c>
      <c r="G19" s="3">
        <f>VLOOKUP($A19,'CT Annual LA Forecasts'!$A$2:$AI$42,15,0)</f>
        <v>21833</v>
      </c>
      <c r="H19" s="3">
        <f>VLOOKUP($A19,'CT Annual LA Forecasts'!$A$2:$AI$42,25,0)</f>
        <v>110555</v>
      </c>
      <c r="I19" s="3">
        <f>VLOOKUP($A19,'CT Annual LA Forecasts'!$A$2:$AI$42,35,0)</f>
        <v>158892</v>
      </c>
      <c r="J19" s="3">
        <f>VLOOKUP($A19,'LTW Annual LA Forecasts'!$A$2:$AI$42,8,0)</f>
        <v>6954</v>
      </c>
      <c r="K19" s="3">
        <f>VLOOKUP($A19,'LTW Annual LA Forecasts'!$A$2:$AI$42,15,0)</f>
        <v>47702</v>
      </c>
      <c r="L19" s="3">
        <f>VLOOKUP($A19,'LTW Annual LA Forecasts'!$A$2:$AI$42,25,0)</f>
        <v>118210</v>
      </c>
      <c r="M19" s="3">
        <f>VLOOKUP($A19,'LTW Annual LA Forecasts'!$A$2:$AI$42,35,0)</f>
        <v>132724</v>
      </c>
      <c r="N19" s="3">
        <f>VLOOKUP($A19,'ST Annual LA Forecasts'!$A$2:$AI$42,8,0)</f>
        <v>2192</v>
      </c>
      <c r="O19" s="3">
        <f>VLOOKUP($A19,'ST Annual LA Forecasts'!$A$2:$AI$42,15,0)</f>
        <v>8135</v>
      </c>
      <c r="P19" s="3">
        <f>VLOOKUP($A19,'ST Annual LA Forecasts'!$A$2:$AI$42,25,0)</f>
        <v>35367</v>
      </c>
      <c r="Q19" s="3">
        <f>VLOOKUP($A19,'ST Annual LA Forecasts'!$A$2:$AI$42,35,0)</f>
        <v>68475</v>
      </c>
      <c r="R19" s="3">
        <f>VLOOKUP($A19,'SP Annual LA Forecasts'!$A$2:$AI$42,8,0)</f>
        <v>2021</v>
      </c>
      <c r="S19" s="3">
        <f>VLOOKUP($A19,'SP Annual LA Forecasts'!$A$2:$AI$42,15,0)</f>
        <v>9244</v>
      </c>
      <c r="T19" s="3">
        <f>VLOOKUP($A19,'SP Annual LA Forecasts'!$A$2:$AI$42,25,0)</f>
        <v>33261</v>
      </c>
      <c r="U19" s="3">
        <f>VLOOKUP($A19,'SP Annual LA Forecasts'!$A$2:$AI$42,35,0)</f>
        <v>51018</v>
      </c>
      <c r="V19" s="37" t="s">
        <v>54</v>
      </c>
      <c r="W19" s="2" t="s">
        <v>54</v>
      </c>
      <c r="X19" s="2"/>
    </row>
    <row r="20" spans="1:24" x14ac:dyDescent="0.35">
      <c r="A20" s="2" t="s">
        <v>17</v>
      </c>
      <c r="B20" s="3">
        <f>VLOOKUP($A20,'PS Annual LA Forecasts'!$A$2:$AI$42,8,0)</f>
        <v>6578</v>
      </c>
      <c r="C20" s="3">
        <f>VLOOKUP($A20,'PS Annual LA Forecasts'!$A$2:$AI$42,15,0)</f>
        <v>62550</v>
      </c>
      <c r="D20" s="3">
        <f>VLOOKUP($A20,'PS Annual LA Forecasts'!$A$2:$AI$42,25,0)</f>
        <v>220408</v>
      </c>
      <c r="E20" s="3">
        <f>VLOOKUP($A20,'PS Annual LA Forecasts'!$A$2:$AI$42,35,0)</f>
        <v>325352</v>
      </c>
      <c r="F20" s="3">
        <f>VLOOKUP($A20,'CT Annual LA Forecasts'!$A$2:$AI$42,8,0)</f>
        <v>6297</v>
      </c>
      <c r="G20" s="3">
        <f>VLOOKUP($A20,'CT Annual LA Forecasts'!$A$2:$AI$42,15,0)</f>
        <v>41688</v>
      </c>
      <c r="H20" s="3">
        <f>VLOOKUP($A20,'CT Annual LA Forecasts'!$A$2:$AI$42,25,0)</f>
        <v>198828</v>
      </c>
      <c r="I20" s="3">
        <f>VLOOKUP($A20,'CT Annual LA Forecasts'!$A$2:$AI$42,35,0)</f>
        <v>284474</v>
      </c>
      <c r="J20" s="3">
        <f>VLOOKUP($A20,'LTW Annual LA Forecasts'!$A$2:$AI$42,8,0)</f>
        <v>13271</v>
      </c>
      <c r="K20" s="3">
        <f>VLOOKUP($A20,'LTW Annual LA Forecasts'!$A$2:$AI$42,15,0)</f>
        <v>87891</v>
      </c>
      <c r="L20" s="3">
        <f>VLOOKUP($A20,'LTW Annual LA Forecasts'!$A$2:$AI$42,25,0)</f>
        <v>212274</v>
      </c>
      <c r="M20" s="3">
        <f>VLOOKUP($A20,'LTW Annual LA Forecasts'!$A$2:$AI$42,35,0)</f>
        <v>240382</v>
      </c>
      <c r="N20" s="3">
        <f>VLOOKUP($A20,'ST Annual LA Forecasts'!$A$2:$AI$42,8,0)</f>
        <v>3970</v>
      </c>
      <c r="O20" s="3">
        <f>VLOOKUP($A20,'ST Annual LA Forecasts'!$A$2:$AI$42,15,0)</f>
        <v>15358</v>
      </c>
      <c r="P20" s="3">
        <f>VLOOKUP($A20,'ST Annual LA Forecasts'!$A$2:$AI$42,25,0)</f>
        <v>63645</v>
      </c>
      <c r="Q20" s="3">
        <f>VLOOKUP($A20,'ST Annual LA Forecasts'!$A$2:$AI$42,35,0)</f>
        <v>119380</v>
      </c>
      <c r="R20" s="3">
        <f>VLOOKUP($A20,'SP Annual LA Forecasts'!$A$2:$AI$42,8,0)</f>
        <v>3666</v>
      </c>
      <c r="S20" s="3">
        <f>VLOOKUP($A20,'SP Annual LA Forecasts'!$A$2:$AI$42,15,0)</f>
        <v>17432</v>
      </c>
      <c r="T20" s="3">
        <f>VLOOKUP($A20,'SP Annual LA Forecasts'!$A$2:$AI$42,25,0)</f>
        <v>62252</v>
      </c>
      <c r="U20" s="3">
        <f>VLOOKUP($A20,'SP Annual LA Forecasts'!$A$2:$AI$42,35,0)</f>
        <v>94923</v>
      </c>
      <c r="V20" s="37" t="s">
        <v>54</v>
      </c>
      <c r="W20" s="2" t="s">
        <v>54</v>
      </c>
      <c r="X20" s="2"/>
    </row>
    <row r="21" spans="1:24" x14ac:dyDescent="0.35">
      <c r="A21" s="2" t="s">
        <v>18</v>
      </c>
      <c r="B21" s="3">
        <f>VLOOKUP($A21,'PS Annual LA Forecasts'!$A$2:$AI$42,8,0)</f>
        <v>1329</v>
      </c>
      <c r="C21" s="3">
        <f>VLOOKUP($A21,'PS Annual LA Forecasts'!$A$2:$AI$42,15,0)</f>
        <v>12223</v>
      </c>
      <c r="D21" s="3">
        <f>VLOOKUP($A21,'PS Annual LA Forecasts'!$A$2:$AI$42,25,0)</f>
        <v>42672</v>
      </c>
      <c r="E21" s="3">
        <f>VLOOKUP($A21,'PS Annual LA Forecasts'!$A$2:$AI$42,35,0)</f>
        <v>62863</v>
      </c>
      <c r="F21" s="3">
        <f>VLOOKUP($A21,'CT Annual LA Forecasts'!$A$2:$AI$42,8,0)</f>
        <v>1298</v>
      </c>
      <c r="G21" s="3">
        <f>VLOOKUP($A21,'CT Annual LA Forecasts'!$A$2:$AI$42,15,0)</f>
        <v>8248</v>
      </c>
      <c r="H21" s="3">
        <f>VLOOKUP($A21,'CT Annual LA Forecasts'!$A$2:$AI$42,25,0)</f>
        <v>39633</v>
      </c>
      <c r="I21" s="3">
        <f>VLOOKUP($A21,'CT Annual LA Forecasts'!$A$2:$AI$42,35,0)</f>
        <v>56564</v>
      </c>
      <c r="J21" s="3">
        <f>VLOOKUP($A21,'LTW Annual LA Forecasts'!$A$2:$AI$42,8,0)</f>
        <v>2591</v>
      </c>
      <c r="K21" s="3">
        <f>VLOOKUP($A21,'LTW Annual LA Forecasts'!$A$2:$AI$42,15,0)</f>
        <v>17293</v>
      </c>
      <c r="L21" s="3">
        <f>VLOOKUP($A21,'LTW Annual LA Forecasts'!$A$2:$AI$42,25,0)</f>
        <v>41981</v>
      </c>
      <c r="M21" s="3">
        <f>VLOOKUP($A21,'LTW Annual LA Forecasts'!$A$2:$AI$42,35,0)</f>
        <v>48059</v>
      </c>
      <c r="N21" s="3">
        <f>VLOOKUP($A21,'ST Annual LA Forecasts'!$A$2:$AI$42,8,0)</f>
        <v>836</v>
      </c>
      <c r="O21" s="3">
        <f>VLOOKUP($A21,'ST Annual LA Forecasts'!$A$2:$AI$42,15,0)</f>
        <v>3146</v>
      </c>
      <c r="P21" s="3">
        <f>VLOOKUP($A21,'ST Annual LA Forecasts'!$A$2:$AI$42,25,0)</f>
        <v>12842</v>
      </c>
      <c r="Q21" s="3">
        <f>VLOOKUP($A21,'ST Annual LA Forecasts'!$A$2:$AI$42,35,0)</f>
        <v>24000</v>
      </c>
      <c r="R21" s="3">
        <f>VLOOKUP($A21,'SP Annual LA Forecasts'!$A$2:$AI$42,8,0)</f>
        <v>753</v>
      </c>
      <c r="S21" s="3">
        <f>VLOOKUP($A21,'SP Annual LA Forecasts'!$A$2:$AI$42,15,0)</f>
        <v>3512</v>
      </c>
      <c r="T21" s="3">
        <f>VLOOKUP($A21,'SP Annual LA Forecasts'!$A$2:$AI$42,25,0)</f>
        <v>12335</v>
      </c>
      <c r="U21" s="3">
        <f>VLOOKUP($A21,'SP Annual LA Forecasts'!$A$2:$AI$42,35,0)</f>
        <v>18713</v>
      </c>
      <c r="V21" s="37" t="s">
        <v>56</v>
      </c>
      <c r="W21" s="2" t="s">
        <v>56</v>
      </c>
      <c r="X21" s="2"/>
    </row>
    <row r="22" spans="1:24" x14ac:dyDescent="0.35">
      <c r="A22" s="2" t="s">
        <v>19</v>
      </c>
      <c r="B22" s="3">
        <f>VLOOKUP($A22,'PS Annual LA Forecasts'!$A$2:$AI$42,8,0)</f>
        <v>2534</v>
      </c>
      <c r="C22" s="3">
        <f>VLOOKUP($A22,'PS Annual LA Forecasts'!$A$2:$AI$42,15,0)</f>
        <v>24145</v>
      </c>
      <c r="D22" s="3">
        <f>VLOOKUP($A22,'PS Annual LA Forecasts'!$A$2:$AI$42,25,0)</f>
        <v>82153</v>
      </c>
      <c r="E22" s="3">
        <f>VLOOKUP($A22,'PS Annual LA Forecasts'!$A$2:$AI$42,35,0)</f>
        <v>120908</v>
      </c>
      <c r="F22" s="3">
        <f>VLOOKUP($A22,'CT Annual LA Forecasts'!$A$2:$AI$42,8,0)</f>
        <v>2471</v>
      </c>
      <c r="G22" s="3">
        <f>VLOOKUP($A22,'CT Annual LA Forecasts'!$A$2:$AI$42,15,0)</f>
        <v>16394</v>
      </c>
      <c r="H22" s="3">
        <f>VLOOKUP($A22,'CT Annual LA Forecasts'!$A$2:$AI$42,25,0)</f>
        <v>75804</v>
      </c>
      <c r="I22" s="3">
        <f>VLOOKUP($A22,'CT Annual LA Forecasts'!$A$2:$AI$42,35,0)</f>
        <v>109248</v>
      </c>
      <c r="J22" s="3">
        <f>VLOOKUP($A22,'LTW Annual LA Forecasts'!$A$2:$AI$42,8,0)</f>
        <v>5062</v>
      </c>
      <c r="K22" s="3">
        <f>VLOOKUP($A22,'LTW Annual LA Forecasts'!$A$2:$AI$42,15,0)</f>
        <v>33630</v>
      </c>
      <c r="L22" s="3">
        <f>VLOOKUP($A22,'LTW Annual LA Forecasts'!$A$2:$AI$42,25,0)</f>
        <v>80156</v>
      </c>
      <c r="M22" s="3">
        <f>VLOOKUP($A22,'LTW Annual LA Forecasts'!$A$2:$AI$42,35,0)</f>
        <v>92778</v>
      </c>
      <c r="N22" s="3">
        <f>VLOOKUP($A22,'ST Annual LA Forecasts'!$A$2:$AI$42,8,0)</f>
        <v>1597</v>
      </c>
      <c r="O22" s="3">
        <f>VLOOKUP($A22,'ST Annual LA Forecasts'!$A$2:$AI$42,15,0)</f>
        <v>6103</v>
      </c>
      <c r="P22" s="3">
        <f>VLOOKUP($A22,'ST Annual LA Forecasts'!$A$2:$AI$42,25,0)</f>
        <v>24683</v>
      </c>
      <c r="Q22" s="3">
        <f>VLOOKUP($A22,'ST Annual LA Forecasts'!$A$2:$AI$42,35,0)</f>
        <v>45162</v>
      </c>
      <c r="R22" s="3">
        <f>VLOOKUP($A22,'SP Annual LA Forecasts'!$A$2:$AI$42,8,0)</f>
        <v>1477</v>
      </c>
      <c r="S22" s="3">
        <f>VLOOKUP($A22,'SP Annual LA Forecasts'!$A$2:$AI$42,15,0)</f>
        <v>6609</v>
      </c>
      <c r="T22" s="3">
        <f>VLOOKUP($A22,'SP Annual LA Forecasts'!$A$2:$AI$42,25,0)</f>
        <v>24056</v>
      </c>
      <c r="U22" s="3">
        <f>VLOOKUP($A22,'SP Annual LA Forecasts'!$A$2:$AI$42,35,0)</f>
        <v>36459</v>
      </c>
      <c r="V22" s="37" t="s">
        <v>55</v>
      </c>
      <c r="W22" s="2" t="s">
        <v>55</v>
      </c>
      <c r="X22" s="2"/>
    </row>
    <row r="23" spans="1:24" x14ac:dyDescent="0.35">
      <c r="A23" s="2" t="s">
        <v>20</v>
      </c>
      <c r="B23" s="3">
        <f>VLOOKUP($A23,'PS Annual LA Forecasts'!$A$2:$AI$42,8,0)</f>
        <v>142</v>
      </c>
      <c r="C23" s="3">
        <f>VLOOKUP($A23,'PS Annual LA Forecasts'!$A$2:$AI$42,15,0)</f>
        <v>1733</v>
      </c>
      <c r="D23" s="3">
        <f>VLOOKUP($A23,'PS Annual LA Forecasts'!$A$2:$AI$42,25,0)</f>
        <v>5930</v>
      </c>
      <c r="E23" s="3">
        <f>VLOOKUP($A23,'PS Annual LA Forecasts'!$A$2:$AI$42,35,0)</f>
        <v>8689</v>
      </c>
      <c r="F23" s="3">
        <f>VLOOKUP($A23,'CT Annual LA Forecasts'!$A$2:$AI$42,8,0)</f>
        <v>140</v>
      </c>
      <c r="G23" s="3">
        <f>VLOOKUP($A23,'CT Annual LA Forecasts'!$A$2:$AI$42,15,0)</f>
        <v>1065</v>
      </c>
      <c r="H23" s="3">
        <f>VLOOKUP($A23,'CT Annual LA Forecasts'!$A$2:$AI$42,25,0)</f>
        <v>5010</v>
      </c>
      <c r="I23" s="3">
        <f>VLOOKUP($A23,'CT Annual LA Forecasts'!$A$2:$AI$42,35,0)</f>
        <v>7204</v>
      </c>
      <c r="J23" s="3">
        <f>VLOOKUP($A23,'LTW Annual LA Forecasts'!$A$2:$AI$42,8,0)</f>
        <v>336</v>
      </c>
      <c r="K23" s="3">
        <f>VLOOKUP($A23,'LTW Annual LA Forecasts'!$A$2:$AI$42,15,0)</f>
        <v>2305</v>
      </c>
      <c r="L23" s="3">
        <f>VLOOKUP($A23,'LTW Annual LA Forecasts'!$A$2:$AI$42,25,0)</f>
        <v>5392</v>
      </c>
      <c r="M23" s="3">
        <f>VLOOKUP($A23,'LTW Annual LA Forecasts'!$A$2:$AI$42,35,0)</f>
        <v>6089</v>
      </c>
      <c r="N23" s="3">
        <f>VLOOKUP($A23,'ST Annual LA Forecasts'!$A$2:$AI$42,8,0)</f>
        <v>87</v>
      </c>
      <c r="O23" s="3">
        <f>VLOOKUP($A23,'ST Annual LA Forecasts'!$A$2:$AI$42,15,0)</f>
        <v>386</v>
      </c>
      <c r="P23" s="3">
        <f>VLOOKUP($A23,'ST Annual LA Forecasts'!$A$2:$AI$42,25,0)</f>
        <v>1566</v>
      </c>
      <c r="Q23" s="3">
        <f>VLOOKUP($A23,'ST Annual LA Forecasts'!$A$2:$AI$42,35,0)</f>
        <v>2708</v>
      </c>
      <c r="R23" s="3">
        <f>VLOOKUP($A23,'SP Annual LA Forecasts'!$A$2:$AI$42,8,0)</f>
        <v>82</v>
      </c>
      <c r="S23" s="3">
        <f>VLOOKUP($A23,'SP Annual LA Forecasts'!$A$2:$AI$42,15,0)</f>
        <v>478</v>
      </c>
      <c r="T23" s="3">
        <f>VLOOKUP($A23,'SP Annual LA Forecasts'!$A$2:$AI$42,25,0)</f>
        <v>1594</v>
      </c>
      <c r="U23" s="3">
        <f>VLOOKUP($A23,'SP Annual LA Forecasts'!$A$2:$AI$42,35,0)</f>
        <v>2416</v>
      </c>
      <c r="V23" s="37" t="s">
        <v>76</v>
      </c>
      <c r="W23" s="2" t="s">
        <v>66</v>
      </c>
      <c r="X23" s="2" t="s">
        <v>57</v>
      </c>
    </row>
    <row r="24" spans="1:24" x14ac:dyDescent="0.35">
      <c r="A24" s="2" t="s">
        <v>21</v>
      </c>
      <c r="B24" s="3">
        <f>VLOOKUP($A24,'PS Annual LA Forecasts'!$A$2:$AI$42,8,0)</f>
        <v>1291</v>
      </c>
      <c r="C24" s="3">
        <f>VLOOKUP($A24,'PS Annual LA Forecasts'!$A$2:$AI$42,15,0)</f>
        <v>12832</v>
      </c>
      <c r="D24" s="3">
        <f>VLOOKUP($A24,'PS Annual LA Forecasts'!$A$2:$AI$42,25,0)</f>
        <v>48027</v>
      </c>
      <c r="E24" s="3">
        <f>VLOOKUP($A24,'PS Annual LA Forecasts'!$A$2:$AI$42,35,0)</f>
        <v>71381</v>
      </c>
      <c r="F24" s="3">
        <f>VLOOKUP($A24,'CT Annual LA Forecasts'!$A$2:$AI$42,8,0)</f>
        <v>1409</v>
      </c>
      <c r="G24" s="3">
        <f>VLOOKUP($A24,'CT Annual LA Forecasts'!$A$2:$AI$42,15,0)</f>
        <v>8565</v>
      </c>
      <c r="H24" s="3">
        <f>VLOOKUP($A24,'CT Annual LA Forecasts'!$A$2:$AI$42,25,0)</f>
        <v>43498</v>
      </c>
      <c r="I24" s="3">
        <f>VLOOKUP($A24,'CT Annual LA Forecasts'!$A$2:$AI$42,35,0)</f>
        <v>62650</v>
      </c>
      <c r="J24" s="3">
        <f>VLOOKUP($A24,'LTW Annual LA Forecasts'!$A$2:$AI$42,8,0)</f>
        <v>2808</v>
      </c>
      <c r="K24" s="3">
        <f>VLOOKUP($A24,'LTW Annual LA Forecasts'!$A$2:$AI$42,15,0)</f>
        <v>18901</v>
      </c>
      <c r="L24" s="3">
        <f>VLOOKUP($A24,'LTW Annual LA Forecasts'!$A$2:$AI$42,25,0)</f>
        <v>46639</v>
      </c>
      <c r="M24" s="3">
        <f>VLOOKUP($A24,'LTW Annual LA Forecasts'!$A$2:$AI$42,35,0)</f>
        <v>52064</v>
      </c>
      <c r="N24" s="3">
        <f>VLOOKUP($A24,'ST Annual LA Forecasts'!$A$2:$AI$42,8,0)</f>
        <v>934</v>
      </c>
      <c r="O24" s="3">
        <f>VLOOKUP($A24,'ST Annual LA Forecasts'!$A$2:$AI$42,15,0)</f>
        <v>3294</v>
      </c>
      <c r="P24" s="3">
        <f>VLOOKUP($A24,'ST Annual LA Forecasts'!$A$2:$AI$42,25,0)</f>
        <v>13911</v>
      </c>
      <c r="Q24" s="3">
        <f>VLOOKUP($A24,'ST Annual LA Forecasts'!$A$2:$AI$42,35,0)</f>
        <v>26600</v>
      </c>
      <c r="R24" s="3">
        <f>VLOOKUP($A24,'SP Annual LA Forecasts'!$A$2:$AI$42,8,0)</f>
        <v>878</v>
      </c>
      <c r="S24" s="3">
        <f>VLOOKUP($A24,'SP Annual LA Forecasts'!$A$2:$AI$42,15,0)</f>
        <v>3815</v>
      </c>
      <c r="T24" s="3">
        <f>VLOOKUP($A24,'SP Annual LA Forecasts'!$A$2:$AI$42,25,0)</f>
        <v>13082</v>
      </c>
      <c r="U24" s="3">
        <f>VLOOKUP($A24,'SP Annual LA Forecasts'!$A$2:$AI$42,35,0)</f>
        <v>19946</v>
      </c>
      <c r="V24" s="37" t="s">
        <v>77</v>
      </c>
      <c r="W24" s="2" t="s">
        <v>58</v>
      </c>
      <c r="X24" s="2" t="s">
        <v>59</v>
      </c>
    </row>
    <row r="25" spans="1:24" x14ac:dyDescent="0.35">
      <c r="A25" s="2" t="s">
        <v>22</v>
      </c>
      <c r="B25" s="3">
        <f>VLOOKUP($A25,'PS Annual LA Forecasts'!$A$2:$AI$42,8,0)</f>
        <v>1740</v>
      </c>
      <c r="C25" s="3">
        <f>VLOOKUP($A25,'PS Annual LA Forecasts'!$A$2:$AI$42,15,0)</f>
        <v>15922</v>
      </c>
      <c r="D25" s="3">
        <f>VLOOKUP($A25,'PS Annual LA Forecasts'!$A$2:$AI$42,25,0)</f>
        <v>51759</v>
      </c>
      <c r="E25" s="3">
        <f>VLOOKUP($A25,'PS Annual LA Forecasts'!$A$2:$AI$42,35,0)</f>
        <v>76039</v>
      </c>
      <c r="F25" s="3">
        <f>VLOOKUP($A25,'CT Annual LA Forecasts'!$A$2:$AI$42,8,0)</f>
        <v>1927</v>
      </c>
      <c r="G25" s="3">
        <f>VLOOKUP($A25,'CT Annual LA Forecasts'!$A$2:$AI$42,15,0)</f>
        <v>11755</v>
      </c>
      <c r="H25" s="3">
        <f>VLOOKUP($A25,'CT Annual LA Forecasts'!$A$2:$AI$42,25,0)</f>
        <v>49030</v>
      </c>
      <c r="I25" s="3">
        <f>VLOOKUP($A25,'CT Annual LA Forecasts'!$A$2:$AI$42,35,0)</f>
        <v>68972</v>
      </c>
      <c r="J25" s="3">
        <f>VLOOKUP($A25,'LTW Annual LA Forecasts'!$A$2:$AI$42,8,0)</f>
        <v>4044</v>
      </c>
      <c r="K25" s="3">
        <f>VLOOKUP($A25,'LTW Annual LA Forecasts'!$A$2:$AI$42,15,0)</f>
        <v>23767</v>
      </c>
      <c r="L25" s="3">
        <f>VLOOKUP($A25,'LTW Annual LA Forecasts'!$A$2:$AI$42,25,0)</f>
        <v>52029</v>
      </c>
      <c r="M25" s="3">
        <f>VLOOKUP($A25,'LTW Annual LA Forecasts'!$A$2:$AI$42,35,0)</f>
        <v>58224</v>
      </c>
      <c r="N25" s="3">
        <f>VLOOKUP($A25,'ST Annual LA Forecasts'!$A$2:$AI$42,8,0)</f>
        <v>1348</v>
      </c>
      <c r="O25" s="3">
        <f>VLOOKUP($A25,'ST Annual LA Forecasts'!$A$2:$AI$42,15,0)</f>
        <v>4684</v>
      </c>
      <c r="P25" s="3">
        <f>VLOOKUP($A25,'ST Annual LA Forecasts'!$A$2:$AI$42,25,0)</f>
        <v>18325</v>
      </c>
      <c r="Q25" s="3">
        <f>VLOOKUP($A25,'ST Annual LA Forecasts'!$A$2:$AI$42,35,0)</f>
        <v>31632</v>
      </c>
      <c r="R25" s="3">
        <f>VLOOKUP($A25,'SP Annual LA Forecasts'!$A$2:$AI$42,8,0)</f>
        <v>1308</v>
      </c>
      <c r="S25" s="3">
        <f>VLOOKUP($A25,'SP Annual LA Forecasts'!$A$2:$AI$42,15,0)</f>
        <v>5700</v>
      </c>
      <c r="T25" s="3">
        <f>VLOOKUP($A25,'SP Annual LA Forecasts'!$A$2:$AI$42,25,0)</f>
        <v>17349</v>
      </c>
      <c r="U25" s="3">
        <f>VLOOKUP($A25,'SP Annual LA Forecasts'!$A$2:$AI$42,35,0)</f>
        <v>24908</v>
      </c>
      <c r="V25" s="37" t="s">
        <v>77</v>
      </c>
      <c r="W25" s="2" t="s">
        <v>58</v>
      </c>
      <c r="X25" s="2" t="s">
        <v>59</v>
      </c>
    </row>
    <row r="26" spans="1:24" x14ac:dyDescent="0.35">
      <c r="A26" s="2" t="s">
        <v>23</v>
      </c>
      <c r="B26" s="3">
        <f>VLOOKUP($A26,'PS Annual LA Forecasts'!$A$2:$AI$42,8,0)</f>
        <v>1648</v>
      </c>
      <c r="C26" s="3">
        <f>VLOOKUP($A26,'PS Annual LA Forecasts'!$A$2:$AI$42,15,0)</f>
        <v>16456</v>
      </c>
      <c r="D26" s="3">
        <f>VLOOKUP($A26,'PS Annual LA Forecasts'!$A$2:$AI$42,25,0)</f>
        <v>61159</v>
      </c>
      <c r="E26" s="3">
        <f>VLOOKUP($A26,'PS Annual LA Forecasts'!$A$2:$AI$42,35,0)</f>
        <v>91105</v>
      </c>
      <c r="F26" s="3">
        <f>VLOOKUP($A26,'CT Annual LA Forecasts'!$A$2:$AI$42,8,0)</f>
        <v>1818</v>
      </c>
      <c r="G26" s="3">
        <f>VLOOKUP($A26,'CT Annual LA Forecasts'!$A$2:$AI$42,15,0)</f>
        <v>11063</v>
      </c>
      <c r="H26" s="3">
        <f>VLOOKUP($A26,'CT Annual LA Forecasts'!$A$2:$AI$42,25,0)</f>
        <v>56942</v>
      </c>
      <c r="I26" s="3">
        <f>VLOOKUP($A26,'CT Annual LA Forecasts'!$A$2:$AI$42,35,0)</f>
        <v>81877</v>
      </c>
      <c r="J26" s="3">
        <f>VLOOKUP($A26,'LTW Annual LA Forecasts'!$A$2:$AI$42,8,0)</f>
        <v>3502</v>
      </c>
      <c r="K26" s="3">
        <f>VLOOKUP($A26,'LTW Annual LA Forecasts'!$A$2:$AI$42,15,0)</f>
        <v>23891</v>
      </c>
      <c r="L26" s="3">
        <f>VLOOKUP($A26,'LTW Annual LA Forecasts'!$A$2:$AI$42,25,0)</f>
        <v>60553</v>
      </c>
      <c r="M26" s="3">
        <f>VLOOKUP($A26,'LTW Annual LA Forecasts'!$A$2:$AI$42,35,0)</f>
        <v>68515</v>
      </c>
      <c r="N26" s="3">
        <f>VLOOKUP($A26,'ST Annual LA Forecasts'!$A$2:$AI$42,8,0)</f>
        <v>1163</v>
      </c>
      <c r="O26" s="3">
        <f>VLOOKUP($A26,'ST Annual LA Forecasts'!$A$2:$AI$42,15,0)</f>
        <v>4378</v>
      </c>
      <c r="P26" s="3">
        <f>VLOOKUP($A26,'ST Annual LA Forecasts'!$A$2:$AI$42,25,0)</f>
        <v>18307</v>
      </c>
      <c r="Q26" s="3">
        <f>VLOOKUP($A26,'ST Annual LA Forecasts'!$A$2:$AI$42,35,0)</f>
        <v>35309</v>
      </c>
      <c r="R26" s="3">
        <f>VLOOKUP($A26,'SP Annual LA Forecasts'!$A$2:$AI$42,8,0)</f>
        <v>1020</v>
      </c>
      <c r="S26" s="3">
        <f>VLOOKUP($A26,'SP Annual LA Forecasts'!$A$2:$AI$42,15,0)</f>
        <v>4876</v>
      </c>
      <c r="T26" s="3">
        <f>VLOOKUP($A26,'SP Annual LA Forecasts'!$A$2:$AI$42,25,0)</f>
        <v>16810</v>
      </c>
      <c r="U26" s="3">
        <f>VLOOKUP($A26,'SP Annual LA Forecasts'!$A$2:$AI$42,35,0)</f>
        <v>25727</v>
      </c>
      <c r="V26" s="37" t="s">
        <v>55</v>
      </c>
      <c r="W26" s="2" t="s">
        <v>55</v>
      </c>
      <c r="X26" s="2"/>
    </row>
    <row r="27" spans="1:24" x14ac:dyDescent="0.35">
      <c r="A27" s="2" t="s">
        <v>24</v>
      </c>
      <c r="B27" s="3">
        <f>VLOOKUP($A27,'PS Annual LA Forecasts'!$A$2:$AI$42,8,0)</f>
        <v>3265</v>
      </c>
      <c r="C27" s="3">
        <f>VLOOKUP($A27,'PS Annual LA Forecasts'!$A$2:$AI$42,15,0)</f>
        <v>31596</v>
      </c>
      <c r="D27" s="3">
        <f>VLOOKUP($A27,'PS Annual LA Forecasts'!$A$2:$AI$42,25,0)</f>
        <v>94294</v>
      </c>
      <c r="E27" s="3">
        <f>VLOOKUP($A27,'PS Annual LA Forecasts'!$A$2:$AI$42,35,0)</f>
        <v>138061</v>
      </c>
      <c r="F27" s="3">
        <f>VLOOKUP($A27,'CT Annual LA Forecasts'!$A$2:$AI$42,8,0)</f>
        <v>3425</v>
      </c>
      <c r="G27" s="3">
        <f>VLOOKUP($A27,'CT Annual LA Forecasts'!$A$2:$AI$42,15,0)</f>
        <v>23549</v>
      </c>
      <c r="H27" s="3">
        <f>VLOOKUP($A27,'CT Annual LA Forecasts'!$A$2:$AI$42,25,0)</f>
        <v>94500</v>
      </c>
      <c r="I27" s="3">
        <f>VLOOKUP($A27,'CT Annual LA Forecasts'!$A$2:$AI$42,35,0)</f>
        <v>130798</v>
      </c>
      <c r="J27" s="3">
        <f>VLOOKUP($A27,'LTW Annual LA Forecasts'!$A$2:$AI$42,8,0)</f>
        <v>7680</v>
      </c>
      <c r="K27" s="3">
        <f>VLOOKUP($A27,'LTW Annual LA Forecasts'!$A$2:$AI$42,15,0)</f>
        <v>45614</v>
      </c>
      <c r="L27" s="3">
        <f>VLOOKUP($A27,'LTW Annual LA Forecasts'!$A$2:$AI$42,25,0)</f>
        <v>98957</v>
      </c>
      <c r="M27" s="3">
        <f>VLOOKUP($A27,'LTW Annual LA Forecasts'!$A$2:$AI$42,35,0)</f>
        <v>111310</v>
      </c>
      <c r="N27" s="3">
        <f>VLOOKUP($A27,'ST Annual LA Forecasts'!$A$2:$AI$42,8,0)</f>
        <v>2343</v>
      </c>
      <c r="O27" s="3">
        <f>VLOOKUP($A27,'ST Annual LA Forecasts'!$A$2:$AI$42,15,0)</f>
        <v>9251</v>
      </c>
      <c r="P27" s="3">
        <f>VLOOKUP($A27,'ST Annual LA Forecasts'!$A$2:$AI$42,25,0)</f>
        <v>36635</v>
      </c>
      <c r="Q27" s="3">
        <f>VLOOKUP($A27,'ST Annual LA Forecasts'!$A$2:$AI$42,35,0)</f>
        <v>62557</v>
      </c>
      <c r="R27" s="3">
        <f>VLOOKUP($A27,'SP Annual LA Forecasts'!$A$2:$AI$42,8,0)</f>
        <v>2210</v>
      </c>
      <c r="S27" s="3">
        <f>VLOOKUP($A27,'SP Annual LA Forecasts'!$A$2:$AI$42,15,0)</f>
        <v>11242</v>
      </c>
      <c r="T27" s="3">
        <f>VLOOKUP($A27,'SP Annual LA Forecasts'!$A$2:$AI$42,25,0)</f>
        <v>34480</v>
      </c>
      <c r="U27" s="3">
        <f>VLOOKUP($A27,'SP Annual LA Forecasts'!$A$2:$AI$42,35,0)</f>
        <v>48554</v>
      </c>
      <c r="V27" s="37" t="s">
        <v>55</v>
      </c>
      <c r="W27" s="2" t="s">
        <v>55</v>
      </c>
      <c r="X27" s="2"/>
    </row>
    <row r="28" spans="1:24" x14ac:dyDescent="0.35">
      <c r="A28" s="2" t="s">
        <v>25</v>
      </c>
      <c r="B28" s="3">
        <f>VLOOKUP($A28,'PS Annual LA Forecasts'!$A$2:$AI$42,8,0)</f>
        <v>132</v>
      </c>
      <c r="C28" s="3">
        <f>VLOOKUP($A28,'PS Annual LA Forecasts'!$A$2:$AI$42,15,0)</f>
        <v>1290</v>
      </c>
      <c r="D28" s="3">
        <f>VLOOKUP($A28,'PS Annual LA Forecasts'!$A$2:$AI$42,25,0)</f>
        <v>4925</v>
      </c>
      <c r="E28" s="3">
        <f>VLOOKUP($A28,'PS Annual LA Forecasts'!$A$2:$AI$42,35,0)</f>
        <v>7377</v>
      </c>
      <c r="F28" s="3">
        <f>VLOOKUP($A28,'CT Annual LA Forecasts'!$A$2:$AI$42,8,0)</f>
        <v>160</v>
      </c>
      <c r="G28" s="3">
        <f>VLOOKUP($A28,'CT Annual LA Forecasts'!$A$2:$AI$42,15,0)</f>
        <v>890</v>
      </c>
      <c r="H28" s="3">
        <f>VLOOKUP($A28,'CT Annual LA Forecasts'!$A$2:$AI$42,25,0)</f>
        <v>4337</v>
      </c>
      <c r="I28" s="3">
        <f>VLOOKUP($A28,'CT Annual LA Forecasts'!$A$2:$AI$42,35,0)</f>
        <v>6237</v>
      </c>
      <c r="J28" s="3">
        <f>VLOOKUP($A28,'LTW Annual LA Forecasts'!$A$2:$AI$42,8,0)</f>
        <v>301</v>
      </c>
      <c r="K28" s="3">
        <f>VLOOKUP($A28,'LTW Annual LA Forecasts'!$A$2:$AI$42,15,0)</f>
        <v>1952</v>
      </c>
      <c r="L28" s="3">
        <f>VLOOKUP($A28,'LTW Annual LA Forecasts'!$A$2:$AI$42,25,0)</f>
        <v>4660</v>
      </c>
      <c r="M28" s="3">
        <f>VLOOKUP($A28,'LTW Annual LA Forecasts'!$A$2:$AI$42,35,0)</f>
        <v>5129</v>
      </c>
      <c r="N28" s="3">
        <f>VLOOKUP($A28,'ST Annual LA Forecasts'!$A$2:$AI$42,8,0)</f>
        <v>118</v>
      </c>
      <c r="O28" s="3">
        <f>VLOOKUP($A28,'ST Annual LA Forecasts'!$A$2:$AI$42,15,0)</f>
        <v>375</v>
      </c>
      <c r="P28" s="3">
        <f>VLOOKUP($A28,'ST Annual LA Forecasts'!$A$2:$AI$42,25,0)</f>
        <v>1477</v>
      </c>
      <c r="Q28" s="3">
        <f>VLOOKUP($A28,'ST Annual LA Forecasts'!$A$2:$AI$42,35,0)</f>
        <v>2602</v>
      </c>
      <c r="R28" s="3">
        <f>VLOOKUP($A28,'SP Annual LA Forecasts'!$A$2:$AI$42,8,0)</f>
        <v>113</v>
      </c>
      <c r="S28" s="3">
        <f>VLOOKUP($A28,'SP Annual LA Forecasts'!$A$2:$AI$42,15,0)</f>
        <v>429</v>
      </c>
      <c r="T28" s="3">
        <f>VLOOKUP($A28,'SP Annual LA Forecasts'!$A$2:$AI$42,25,0)</f>
        <v>1299</v>
      </c>
      <c r="U28" s="3">
        <f>VLOOKUP($A28,'SP Annual LA Forecasts'!$A$2:$AI$42,35,0)</f>
        <v>1934</v>
      </c>
      <c r="V28" s="37" t="s">
        <v>62</v>
      </c>
      <c r="W28" s="2" t="s">
        <v>62</v>
      </c>
      <c r="X28" s="2"/>
    </row>
    <row r="29" spans="1:24" x14ac:dyDescent="0.35">
      <c r="A29" s="2" t="s">
        <v>26</v>
      </c>
      <c r="B29" s="3">
        <f>VLOOKUP($A29,'PS Annual LA Forecasts'!$A$2:$AI$42,8,0)</f>
        <v>1231</v>
      </c>
      <c r="C29" s="3">
        <f>VLOOKUP($A29,'PS Annual LA Forecasts'!$A$2:$AI$42,15,0)</f>
        <v>11422</v>
      </c>
      <c r="D29" s="3">
        <f>VLOOKUP($A29,'PS Annual LA Forecasts'!$A$2:$AI$42,25,0)</f>
        <v>41801</v>
      </c>
      <c r="E29" s="3">
        <f>VLOOKUP($A29,'PS Annual LA Forecasts'!$A$2:$AI$42,35,0)</f>
        <v>62309</v>
      </c>
      <c r="F29" s="3">
        <f>VLOOKUP($A29,'CT Annual LA Forecasts'!$A$2:$AI$42,8,0)</f>
        <v>1219</v>
      </c>
      <c r="G29" s="3">
        <f>VLOOKUP($A29,'CT Annual LA Forecasts'!$A$2:$AI$42,15,0)</f>
        <v>7863</v>
      </c>
      <c r="H29" s="3">
        <f>VLOOKUP($A29,'CT Annual LA Forecasts'!$A$2:$AI$42,25,0)</f>
        <v>38985</v>
      </c>
      <c r="I29" s="3">
        <f>VLOOKUP($A29,'CT Annual LA Forecasts'!$A$2:$AI$42,35,0)</f>
        <v>56254</v>
      </c>
      <c r="J29" s="3">
        <f>VLOOKUP($A29,'LTW Annual LA Forecasts'!$A$2:$AI$42,8,0)</f>
        <v>2446</v>
      </c>
      <c r="K29" s="3">
        <f>VLOOKUP($A29,'LTW Annual LA Forecasts'!$A$2:$AI$42,15,0)</f>
        <v>16741</v>
      </c>
      <c r="L29" s="3">
        <f>VLOOKUP($A29,'LTW Annual LA Forecasts'!$A$2:$AI$42,25,0)</f>
        <v>41328</v>
      </c>
      <c r="M29" s="3">
        <f>VLOOKUP($A29,'LTW Annual LA Forecasts'!$A$2:$AI$42,35,0)</f>
        <v>47069</v>
      </c>
      <c r="N29" s="3">
        <f>VLOOKUP($A29,'ST Annual LA Forecasts'!$A$2:$AI$42,8,0)</f>
        <v>807</v>
      </c>
      <c r="O29" s="3">
        <f>VLOOKUP($A29,'ST Annual LA Forecasts'!$A$2:$AI$42,15,0)</f>
        <v>2981</v>
      </c>
      <c r="P29" s="3">
        <f>VLOOKUP($A29,'ST Annual LA Forecasts'!$A$2:$AI$42,25,0)</f>
        <v>12941</v>
      </c>
      <c r="Q29" s="3">
        <f>VLOOKUP($A29,'ST Annual LA Forecasts'!$A$2:$AI$42,35,0)</f>
        <v>24576</v>
      </c>
      <c r="R29" s="3">
        <f>VLOOKUP($A29,'SP Annual LA Forecasts'!$A$2:$AI$42,8,0)</f>
        <v>746</v>
      </c>
      <c r="S29" s="3">
        <f>VLOOKUP($A29,'SP Annual LA Forecasts'!$A$2:$AI$42,15,0)</f>
        <v>3363</v>
      </c>
      <c r="T29" s="3">
        <f>VLOOKUP($A29,'SP Annual LA Forecasts'!$A$2:$AI$42,25,0)</f>
        <v>11948</v>
      </c>
      <c r="U29" s="3">
        <f>VLOOKUP($A29,'SP Annual LA Forecasts'!$A$2:$AI$42,35,0)</f>
        <v>18052</v>
      </c>
      <c r="V29" s="37" t="s">
        <v>56</v>
      </c>
      <c r="W29" s="2" t="s">
        <v>56</v>
      </c>
      <c r="X29" s="2"/>
    </row>
    <row r="30" spans="1:24" x14ac:dyDescent="0.35">
      <c r="A30" s="2" t="s">
        <v>27</v>
      </c>
      <c r="B30" s="3">
        <f>VLOOKUP($A30,'PS Annual LA Forecasts'!$A$2:$AI$42,8,0)</f>
        <v>656</v>
      </c>
      <c r="C30" s="3">
        <f>VLOOKUP($A30,'PS Annual LA Forecasts'!$A$2:$AI$42,15,0)</f>
        <v>6264</v>
      </c>
      <c r="D30" s="3">
        <f>VLOOKUP($A30,'PS Annual LA Forecasts'!$A$2:$AI$42,25,0)</f>
        <v>15933</v>
      </c>
      <c r="E30" s="3">
        <f>VLOOKUP($A30,'PS Annual LA Forecasts'!$A$2:$AI$42,35,0)</f>
        <v>23030</v>
      </c>
      <c r="F30" s="3">
        <f>VLOOKUP($A30,'CT Annual LA Forecasts'!$A$2:$AI$42,8,0)</f>
        <v>717</v>
      </c>
      <c r="G30" s="3">
        <f>VLOOKUP($A30,'CT Annual LA Forecasts'!$A$2:$AI$42,15,0)</f>
        <v>4911</v>
      </c>
      <c r="H30" s="3">
        <f>VLOOKUP($A30,'CT Annual LA Forecasts'!$A$2:$AI$42,25,0)</f>
        <v>16793</v>
      </c>
      <c r="I30" s="3">
        <f>VLOOKUP($A30,'CT Annual LA Forecasts'!$A$2:$AI$42,35,0)</f>
        <v>22371</v>
      </c>
      <c r="J30" s="3">
        <f>VLOOKUP($A30,'LTW Annual LA Forecasts'!$A$2:$AI$42,8,0)</f>
        <v>1651</v>
      </c>
      <c r="K30" s="3">
        <f>VLOOKUP($A30,'LTW Annual LA Forecasts'!$A$2:$AI$42,15,0)</f>
        <v>8865</v>
      </c>
      <c r="L30" s="3">
        <f>VLOOKUP($A30,'LTW Annual LA Forecasts'!$A$2:$AI$42,25,0)</f>
        <v>17373</v>
      </c>
      <c r="M30" s="3">
        <f>VLOOKUP($A30,'LTW Annual LA Forecasts'!$A$2:$AI$42,35,0)</f>
        <v>19385</v>
      </c>
      <c r="N30" s="3">
        <f>VLOOKUP($A30,'ST Annual LA Forecasts'!$A$2:$AI$42,8,0)</f>
        <v>512</v>
      </c>
      <c r="O30" s="3">
        <f>VLOOKUP($A30,'ST Annual LA Forecasts'!$A$2:$AI$42,15,0)</f>
        <v>1989</v>
      </c>
      <c r="P30" s="3">
        <f>VLOOKUP($A30,'ST Annual LA Forecasts'!$A$2:$AI$42,25,0)</f>
        <v>7219</v>
      </c>
      <c r="Q30" s="3">
        <f>VLOOKUP($A30,'ST Annual LA Forecasts'!$A$2:$AI$42,35,0)</f>
        <v>11328</v>
      </c>
      <c r="R30" s="3">
        <f>VLOOKUP($A30,'SP Annual LA Forecasts'!$A$2:$AI$42,8,0)</f>
        <v>498</v>
      </c>
      <c r="S30" s="3">
        <f>VLOOKUP($A30,'SP Annual LA Forecasts'!$A$2:$AI$42,15,0)</f>
        <v>2405</v>
      </c>
      <c r="T30" s="3">
        <f>VLOOKUP($A30,'SP Annual LA Forecasts'!$A$2:$AI$42,25,0)</f>
        <v>6854</v>
      </c>
      <c r="U30" s="3">
        <f>VLOOKUP($A30,'SP Annual LA Forecasts'!$A$2:$AI$42,35,0)</f>
        <v>9289</v>
      </c>
      <c r="V30" s="37" t="s">
        <v>60</v>
      </c>
      <c r="W30" s="2" t="s">
        <v>60</v>
      </c>
      <c r="X30" s="2"/>
    </row>
    <row r="31" spans="1:24" x14ac:dyDescent="0.35">
      <c r="A31" s="2" t="s">
        <v>28</v>
      </c>
      <c r="B31" s="3">
        <f>VLOOKUP($A31,'PS Annual LA Forecasts'!$A$2:$AI$42,8,0)</f>
        <v>2622</v>
      </c>
      <c r="C31" s="3">
        <f>VLOOKUP($A31,'PS Annual LA Forecasts'!$A$2:$AI$42,15,0)</f>
        <v>22610</v>
      </c>
      <c r="D31" s="3">
        <f>VLOOKUP($A31,'PS Annual LA Forecasts'!$A$2:$AI$42,25,0)</f>
        <v>78983</v>
      </c>
      <c r="E31" s="3">
        <f>VLOOKUP($A31,'PS Annual LA Forecasts'!$A$2:$AI$42,35,0)</f>
        <v>116855</v>
      </c>
      <c r="F31" s="3">
        <f>VLOOKUP($A31,'CT Annual LA Forecasts'!$A$2:$AI$42,8,0)</f>
        <v>2673</v>
      </c>
      <c r="G31" s="3">
        <f>VLOOKUP($A31,'CT Annual LA Forecasts'!$A$2:$AI$42,15,0)</f>
        <v>16183</v>
      </c>
      <c r="H31" s="3">
        <f>VLOOKUP($A31,'CT Annual LA Forecasts'!$A$2:$AI$42,25,0)</f>
        <v>74269</v>
      </c>
      <c r="I31" s="3">
        <f>VLOOKUP($A31,'CT Annual LA Forecasts'!$A$2:$AI$42,35,0)</f>
        <v>106074</v>
      </c>
      <c r="J31" s="3">
        <f>VLOOKUP($A31,'LTW Annual LA Forecasts'!$A$2:$AI$42,8,0)</f>
        <v>5405</v>
      </c>
      <c r="K31" s="3">
        <f>VLOOKUP($A31,'LTW Annual LA Forecasts'!$A$2:$AI$42,15,0)</f>
        <v>33523</v>
      </c>
      <c r="L31" s="3">
        <f>VLOOKUP($A31,'LTW Annual LA Forecasts'!$A$2:$AI$42,25,0)</f>
        <v>79009</v>
      </c>
      <c r="M31" s="3">
        <f>VLOOKUP($A31,'LTW Annual LA Forecasts'!$A$2:$AI$42,35,0)</f>
        <v>89343</v>
      </c>
      <c r="N31" s="3">
        <f>VLOOKUP($A31,'ST Annual LA Forecasts'!$A$2:$AI$42,8,0)</f>
        <v>1781</v>
      </c>
      <c r="O31" s="3">
        <f>VLOOKUP($A31,'ST Annual LA Forecasts'!$A$2:$AI$42,15,0)</f>
        <v>6183</v>
      </c>
      <c r="P31" s="3">
        <f>VLOOKUP($A31,'ST Annual LA Forecasts'!$A$2:$AI$42,25,0)</f>
        <v>25233</v>
      </c>
      <c r="Q31" s="3">
        <f>VLOOKUP($A31,'ST Annual LA Forecasts'!$A$2:$AI$42,35,0)</f>
        <v>47308</v>
      </c>
      <c r="R31" s="3">
        <f>VLOOKUP($A31,'SP Annual LA Forecasts'!$A$2:$AI$42,8,0)</f>
        <v>1686</v>
      </c>
      <c r="S31" s="3">
        <f>VLOOKUP($A31,'SP Annual LA Forecasts'!$A$2:$AI$42,15,0)</f>
        <v>7158</v>
      </c>
      <c r="T31" s="3">
        <f>VLOOKUP($A31,'SP Annual LA Forecasts'!$A$2:$AI$42,25,0)</f>
        <v>24347</v>
      </c>
      <c r="U31" s="3">
        <f>VLOOKUP($A31,'SP Annual LA Forecasts'!$A$2:$AI$42,35,0)</f>
        <v>36317</v>
      </c>
      <c r="V31" s="37" t="s">
        <v>57</v>
      </c>
      <c r="W31" s="2" t="s">
        <v>57</v>
      </c>
      <c r="X31" s="2"/>
    </row>
    <row r="32" spans="1:24" x14ac:dyDescent="0.35">
      <c r="A32" s="2" t="s">
        <v>29</v>
      </c>
      <c r="B32" s="3">
        <f>VLOOKUP($A32,'PS Annual LA Forecasts'!$A$2:$AI$42,8,0)</f>
        <v>799</v>
      </c>
      <c r="C32" s="3">
        <f>VLOOKUP($A32,'PS Annual LA Forecasts'!$A$2:$AI$42,15,0)</f>
        <v>6505</v>
      </c>
      <c r="D32" s="3">
        <f>VLOOKUP($A32,'PS Annual LA Forecasts'!$A$2:$AI$42,25,0)</f>
        <v>18671</v>
      </c>
      <c r="E32" s="3">
        <f>VLOOKUP($A32,'PS Annual LA Forecasts'!$A$2:$AI$42,35,0)</f>
        <v>27508</v>
      </c>
      <c r="F32" s="3">
        <f>VLOOKUP($A32,'CT Annual LA Forecasts'!$A$2:$AI$42,8,0)</f>
        <v>867</v>
      </c>
      <c r="G32" s="3">
        <f>VLOOKUP($A32,'CT Annual LA Forecasts'!$A$2:$AI$42,15,0)</f>
        <v>5090</v>
      </c>
      <c r="H32" s="3">
        <f>VLOOKUP($A32,'CT Annual LA Forecasts'!$A$2:$AI$42,25,0)</f>
        <v>18540</v>
      </c>
      <c r="I32" s="3">
        <f>VLOOKUP($A32,'CT Annual LA Forecasts'!$A$2:$AI$42,35,0)</f>
        <v>25713</v>
      </c>
      <c r="J32" s="3">
        <f>VLOOKUP($A32,'LTW Annual LA Forecasts'!$A$2:$AI$42,8,0)</f>
        <v>1720</v>
      </c>
      <c r="K32" s="3">
        <f>VLOOKUP($A32,'LTW Annual LA Forecasts'!$A$2:$AI$42,15,0)</f>
        <v>9259</v>
      </c>
      <c r="L32" s="3">
        <f>VLOOKUP($A32,'LTW Annual LA Forecasts'!$A$2:$AI$42,25,0)</f>
        <v>19294</v>
      </c>
      <c r="M32" s="3">
        <f>VLOOKUP($A32,'LTW Annual LA Forecasts'!$A$2:$AI$42,35,0)</f>
        <v>22150</v>
      </c>
      <c r="N32" s="3">
        <f>VLOOKUP($A32,'ST Annual LA Forecasts'!$A$2:$AI$42,8,0)</f>
        <v>617</v>
      </c>
      <c r="O32" s="3">
        <f>VLOOKUP($A32,'ST Annual LA Forecasts'!$A$2:$AI$42,15,0)</f>
        <v>2116</v>
      </c>
      <c r="P32" s="3">
        <f>VLOOKUP($A32,'ST Annual LA Forecasts'!$A$2:$AI$42,25,0)</f>
        <v>7370</v>
      </c>
      <c r="Q32" s="3">
        <f>VLOOKUP($A32,'ST Annual LA Forecasts'!$A$2:$AI$42,35,0)</f>
        <v>11892</v>
      </c>
      <c r="R32" s="3">
        <f>VLOOKUP($A32,'SP Annual LA Forecasts'!$A$2:$AI$42,8,0)</f>
        <v>601</v>
      </c>
      <c r="S32" s="3">
        <f>VLOOKUP($A32,'SP Annual LA Forecasts'!$A$2:$AI$42,15,0)</f>
        <v>2346</v>
      </c>
      <c r="T32" s="3">
        <f>VLOOKUP($A32,'SP Annual LA Forecasts'!$A$2:$AI$42,25,0)</f>
        <v>6987</v>
      </c>
      <c r="U32" s="3">
        <f>VLOOKUP($A32,'SP Annual LA Forecasts'!$A$2:$AI$42,35,0)</f>
        <v>9830</v>
      </c>
      <c r="V32" s="37" t="s">
        <v>60</v>
      </c>
      <c r="W32" s="2" t="s">
        <v>60</v>
      </c>
      <c r="X32" s="2"/>
    </row>
    <row r="33" spans="1:24" x14ac:dyDescent="0.35">
      <c r="A33" s="2" t="s">
        <v>30</v>
      </c>
      <c r="B33" s="3">
        <f>VLOOKUP($A33,'PS Annual LA Forecasts'!$A$2:$AI$42,8,0)</f>
        <v>1164</v>
      </c>
      <c r="C33" s="3">
        <f>VLOOKUP($A33,'PS Annual LA Forecasts'!$A$2:$AI$42,15,0)</f>
        <v>9906</v>
      </c>
      <c r="D33" s="3">
        <f>VLOOKUP($A33,'PS Annual LA Forecasts'!$A$2:$AI$42,25,0)</f>
        <v>37112</v>
      </c>
      <c r="E33" s="3">
        <f>VLOOKUP($A33,'PS Annual LA Forecasts'!$A$2:$AI$42,35,0)</f>
        <v>56036</v>
      </c>
      <c r="F33" s="3">
        <f>VLOOKUP($A33,'CT Annual LA Forecasts'!$A$2:$AI$42,8,0)</f>
        <v>1226</v>
      </c>
      <c r="G33" s="3">
        <f>VLOOKUP($A33,'CT Annual LA Forecasts'!$A$2:$AI$42,15,0)</f>
        <v>7376</v>
      </c>
      <c r="H33" s="3">
        <f>VLOOKUP($A33,'CT Annual LA Forecasts'!$A$2:$AI$42,25,0)</f>
        <v>35574</v>
      </c>
      <c r="I33" s="3">
        <f>VLOOKUP($A33,'CT Annual LA Forecasts'!$A$2:$AI$42,35,0)</f>
        <v>51264</v>
      </c>
      <c r="J33" s="3">
        <f>VLOOKUP($A33,'LTW Annual LA Forecasts'!$A$2:$AI$42,8,0)</f>
        <v>2303</v>
      </c>
      <c r="K33" s="3">
        <f>VLOOKUP($A33,'LTW Annual LA Forecasts'!$A$2:$AI$42,15,0)</f>
        <v>15201</v>
      </c>
      <c r="L33" s="3">
        <f>VLOOKUP($A33,'LTW Annual LA Forecasts'!$A$2:$AI$42,25,0)</f>
        <v>37471</v>
      </c>
      <c r="M33" s="3">
        <f>VLOOKUP($A33,'LTW Annual LA Forecasts'!$A$2:$AI$42,35,0)</f>
        <v>42400</v>
      </c>
      <c r="N33" s="3">
        <f>VLOOKUP($A33,'ST Annual LA Forecasts'!$A$2:$AI$42,8,0)</f>
        <v>847</v>
      </c>
      <c r="O33" s="3">
        <f>VLOOKUP($A33,'ST Annual LA Forecasts'!$A$2:$AI$42,15,0)</f>
        <v>2936</v>
      </c>
      <c r="P33" s="3">
        <f>VLOOKUP($A33,'ST Annual LA Forecasts'!$A$2:$AI$42,25,0)</f>
        <v>12854</v>
      </c>
      <c r="Q33" s="3">
        <f>VLOOKUP($A33,'ST Annual LA Forecasts'!$A$2:$AI$42,35,0)</f>
        <v>24083</v>
      </c>
      <c r="R33" s="3">
        <f>VLOOKUP($A33,'SP Annual LA Forecasts'!$A$2:$AI$42,8,0)</f>
        <v>798</v>
      </c>
      <c r="S33" s="3">
        <f>VLOOKUP($A33,'SP Annual LA Forecasts'!$A$2:$AI$42,15,0)</f>
        <v>3127</v>
      </c>
      <c r="T33" s="3">
        <f>VLOOKUP($A33,'SP Annual LA Forecasts'!$A$2:$AI$42,25,0)</f>
        <v>10898</v>
      </c>
      <c r="U33" s="3">
        <f>VLOOKUP($A33,'SP Annual LA Forecasts'!$A$2:$AI$42,35,0)</f>
        <v>16255</v>
      </c>
      <c r="V33" s="37" t="s">
        <v>60</v>
      </c>
      <c r="W33" s="2" t="s">
        <v>60</v>
      </c>
      <c r="X33" s="2"/>
    </row>
    <row r="34" spans="1:24" x14ac:dyDescent="0.35">
      <c r="A34" s="2" t="s">
        <v>31</v>
      </c>
      <c r="B34" s="3">
        <f>VLOOKUP($A34,'PS Annual LA Forecasts'!$A$2:$AI$42,8,0)</f>
        <v>1231</v>
      </c>
      <c r="C34" s="3">
        <f>VLOOKUP($A34,'PS Annual LA Forecasts'!$A$2:$AI$42,15,0)</f>
        <v>10691</v>
      </c>
      <c r="D34" s="3">
        <f>VLOOKUP($A34,'PS Annual LA Forecasts'!$A$2:$AI$42,25,0)</f>
        <v>28485</v>
      </c>
      <c r="E34" s="3">
        <f>VLOOKUP($A34,'PS Annual LA Forecasts'!$A$2:$AI$42,35,0)</f>
        <v>40766</v>
      </c>
      <c r="F34" s="3">
        <f>VLOOKUP($A34,'CT Annual LA Forecasts'!$A$2:$AI$42,8,0)</f>
        <v>1291</v>
      </c>
      <c r="G34" s="3">
        <f>VLOOKUP($A34,'CT Annual LA Forecasts'!$A$2:$AI$42,15,0)</f>
        <v>8413</v>
      </c>
      <c r="H34" s="3">
        <f>VLOOKUP($A34,'CT Annual LA Forecasts'!$A$2:$AI$42,25,0)</f>
        <v>28648</v>
      </c>
      <c r="I34" s="3">
        <f>VLOOKUP($A34,'CT Annual LA Forecasts'!$A$2:$AI$42,35,0)</f>
        <v>38952</v>
      </c>
      <c r="J34" s="3">
        <f>VLOOKUP($A34,'LTW Annual LA Forecasts'!$A$2:$AI$42,8,0)</f>
        <v>2955</v>
      </c>
      <c r="K34" s="3">
        <f>VLOOKUP($A34,'LTW Annual LA Forecasts'!$A$2:$AI$42,15,0)</f>
        <v>15674</v>
      </c>
      <c r="L34" s="3">
        <f>VLOOKUP($A34,'LTW Annual LA Forecasts'!$A$2:$AI$42,25,0)</f>
        <v>29954</v>
      </c>
      <c r="M34" s="3">
        <f>VLOOKUP($A34,'LTW Annual LA Forecasts'!$A$2:$AI$42,35,0)</f>
        <v>33859</v>
      </c>
      <c r="N34" s="3">
        <f>VLOOKUP($A34,'ST Annual LA Forecasts'!$A$2:$AI$42,8,0)</f>
        <v>913</v>
      </c>
      <c r="O34" s="3">
        <f>VLOOKUP($A34,'ST Annual LA Forecasts'!$A$2:$AI$42,15,0)</f>
        <v>3296</v>
      </c>
      <c r="P34" s="3">
        <f>VLOOKUP($A34,'ST Annual LA Forecasts'!$A$2:$AI$42,25,0)</f>
        <v>12378</v>
      </c>
      <c r="Q34" s="3">
        <f>VLOOKUP($A34,'ST Annual LA Forecasts'!$A$2:$AI$42,35,0)</f>
        <v>19508</v>
      </c>
      <c r="R34" s="3">
        <f>VLOOKUP($A34,'SP Annual LA Forecasts'!$A$2:$AI$42,8,0)</f>
        <v>903</v>
      </c>
      <c r="S34" s="3">
        <f>VLOOKUP($A34,'SP Annual LA Forecasts'!$A$2:$AI$42,15,0)</f>
        <v>4198</v>
      </c>
      <c r="T34" s="3">
        <f>VLOOKUP($A34,'SP Annual LA Forecasts'!$A$2:$AI$42,25,0)</f>
        <v>12164</v>
      </c>
      <c r="U34" s="3">
        <f>VLOOKUP($A34,'SP Annual LA Forecasts'!$A$2:$AI$42,35,0)</f>
        <v>16667</v>
      </c>
      <c r="V34" s="37" t="s">
        <v>74</v>
      </c>
      <c r="W34" s="2" t="s">
        <v>54</v>
      </c>
      <c r="X34" s="2" t="s">
        <v>60</v>
      </c>
    </row>
    <row r="35" spans="1:24" x14ac:dyDescent="0.35">
      <c r="A35" s="2" t="s">
        <v>32</v>
      </c>
      <c r="B35" s="3">
        <f>VLOOKUP($A35,'PS Annual LA Forecasts'!$A$2:$AI$42,8,0)</f>
        <v>4208</v>
      </c>
      <c r="C35" s="3">
        <f>VLOOKUP($A35,'PS Annual LA Forecasts'!$A$2:$AI$42,15,0)</f>
        <v>40602</v>
      </c>
      <c r="D35" s="3">
        <f>VLOOKUP($A35,'PS Annual LA Forecasts'!$A$2:$AI$42,25,0)</f>
        <v>150392</v>
      </c>
      <c r="E35" s="3">
        <f>VLOOKUP($A35,'PS Annual LA Forecasts'!$A$2:$AI$42,35,0)</f>
        <v>223531</v>
      </c>
      <c r="F35" s="3">
        <f>VLOOKUP($A35,'CT Annual LA Forecasts'!$A$2:$AI$42,8,0)</f>
        <v>4201</v>
      </c>
      <c r="G35" s="3">
        <f>VLOOKUP($A35,'CT Annual LA Forecasts'!$A$2:$AI$42,15,0)</f>
        <v>26783</v>
      </c>
      <c r="H35" s="3">
        <f>VLOOKUP($A35,'CT Annual LA Forecasts'!$A$2:$AI$42,25,0)</f>
        <v>135855</v>
      </c>
      <c r="I35" s="3">
        <f>VLOOKUP($A35,'CT Annual LA Forecasts'!$A$2:$AI$42,35,0)</f>
        <v>195816</v>
      </c>
      <c r="J35" s="3">
        <f>VLOOKUP($A35,'LTW Annual LA Forecasts'!$A$2:$AI$42,8,0)</f>
        <v>8519</v>
      </c>
      <c r="K35" s="3">
        <f>VLOOKUP($A35,'LTW Annual LA Forecasts'!$A$2:$AI$42,15,0)</f>
        <v>58436</v>
      </c>
      <c r="L35" s="3">
        <f>VLOOKUP($A35,'LTW Annual LA Forecasts'!$A$2:$AI$42,25,0)</f>
        <v>145356</v>
      </c>
      <c r="M35" s="3">
        <f>VLOOKUP($A35,'LTW Annual LA Forecasts'!$A$2:$AI$42,35,0)</f>
        <v>163612</v>
      </c>
      <c r="N35" s="3">
        <f>VLOOKUP($A35,'ST Annual LA Forecasts'!$A$2:$AI$42,8,0)</f>
        <v>2686</v>
      </c>
      <c r="O35" s="3">
        <f>VLOOKUP($A35,'ST Annual LA Forecasts'!$A$2:$AI$42,15,0)</f>
        <v>9943</v>
      </c>
      <c r="P35" s="3">
        <f>VLOOKUP($A35,'ST Annual LA Forecasts'!$A$2:$AI$42,25,0)</f>
        <v>42640</v>
      </c>
      <c r="Q35" s="3">
        <f>VLOOKUP($A35,'ST Annual LA Forecasts'!$A$2:$AI$42,35,0)</f>
        <v>82683</v>
      </c>
      <c r="R35" s="3">
        <f>VLOOKUP($A35,'SP Annual LA Forecasts'!$A$2:$AI$42,8,0)</f>
        <v>2516</v>
      </c>
      <c r="S35" s="3">
        <f>VLOOKUP($A35,'SP Annual LA Forecasts'!$A$2:$AI$42,15,0)</f>
        <v>11139</v>
      </c>
      <c r="T35" s="3">
        <f>VLOOKUP($A35,'SP Annual LA Forecasts'!$A$2:$AI$42,25,0)</f>
        <v>40640</v>
      </c>
      <c r="U35" s="3">
        <f>VLOOKUP($A35,'SP Annual LA Forecasts'!$A$2:$AI$42,35,0)</f>
        <v>62678</v>
      </c>
      <c r="V35" s="37" t="s">
        <v>57</v>
      </c>
      <c r="W35" s="2" t="s">
        <v>57</v>
      </c>
      <c r="X35" s="2"/>
    </row>
    <row r="36" spans="1:24" x14ac:dyDescent="0.35">
      <c r="A36" s="2" t="s">
        <v>33</v>
      </c>
      <c r="B36" s="3">
        <f>VLOOKUP($A36,'PS Annual LA Forecasts'!$A$2:$AI$42,8,0)</f>
        <v>1190</v>
      </c>
      <c r="C36" s="3">
        <f>VLOOKUP($A36,'PS Annual LA Forecasts'!$A$2:$AI$42,15,0)</f>
        <v>11947</v>
      </c>
      <c r="D36" s="3">
        <f>VLOOKUP($A36,'PS Annual LA Forecasts'!$A$2:$AI$42,25,0)</f>
        <v>45885</v>
      </c>
      <c r="E36" s="3">
        <f>VLOOKUP($A36,'PS Annual LA Forecasts'!$A$2:$AI$42,35,0)</f>
        <v>68408</v>
      </c>
      <c r="F36" s="3">
        <f>VLOOKUP($A36,'CT Annual LA Forecasts'!$A$2:$AI$42,8,0)</f>
        <v>1246</v>
      </c>
      <c r="G36" s="3">
        <f>VLOOKUP($A36,'CT Annual LA Forecasts'!$A$2:$AI$42,15,0)</f>
        <v>7979</v>
      </c>
      <c r="H36" s="3">
        <f>VLOOKUP($A36,'CT Annual LA Forecasts'!$A$2:$AI$42,25,0)</f>
        <v>43044</v>
      </c>
      <c r="I36" s="3">
        <f>VLOOKUP($A36,'CT Annual LA Forecasts'!$A$2:$AI$42,35,0)</f>
        <v>62407</v>
      </c>
      <c r="J36" s="3">
        <f>VLOOKUP($A36,'LTW Annual LA Forecasts'!$A$2:$AI$42,8,0)</f>
        <v>2446</v>
      </c>
      <c r="K36" s="3">
        <f>VLOOKUP($A36,'LTW Annual LA Forecasts'!$A$2:$AI$42,15,0)</f>
        <v>17733</v>
      </c>
      <c r="L36" s="3">
        <f>VLOOKUP($A36,'LTW Annual LA Forecasts'!$A$2:$AI$42,25,0)</f>
        <v>45736</v>
      </c>
      <c r="M36" s="3">
        <f>VLOOKUP($A36,'LTW Annual LA Forecasts'!$A$2:$AI$42,35,0)</f>
        <v>51745</v>
      </c>
      <c r="N36" s="3">
        <f>VLOOKUP($A36,'ST Annual LA Forecasts'!$A$2:$AI$42,8,0)</f>
        <v>798</v>
      </c>
      <c r="O36" s="3">
        <f>VLOOKUP($A36,'ST Annual LA Forecasts'!$A$2:$AI$42,15,0)</f>
        <v>2992</v>
      </c>
      <c r="P36" s="3">
        <f>VLOOKUP($A36,'ST Annual LA Forecasts'!$A$2:$AI$42,25,0)</f>
        <v>13808</v>
      </c>
      <c r="Q36" s="3">
        <f>VLOOKUP($A36,'ST Annual LA Forecasts'!$A$2:$AI$42,35,0)</f>
        <v>27523</v>
      </c>
      <c r="R36" s="3">
        <f>VLOOKUP($A36,'SP Annual LA Forecasts'!$A$2:$AI$42,8,0)</f>
        <v>716</v>
      </c>
      <c r="S36" s="3">
        <f>VLOOKUP($A36,'SP Annual LA Forecasts'!$A$2:$AI$42,15,0)</f>
        <v>3334</v>
      </c>
      <c r="T36" s="3">
        <f>VLOOKUP($A36,'SP Annual LA Forecasts'!$A$2:$AI$42,25,0)</f>
        <v>12458</v>
      </c>
      <c r="U36" s="3">
        <f>VLOOKUP($A36,'SP Annual LA Forecasts'!$A$2:$AI$42,35,0)</f>
        <v>19188</v>
      </c>
      <c r="V36" s="37" t="s">
        <v>55</v>
      </c>
      <c r="W36" s="2" t="s">
        <v>55</v>
      </c>
      <c r="X36" s="2"/>
    </row>
    <row r="37" spans="1:24" x14ac:dyDescent="0.35">
      <c r="A37" s="2" t="s">
        <v>34</v>
      </c>
      <c r="B37" s="3">
        <f>VLOOKUP($A37,'PS Annual LA Forecasts'!$A$2:$AI$42,8,0)</f>
        <v>1841</v>
      </c>
      <c r="C37" s="3">
        <f>VLOOKUP($A37,'PS Annual LA Forecasts'!$A$2:$AI$42,15,0)</f>
        <v>16776</v>
      </c>
      <c r="D37" s="3">
        <f>VLOOKUP($A37,'PS Annual LA Forecasts'!$A$2:$AI$42,25,0)</f>
        <v>57669</v>
      </c>
      <c r="E37" s="3">
        <f>VLOOKUP($A37,'PS Annual LA Forecasts'!$A$2:$AI$42,35,0)</f>
        <v>85324</v>
      </c>
      <c r="F37" s="3">
        <f>VLOOKUP($A37,'CT Annual LA Forecasts'!$A$2:$AI$42,8,0)</f>
        <v>1917</v>
      </c>
      <c r="G37" s="3">
        <f>VLOOKUP($A37,'CT Annual LA Forecasts'!$A$2:$AI$42,15,0)</f>
        <v>11874</v>
      </c>
      <c r="H37" s="3">
        <f>VLOOKUP($A37,'CT Annual LA Forecasts'!$A$2:$AI$42,25,0)</f>
        <v>55343</v>
      </c>
      <c r="I37" s="3">
        <f>VLOOKUP($A37,'CT Annual LA Forecasts'!$A$2:$AI$42,35,0)</f>
        <v>78711</v>
      </c>
      <c r="J37" s="3">
        <f>VLOOKUP($A37,'LTW Annual LA Forecasts'!$A$2:$AI$42,8,0)</f>
        <v>3803</v>
      </c>
      <c r="K37" s="3">
        <f>VLOOKUP($A37,'LTW Annual LA Forecasts'!$A$2:$AI$42,15,0)</f>
        <v>24311</v>
      </c>
      <c r="L37" s="3">
        <f>VLOOKUP($A37,'LTW Annual LA Forecasts'!$A$2:$AI$42,25,0)</f>
        <v>58473</v>
      </c>
      <c r="M37" s="3">
        <f>VLOOKUP($A37,'LTW Annual LA Forecasts'!$A$2:$AI$42,35,0)</f>
        <v>66826</v>
      </c>
      <c r="N37" s="3">
        <f>VLOOKUP($A37,'ST Annual LA Forecasts'!$A$2:$AI$42,8,0)</f>
        <v>1241</v>
      </c>
      <c r="O37" s="3">
        <f>VLOOKUP($A37,'ST Annual LA Forecasts'!$A$2:$AI$42,15,0)</f>
        <v>4662</v>
      </c>
      <c r="P37" s="3">
        <f>VLOOKUP($A37,'ST Annual LA Forecasts'!$A$2:$AI$42,25,0)</f>
        <v>18768</v>
      </c>
      <c r="Q37" s="3">
        <f>VLOOKUP($A37,'ST Annual LA Forecasts'!$A$2:$AI$42,35,0)</f>
        <v>35001</v>
      </c>
      <c r="R37" s="3">
        <f>VLOOKUP($A37,'SP Annual LA Forecasts'!$A$2:$AI$42,8,0)</f>
        <v>1096</v>
      </c>
      <c r="S37" s="3">
        <f>VLOOKUP($A37,'SP Annual LA Forecasts'!$A$2:$AI$42,15,0)</f>
        <v>5270</v>
      </c>
      <c r="T37" s="3">
        <f>VLOOKUP($A37,'SP Annual LA Forecasts'!$A$2:$AI$42,25,0)</f>
        <v>17723</v>
      </c>
      <c r="U37" s="3">
        <f>VLOOKUP($A37,'SP Annual LA Forecasts'!$A$2:$AI$42,35,0)</f>
        <v>26445</v>
      </c>
      <c r="V37" s="37" t="s">
        <v>56</v>
      </c>
      <c r="W37" s="2" t="s">
        <v>56</v>
      </c>
      <c r="X37" s="2"/>
    </row>
    <row r="38" spans="1:24" x14ac:dyDescent="0.35">
      <c r="A38" s="2" t="s">
        <v>35</v>
      </c>
      <c r="B38" s="3">
        <f>VLOOKUP($A38,'PS Annual LA Forecasts'!$A$2:$AI$42,8,0)</f>
        <v>2102</v>
      </c>
      <c r="C38" s="3">
        <f>VLOOKUP($A38,'PS Annual LA Forecasts'!$A$2:$AI$42,15,0)</f>
        <v>20521</v>
      </c>
      <c r="D38" s="3">
        <f>VLOOKUP($A38,'PS Annual LA Forecasts'!$A$2:$AI$42,25,0)</f>
        <v>80157</v>
      </c>
      <c r="E38" s="3">
        <f>VLOOKUP($A38,'PS Annual LA Forecasts'!$A$2:$AI$42,35,0)</f>
        <v>120057</v>
      </c>
      <c r="F38" s="3">
        <f>VLOOKUP($A38,'CT Annual LA Forecasts'!$A$2:$AI$42,8,0)</f>
        <v>2208</v>
      </c>
      <c r="G38" s="3">
        <f>VLOOKUP($A38,'CT Annual LA Forecasts'!$A$2:$AI$42,15,0)</f>
        <v>13797</v>
      </c>
      <c r="H38" s="3">
        <f>VLOOKUP($A38,'CT Annual LA Forecasts'!$A$2:$AI$42,25,0)</f>
        <v>75243</v>
      </c>
      <c r="I38" s="3">
        <f>VLOOKUP($A38,'CT Annual LA Forecasts'!$A$2:$AI$42,35,0)</f>
        <v>108725</v>
      </c>
      <c r="J38" s="3">
        <f>VLOOKUP($A38,'LTW Annual LA Forecasts'!$A$2:$AI$42,8,0)</f>
        <v>4227</v>
      </c>
      <c r="K38" s="3">
        <f>VLOOKUP($A38,'LTW Annual LA Forecasts'!$A$2:$AI$42,15,0)</f>
        <v>30670</v>
      </c>
      <c r="L38" s="3">
        <f>VLOOKUP($A38,'LTW Annual LA Forecasts'!$A$2:$AI$42,25,0)</f>
        <v>79894</v>
      </c>
      <c r="M38" s="3">
        <f>VLOOKUP($A38,'LTW Annual LA Forecasts'!$A$2:$AI$42,35,0)</f>
        <v>90066</v>
      </c>
      <c r="N38" s="3">
        <f>VLOOKUP($A38,'ST Annual LA Forecasts'!$A$2:$AI$42,8,0)</f>
        <v>1418</v>
      </c>
      <c r="O38" s="3">
        <f>VLOOKUP($A38,'ST Annual LA Forecasts'!$A$2:$AI$42,15,0)</f>
        <v>5319</v>
      </c>
      <c r="P38" s="3">
        <f>VLOOKUP($A38,'ST Annual LA Forecasts'!$A$2:$AI$42,25,0)</f>
        <v>24494</v>
      </c>
      <c r="Q38" s="3">
        <f>VLOOKUP($A38,'ST Annual LA Forecasts'!$A$2:$AI$42,35,0)</f>
        <v>48760</v>
      </c>
      <c r="R38" s="3">
        <f>VLOOKUP($A38,'SP Annual LA Forecasts'!$A$2:$AI$42,8,0)</f>
        <v>1242</v>
      </c>
      <c r="S38" s="3">
        <f>VLOOKUP($A38,'SP Annual LA Forecasts'!$A$2:$AI$42,15,0)</f>
        <v>5851</v>
      </c>
      <c r="T38" s="3">
        <f>VLOOKUP($A38,'SP Annual LA Forecasts'!$A$2:$AI$42,25,0)</f>
        <v>21422</v>
      </c>
      <c r="U38" s="3">
        <f>VLOOKUP($A38,'SP Annual LA Forecasts'!$A$2:$AI$42,35,0)</f>
        <v>33072</v>
      </c>
      <c r="V38" s="37" t="s">
        <v>55</v>
      </c>
      <c r="W38" s="2" t="s">
        <v>55</v>
      </c>
      <c r="X38" s="2"/>
    </row>
    <row r="39" spans="1:24" x14ac:dyDescent="0.35">
      <c r="A39" s="2" t="s">
        <v>36</v>
      </c>
      <c r="B39" s="3">
        <f>VLOOKUP($A39,'PS Annual LA Forecasts'!$A$2:$AI$42,8,0)</f>
        <v>3656</v>
      </c>
      <c r="C39" s="3">
        <f>VLOOKUP($A39,'PS Annual LA Forecasts'!$A$2:$AI$42,15,0)</f>
        <v>31484</v>
      </c>
      <c r="D39" s="3">
        <f>VLOOKUP($A39,'PS Annual LA Forecasts'!$A$2:$AI$42,25,0)</f>
        <v>105569</v>
      </c>
      <c r="E39" s="3">
        <f>VLOOKUP($A39,'PS Annual LA Forecasts'!$A$2:$AI$42,35,0)</f>
        <v>155761</v>
      </c>
      <c r="F39" s="3">
        <f>VLOOKUP($A39,'CT Annual LA Forecasts'!$A$2:$AI$42,8,0)</f>
        <v>3410</v>
      </c>
      <c r="G39" s="3">
        <f>VLOOKUP($A39,'CT Annual LA Forecasts'!$A$2:$AI$42,15,0)</f>
        <v>22612</v>
      </c>
      <c r="H39" s="3">
        <f>VLOOKUP($A39,'CT Annual LA Forecasts'!$A$2:$AI$42,25,0)</f>
        <v>99778</v>
      </c>
      <c r="I39" s="3">
        <f>VLOOKUP($A39,'CT Annual LA Forecasts'!$A$2:$AI$42,35,0)</f>
        <v>142034</v>
      </c>
      <c r="J39" s="3">
        <f>VLOOKUP($A39,'LTW Annual LA Forecasts'!$A$2:$AI$42,8,0)</f>
        <v>7323</v>
      </c>
      <c r="K39" s="3">
        <f>VLOOKUP($A39,'LTW Annual LA Forecasts'!$A$2:$AI$42,15,0)</f>
        <v>45583</v>
      </c>
      <c r="L39" s="3">
        <f>VLOOKUP($A39,'LTW Annual LA Forecasts'!$A$2:$AI$42,25,0)</f>
        <v>105739</v>
      </c>
      <c r="M39" s="3">
        <f>VLOOKUP($A39,'LTW Annual LA Forecasts'!$A$2:$AI$42,35,0)</f>
        <v>120702</v>
      </c>
      <c r="N39" s="3">
        <f>VLOOKUP($A39,'ST Annual LA Forecasts'!$A$2:$AI$42,8,0)</f>
        <v>2203</v>
      </c>
      <c r="O39" s="3">
        <f>VLOOKUP($A39,'ST Annual LA Forecasts'!$A$2:$AI$42,15,0)</f>
        <v>8307</v>
      </c>
      <c r="P39" s="3">
        <f>VLOOKUP($A39,'ST Annual LA Forecasts'!$A$2:$AI$42,25,0)</f>
        <v>34794</v>
      </c>
      <c r="Q39" s="3">
        <f>VLOOKUP($A39,'ST Annual LA Forecasts'!$A$2:$AI$42,35,0)</f>
        <v>64457</v>
      </c>
      <c r="R39" s="3">
        <f>VLOOKUP($A39,'SP Annual LA Forecasts'!$A$2:$AI$42,8,0)</f>
        <v>2072</v>
      </c>
      <c r="S39" s="3">
        <f>VLOOKUP($A39,'SP Annual LA Forecasts'!$A$2:$AI$42,15,0)</f>
        <v>9674</v>
      </c>
      <c r="T39" s="3">
        <f>VLOOKUP($A39,'SP Annual LA Forecasts'!$A$2:$AI$42,25,0)</f>
        <v>33884</v>
      </c>
      <c r="U39" s="3">
        <f>VLOOKUP($A39,'SP Annual LA Forecasts'!$A$2:$AI$42,35,0)</f>
        <v>50345</v>
      </c>
      <c r="V39" s="37" t="s">
        <v>54</v>
      </c>
      <c r="W39" s="2" t="s">
        <v>54</v>
      </c>
      <c r="X39" s="2"/>
    </row>
    <row r="40" spans="1:24" x14ac:dyDescent="0.35">
      <c r="A40" s="2" t="s">
        <v>37</v>
      </c>
      <c r="B40" s="3">
        <f>VLOOKUP($A40,'PS Annual LA Forecasts'!$A$2:$AI$42,8,0)</f>
        <v>760</v>
      </c>
      <c r="C40" s="3">
        <f>VLOOKUP($A40,'PS Annual LA Forecasts'!$A$2:$AI$42,15,0)</f>
        <v>8058</v>
      </c>
      <c r="D40" s="3">
        <f>VLOOKUP($A40,'PS Annual LA Forecasts'!$A$2:$AI$42,25,0)</f>
        <v>20869</v>
      </c>
      <c r="E40" s="3">
        <f>VLOOKUP($A40,'PS Annual LA Forecasts'!$A$2:$AI$42,35,0)</f>
        <v>29898</v>
      </c>
      <c r="F40" s="3">
        <f>VLOOKUP($A40,'CT Annual LA Forecasts'!$A$2:$AI$42,8,0)</f>
        <v>729</v>
      </c>
      <c r="G40" s="3">
        <f>VLOOKUP($A40,'CT Annual LA Forecasts'!$A$2:$AI$42,15,0)</f>
        <v>6091</v>
      </c>
      <c r="H40" s="3">
        <f>VLOOKUP($A40,'CT Annual LA Forecasts'!$A$2:$AI$42,25,0)</f>
        <v>20848</v>
      </c>
      <c r="I40" s="3">
        <f>VLOOKUP($A40,'CT Annual LA Forecasts'!$A$2:$AI$42,35,0)</f>
        <v>28012</v>
      </c>
      <c r="J40" s="3">
        <f>VLOOKUP($A40,'LTW Annual LA Forecasts'!$A$2:$AI$42,8,0)</f>
        <v>2017</v>
      </c>
      <c r="K40" s="3">
        <f>VLOOKUP($A40,'LTW Annual LA Forecasts'!$A$2:$AI$42,15,0)</f>
        <v>11666</v>
      </c>
      <c r="L40" s="3">
        <f>VLOOKUP($A40,'LTW Annual LA Forecasts'!$A$2:$AI$42,25,0)</f>
        <v>21747</v>
      </c>
      <c r="M40" s="3">
        <f>VLOOKUP($A40,'LTW Annual LA Forecasts'!$A$2:$AI$42,35,0)</f>
        <v>24352</v>
      </c>
      <c r="N40" s="3">
        <f>VLOOKUP($A40,'ST Annual LA Forecasts'!$A$2:$AI$42,8,0)</f>
        <v>508</v>
      </c>
      <c r="O40" s="3">
        <f>VLOOKUP($A40,'ST Annual LA Forecasts'!$A$2:$AI$42,15,0)</f>
        <v>2251</v>
      </c>
      <c r="P40" s="3">
        <f>VLOOKUP($A40,'ST Annual LA Forecasts'!$A$2:$AI$42,25,0)</f>
        <v>9404</v>
      </c>
      <c r="Q40" s="3">
        <f>VLOOKUP($A40,'ST Annual LA Forecasts'!$A$2:$AI$42,35,0)</f>
        <v>14613</v>
      </c>
      <c r="R40" s="3">
        <f>VLOOKUP($A40,'SP Annual LA Forecasts'!$A$2:$AI$42,8,0)</f>
        <v>499</v>
      </c>
      <c r="S40" s="3">
        <f>VLOOKUP($A40,'SP Annual LA Forecasts'!$A$2:$AI$42,15,0)</f>
        <v>3022</v>
      </c>
      <c r="T40" s="3">
        <f>VLOOKUP($A40,'SP Annual LA Forecasts'!$A$2:$AI$42,25,0)</f>
        <v>8936</v>
      </c>
      <c r="U40" s="3">
        <f>VLOOKUP($A40,'SP Annual LA Forecasts'!$A$2:$AI$42,35,0)</f>
        <v>12137</v>
      </c>
      <c r="V40" s="37" t="s">
        <v>58</v>
      </c>
      <c r="W40" s="2" t="s">
        <v>58</v>
      </c>
      <c r="X40" s="2"/>
    </row>
    <row r="41" spans="1:24" x14ac:dyDescent="0.35">
      <c r="A41" s="2" t="s">
        <v>38</v>
      </c>
      <c r="B41" s="3">
        <f>VLOOKUP($A41,'PS Annual LA Forecasts'!$A$2:$AI$42,8,0)</f>
        <v>1920</v>
      </c>
      <c r="C41" s="3">
        <f>VLOOKUP($A41,'PS Annual LA Forecasts'!$A$2:$AI$42,15,0)</f>
        <v>17392</v>
      </c>
      <c r="D41" s="3">
        <f>VLOOKUP($A41,'PS Annual LA Forecasts'!$A$2:$AI$42,25,0)</f>
        <v>59413</v>
      </c>
      <c r="E41" s="3">
        <f>VLOOKUP($A41,'PS Annual LA Forecasts'!$A$2:$AI$42,35,0)</f>
        <v>87781</v>
      </c>
      <c r="F41" s="3">
        <f>VLOOKUP($A41,'CT Annual LA Forecasts'!$A$2:$AI$42,8,0)</f>
        <v>2020</v>
      </c>
      <c r="G41" s="3">
        <f>VLOOKUP($A41,'CT Annual LA Forecasts'!$A$2:$AI$42,15,0)</f>
        <v>12398</v>
      </c>
      <c r="H41" s="3">
        <f>VLOOKUP($A41,'CT Annual LA Forecasts'!$A$2:$AI$42,25,0)</f>
        <v>56586</v>
      </c>
      <c r="I41" s="3">
        <f>VLOOKUP($A41,'CT Annual LA Forecasts'!$A$2:$AI$42,35,0)</f>
        <v>80559</v>
      </c>
      <c r="J41" s="3">
        <f>VLOOKUP($A41,'LTW Annual LA Forecasts'!$A$2:$AI$42,8,0)</f>
        <v>3954</v>
      </c>
      <c r="K41" s="3">
        <f>VLOOKUP($A41,'LTW Annual LA Forecasts'!$A$2:$AI$42,15,0)</f>
        <v>25086</v>
      </c>
      <c r="L41" s="3">
        <f>VLOOKUP($A41,'LTW Annual LA Forecasts'!$A$2:$AI$42,25,0)</f>
        <v>59650</v>
      </c>
      <c r="M41" s="3">
        <f>VLOOKUP($A41,'LTW Annual LA Forecasts'!$A$2:$AI$42,35,0)</f>
        <v>68160</v>
      </c>
      <c r="N41" s="3">
        <f>VLOOKUP($A41,'ST Annual LA Forecasts'!$A$2:$AI$42,8,0)</f>
        <v>1337</v>
      </c>
      <c r="O41" s="3">
        <f>VLOOKUP($A41,'ST Annual LA Forecasts'!$A$2:$AI$42,15,0)</f>
        <v>4871</v>
      </c>
      <c r="P41" s="3">
        <f>VLOOKUP($A41,'ST Annual LA Forecasts'!$A$2:$AI$42,25,0)</f>
        <v>19525</v>
      </c>
      <c r="Q41" s="3">
        <f>VLOOKUP($A41,'ST Annual LA Forecasts'!$A$2:$AI$42,35,0)</f>
        <v>35623</v>
      </c>
      <c r="R41" s="3">
        <f>VLOOKUP($A41,'SP Annual LA Forecasts'!$A$2:$AI$42,8,0)</f>
        <v>1220</v>
      </c>
      <c r="S41" s="3">
        <f>VLOOKUP($A41,'SP Annual LA Forecasts'!$A$2:$AI$42,15,0)</f>
        <v>5356</v>
      </c>
      <c r="T41" s="3">
        <f>VLOOKUP($A41,'SP Annual LA Forecasts'!$A$2:$AI$42,25,0)</f>
        <v>18177</v>
      </c>
      <c r="U41" s="3">
        <f>VLOOKUP($A41,'SP Annual LA Forecasts'!$A$2:$AI$42,35,0)</f>
        <v>27079</v>
      </c>
      <c r="V41" s="37" t="s">
        <v>74</v>
      </c>
      <c r="W41" s="2" t="s">
        <v>54</v>
      </c>
      <c r="X41" s="2" t="s">
        <v>60</v>
      </c>
    </row>
  </sheetData>
  <autoFilter ref="A2:X41" xr:uid="{00000000-0009-0000-0000-000003000000}"/>
  <mergeCells count="5">
    <mergeCell ref="B1:E1"/>
    <mergeCell ref="F1:I1"/>
    <mergeCell ref="J1:M1"/>
    <mergeCell ref="R1:U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41"/>
  <sheetViews>
    <sheetView workbookViewId="0">
      <selection activeCell="Q2" sqref="Q2"/>
    </sheetView>
  </sheetViews>
  <sheetFormatPr defaultRowHeight="14.5" x14ac:dyDescent="0.35"/>
  <cols>
    <col min="1" max="1" width="23.6328125" customWidth="1"/>
    <col min="2" max="21" width="8.90625" customWidth="1"/>
    <col min="22" max="22" width="77.6328125" customWidth="1"/>
    <col min="23" max="24" width="24.54296875" customWidth="1"/>
  </cols>
  <sheetData>
    <row r="1" spans="1:24" x14ac:dyDescent="0.35">
      <c r="A1" s="25"/>
      <c r="B1" s="60">
        <v>2023</v>
      </c>
      <c r="C1" s="61"/>
      <c r="D1" s="61"/>
      <c r="E1" s="61"/>
      <c r="F1" s="62"/>
      <c r="G1" s="60">
        <v>2030</v>
      </c>
      <c r="H1" s="61"/>
      <c r="I1" s="61"/>
      <c r="J1" s="61"/>
      <c r="K1" s="62"/>
      <c r="L1" s="60">
        <v>2040</v>
      </c>
      <c r="M1" s="61"/>
      <c r="N1" s="61"/>
      <c r="O1" s="61"/>
      <c r="P1" s="62"/>
      <c r="Q1" s="60">
        <v>2050</v>
      </c>
      <c r="R1" s="61"/>
      <c r="S1" s="61"/>
      <c r="T1" s="61"/>
      <c r="U1" s="62"/>
      <c r="V1" s="24"/>
    </row>
    <row r="2" spans="1:24" x14ac:dyDescent="0.35">
      <c r="A2" s="26" t="s">
        <v>39</v>
      </c>
      <c r="B2" s="68" t="s">
        <v>88</v>
      </c>
      <c r="C2" s="39" t="s">
        <v>81</v>
      </c>
      <c r="D2" s="38" t="s">
        <v>82</v>
      </c>
      <c r="E2" s="40" t="s">
        <v>83</v>
      </c>
      <c r="F2" s="41" t="s">
        <v>45</v>
      </c>
      <c r="G2" s="68" t="s">
        <v>88</v>
      </c>
      <c r="H2" s="39" t="s">
        <v>81</v>
      </c>
      <c r="I2" s="38" t="s">
        <v>82</v>
      </c>
      <c r="J2" s="40" t="s">
        <v>83</v>
      </c>
      <c r="K2" s="41" t="s">
        <v>45</v>
      </c>
      <c r="L2" s="68" t="s">
        <v>88</v>
      </c>
      <c r="M2" s="39" t="s">
        <v>81</v>
      </c>
      <c r="N2" s="38" t="s">
        <v>82</v>
      </c>
      <c r="O2" s="40" t="s">
        <v>83</v>
      </c>
      <c r="P2" s="41" t="s">
        <v>45</v>
      </c>
      <c r="Q2" s="68" t="s">
        <v>88</v>
      </c>
      <c r="R2" s="39" t="s">
        <v>81</v>
      </c>
      <c r="S2" s="38" t="s">
        <v>82</v>
      </c>
      <c r="T2" s="40" t="s">
        <v>83</v>
      </c>
      <c r="U2" s="41" t="s">
        <v>45</v>
      </c>
      <c r="V2" s="36" t="s">
        <v>71</v>
      </c>
      <c r="W2" s="21" t="s">
        <v>68</v>
      </c>
      <c r="X2" s="21" t="s">
        <v>69</v>
      </c>
    </row>
    <row r="3" spans="1:24" x14ac:dyDescent="0.35">
      <c r="A3" s="7" t="s">
        <v>0</v>
      </c>
      <c r="B3" s="3">
        <f>VLOOKUP($A3,'PS Annual LA Forecasts'!$A$2:$AI$42,8,0)</f>
        <v>2803</v>
      </c>
      <c r="C3" s="3">
        <f>VLOOKUP($A3,'CT Annual LA Forecasts'!$A$2:$AI$42,8,0)</f>
        <v>2691</v>
      </c>
      <c r="D3" s="3">
        <f>VLOOKUP($A3,'LTW Annual LA Forecasts'!$A$2:$AI$42,8,0)</f>
        <v>5637</v>
      </c>
      <c r="E3" s="3">
        <f>VLOOKUP($A3,'ST Annual LA Forecasts'!$A$2:$AI$42,8,0)</f>
        <v>1829</v>
      </c>
      <c r="F3" s="3">
        <f>VLOOKUP($A3,'SP Annual LA Forecasts'!$A$2:$AI$42,8,0)</f>
        <v>1796</v>
      </c>
      <c r="G3" s="3">
        <f>VLOOKUP($A3,'PS Annual LA Forecasts'!$A$2:$AI$42,15,0)</f>
        <v>23049</v>
      </c>
      <c r="H3" s="3">
        <f>VLOOKUP($A3,'CT Annual LA Forecasts'!$A$2:$AI$42,15,0)</f>
        <v>16881</v>
      </c>
      <c r="I3" s="3">
        <f>VLOOKUP($A3,'LTW Annual LA Forecasts'!$A$2:$AI$42,15,0)</f>
        <v>33937</v>
      </c>
      <c r="J3" s="3">
        <f>VLOOKUP($A3,'ST Annual LA Forecasts'!$A$2:$AI$42,15,0)</f>
        <v>6251</v>
      </c>
      <c r="K3" s="3">
        <f>VLOOKUP($A3,'SP Annual LA Forecasts'!$A$2:$AI$42,15,0)</f>
        <v>7321</v>
      </c>
      <c r="L3" s="3">
        <f>VLOOKUP($A3,'PS Annual LA Forecasts'!$A$2:$AI$42,25,0)</f>
        <v>77089</v>
      </c>
      <c r="M3" s="3">
        <f>VLOOKUP($A3,'CT Annual LA Forecasts'!$A$2:$AI$42,25,0)</f>
        <v>72813</v>
      </c>
      <c r="N3" s="3">
        <f>VLOOKUP($A3,'LTW Annual LA Forecasts'!$A$2:$AI$42,25,0)</f>
        <v>77179</v>
      </c>
      <c r="O3" s="3">
        <f>VLOOKUP($A3,'ST Annual LA Forecasts'!$A$2:$AI$42,25,0)</f>
        <v>25547</v>
      </c>
      <c r="P3" s="3">
        <f>VLOOKUP($A3,'SP Annual LA Forecasts'!$A$2:$AI$42,25,0)</f>
        <v>25317</v>
      </c>
      <c r="Q3" s="3">
        <f>VLOOKUP($A3,'PS Annual LA Forecasts'!$A$2:$AI$42,35,0)</f>
        <v>113369</v>
      </c>
      <c r="R3" s="3">
        <f>VLOOKUP($A3,'CT Annual LA Forecasts'!$A$2:$AI$42,35,0)</f>
        <v>104145</v>
      </c>
      <c r="S3" s="3">
        <f>VLOOKUP($A3,'LTW Annual LA Forecasts'!$A$2:$AI$42,35,0)</f>
        <v>88155</v>
      </c>
      <c r="T3" s="3">
        <f>VLOOKUP($A3,'ST Annual LA Forecasts'!$A$2:$AI$42,35,0)</f>
        <v>46713</v>
      </c>
      <c r="U3" s="3">
        <f>VLOOKUP($A3,'SP Annual LA Forecasts'!$A$2:$AI$42,35,0)</f>
        <v>37354</v>
      </c>
      <c r="V3" s="37" t="s">
        <v>72</v>
      </c>
      <c r="W3" s="2" t="s">
        <v>54</v>
      </c>
      <c r="X3" s="2" t="s">
        <v>57</v>
      </c>
    </row>
    <row r="4" spans="1:24" x14ac:dyDescent="0.35">
      <c r="A4" s="8" t="s">
        <v>1</v>
      </c>
      <c r="B4" s="3">
        <f>VLOOKUP($A4,'PS Annual LA Forecasts'!$A$2:$AI$42,8,0)</f>
        <v>222</v>
      </c>
      <c r="C4" s="3">
        <f>VLOOKUP($A4,'CT Annual LA Forecasts'!$A$2:$AI$42,8,0)</f>
        <v>233</v>
      </c>
      <c r="D4" s="3">
        <f>VLOOKUP($A4,'LTW Annual LA Forecasts'!$A$2:$AI$42,8,0)</f>
        <v>454</v>
      </c>
      <c r="E4" s="3">
        <f>VLOOKUP($A4,'ST Annual LA Forecasts'!$A$2:$AI$42,8,0)</f>
        <v>170</v>
      </c>
      <c r="F4" s="3">
        <f>VLOOKUP($A4,'SP Annual LA Forecasts'!$A$2:$AI$42,8,0)</f>
        <v>169</v>
      </c>
      <c r="G4" s="3">
        <f>VLOOKUP($A4,'PS Annual LA Forecasts'!$A$2:$AI$42,15,0)</f>
        <v>1578</v>
      </c>
      <c r="H4" s="3">
        <f>VLOOKUP($A4,'CT Annual LA Forecasts'!$A$2:$AI$42,15,0)</f>
        <v>1275</v>
      </c>
      <c r="I4" s="3">
        <f>VLOOKUP($A4,'LTW Annual LA Forecasts'!$A$2:$AI$42,15,0)</f>
        <v>2515</v>
      </c>
      <c r="J4" s="3">
        <f>VLOOKUP($A4,'ST Annual LA Forecasts'!$A$2:$AI$42,15,0)</f>
        <v>525</v>
      </c>
      <c r="K4" s="3">
        <f>VLOOKUP($A4,'SP Annual LA Forecasts'!$A$2:$AI$42,15,0)</f>
        <v>621</v>
      </c>
      <c r="L4" s="3">
        <f>VLOOKUP($A4,'PS Annual LA Forecasts'!$A$2:$AI$42,25,0)</f>
        <v>5324</v>
      </c>
      <c r="M4" s="3">
        <f>VLOOKUP($A4,'CT Annual LA Forecasts'!$A$2:$AI$42,25,0)</f>
        <v>5185</v>
      </c>
      <c r="N4" s="3">
        <f>VLOOKUP($A4,'LTW Annual LA Forecasts'!$A$2:$AI$42,25,0)</f>
        <v>5485</v>
      </c>
      <c r="O4" s="3">
        <f>VLOOKUP($A4,'ST Annual LA Forecasts'!$A$2:$AI$42,25,0)</f>
        <v>2012</v>
      </c>
      <c r="P4" s="3">
        <f>VLOOKUP($A4,'SP Annual LA Forecasts'!$A$2:$AI$42,25,0)</f>
        <v>1876</v>
      </c>
      <c r="Q4" s="3">
        <f>VLOOKUP($A4,'PS Annual LA Forecasts'!$A$2:$AI$42,35,0)</f>
        <v>7868</v>
      </c>
      <c r="R4" s="3">
        <f>VLOOKUP($A4,'CT Annual LA Forecasts'!$A$2:$AI$42,35,0)</f>
        <v>7341</v>
      </c>
      <c r="S4" s="3">
        <f>VLOOKUP($A4,'LTW Annual LA Forecasts'!$A$2:$AI$42,35,0)</f>
        <v>6157</v>
      </c>
      <c r="T4" s="3">
        <f>VLOOKUP($A4,'ST Annual LA Forecasts'!$A$2:$AI$42,35,0)</f>
        <v>3494</v>
      </c>
      <c r="U4" s="3">
        <f>VLOOKUP($A4,'SP Annual LA Forecasts'!$A$2:$AI$42,35,0)</f>
        <v>2668</v>
      </c>
      <c r="V4" s="37" t="s">
        <v>73</v>
      </c>
      <c r="W4" s="2" t="s">
        <v>66</v>
      </c>
      <c r="X4" s="2" t="s">
        <v>57</v>
      </c>
    </row>
    <row r="5" spans="1:24" x14ac:dyDescent="0.35">
      <c r="A5" s="8" t="s">
        <v>2</v>
      </c>
      <c r="B5" s="3">
        <f>VLOOKUP($A5,'PS Annual LA Forecasts'!$A$2:$AI$42,8,0)</f>
        <v>3783</v>
      </c>
      <c r="C5" s="3">
        <f>VLOOKUP($A5,'CT Annual LA Forecasts'!$A$2:$AI$42,8,0)</f>
        <v>3730</v>
      </c>
      <c r="D5" s="3">
        <f>VLOOKUP($A5,'LTW Annual LA Forecasts'!$A$2:$AI$42,8,0)</f>
        <v>7809</v>
      </c>
      <c r="E5" s="3">
        <f>VLOOKUP($A5,'ST Annual LA Forecasts'!$A$2:$AI$42,8,0)</f>
        <v>2374</v>
      </c>
      <c r="F5" s="3">
        <f>VLOOKUP($A5,'SP Annual LA Forecasts'!$A$2:$AI$42,8,0)</f>
        <v>2192</v>
      </c>
      <c r="G5" s="3">
        <f>VLOOKUP($A5,'PS Annual LA Forecasts'!$A$2:$AI$42,15,0)</f>
        <v>37936</v>
      </c>
      <c r="H5" s="3">
        <f>VLOOKUP($A5,'CT Annual LA Forecasts'!$A$2:$AI$42,15,0)</f>
        <v>25099</v>
      </c>
      <c r="I5" s="3">
        <f>VLOOKUP($A5,'LTW Annual LA Forecasts'!$A$2:$AI$42,15,0)</f>
        <v>54991</v>
      </c>
      <c r="J5" s="3">
        <f>VLOOKUP($A5,'ST Annual LA Forecasts'!$A$2:$AI$42,15,0)</f>
        <v>9099</v>
      </c>
      <c r="K5" s="3">
        <f>VLOOKUP($A5,'SP Annual LA Forecasts'!$A$2:$AI$42,15,0)</f>
        <v>10267</v>
      </c>
      <c r="L5" s="3">
        <f>VLOOKUP($A5,'PS Annual LA Forecasts'!$A$2:$AI$42,25,0)</f>
        <v>140803</v>
      </c>
      <c r="M5" s="3">
        <f>VLOOKUP($A5,'CT Annual LA Forecasts'!$A$2:$AI$42,25,0)</f>
        <v>128546</v>
      </c>
      <c r="N5" s="3">
        <f>VLOOKUP($A5,'LTW Annual LA Forecasts'!$A$2:$AI$42,25,0)</f>
        <v>137314</v>
      </c>
      <c r="O5" s="3">
        <f>VLOOKUP($A5,'ST Annual LA Forecasts'!$A$2:$AI$42,25,0)</f>
        <v>41223</v>
      </c>
      <c r="P5" s="3">
        <f>VLOOKUP($A5,'SP Annual LA Forecasts'!$A$2:$AI$42,25,0)</f>
        <v>38477</v>
      </c>
      <c r="Q5" s="3">
        <f>VLOOKUP($A5,'PS Annual LA Forecasts'!$A$2:$AI$42,35,0)</f>
        <v>209968</v>
      </c>
      <c r="R5" s="3">
        <f>VLOOKUP($A5,'CT Annual LA Forecasts'!$A$2:$AI$42,35,0)</f>
        <v>185255</v>
      </c>
      <c r="S5" s="3">
        <f>VLOOKUP($A5,'LTW Annual LA Forecasts'!$A$2:$AI$42,35,0)</f>
        <v>154573</v>
      </c>
      <c r="T5" s="3">
        <f>VLOOKUP($A5,'ST Annual LA Forecasts'!$A$2:$AI$42,35,0)</f>
        <v>80693</v>
      </c>
      <c r="U5" s="3">
        <f>VLOOKUP($A5,'SP Annual LA Forecasts'!$A$2:$AI$42,35,0)</f>
        <v>59325</v>
      </c>
      <c r="V5" s="37" t="s">
        <v>54</v>
      </c>
      <c r="W5" s="2" t="s">
        <v>54</v>
      </c>
      <c r="X5" s="2"/>
    </row>
    <row r="6" spans="1:24" x14ac:dyDescent="0.35">
      <c r="A6" s="8" t="s">
        <v>3</v>
      </c>
      <c r="B6" s="3">
        <f>VLOOKUP($A6,'PS Annual LA Forecasts'!$A$2:$AI$42,8,0)</f>
        <v>1410</v>
      </c>
      <c r="C6" s="3">
        <f>VLOOKUP($A6,'CT Annual LA Forecasts'!$A$2:$AI$42,8,0)</f>
        <v>1470</v>
      </c>
      <c r="D6" s="3">
        <f>VLOOKUP($A6,'LTW Annual LA Forecasts'!$A$2:$AI$42,8,0)</f>
        <v>3034</v>
      </c>
      <c r="E6" s="3">
        <f>VLOOKUP($A6,'ST Annual LA Forecasts'!$A$2:$AI$42,8,0)</f>
        <v>959</v>
      </c>
      <c r="F6" s="3">
        <f>VLOOKUP($A6,'SP Annual LA Forecasts'!$A$2:$AI$42,8,0)</f>
        <v>886</v>
      </c>
      <c r="G6" s="3">
        <f>VLOOKUP($A6,'PS Annual LA Forecasts'!$A$2:$AI$42,15,0)</f>
        <v>15184</v>
      </c>
      <c r="H6" s="3">
        <f>VLOOKUP($A6,'CT Annual LA Forecasts'!$A$2:$AI$42,15,0)</f>
        <v>9775</v>
      </c>
      <c r="I6" s="3">
        <f>VLOOKUP($A6,'LTW Annual LA Forecasts'!$A$2:$AI$42,15,0)</f>
        <v>22401</v>
      </c>
      <c r="J6" s="3">
        <f>VLOOKUP($A6,'ST Annual LA Forecasts'!$A$2:$AI$42,15,0)</f>
        <v>3587</v>
      </c>
      <c r="K6" s="3">
        <f>VLOOKUP($A6,'SP Annual LA Forecasts'!$A$2:$AI$42,15,0)</f>
        <v>4041</v>
      </c>
      <c r="L6" s="3">
        <f>VLOOKUP($A6,'PS Annual LA Forecasts'!$A$2:$AI$42,25,0)</f>
        <v>58452</v>
      </c>
      <c r="M6" s="3">
        <f>VLOOKUP($A6,'CT Annual LA Forecasts'!$A$2:$AI$42,25,0)</f>
        <v>52935</v>
      </c>
      <c r="N6" s="3">
        <f>VLOOKUP($A6,'LTW Annual LA Forecasts'!$A$2:$AI$42,25,0)</f>
        <v>56702</v>
      </c>
      <c r="O6" s="3">
        <f>VLOOKUP($A6,'ST Annual LA Forecasts'!$A$2:$AI$42,25,0)</f>
        <v>16677</v>
      </c>
      <c r="P6" s="3">
        <f>VLOOKUP($A6,'SP Annual LA Forecasts'!$A$2:$AI$42,25,0)</f>
        <v>15130</v>
      </c>
      <c r="Q6" s="3">
        <f>VLOOKUP($A6,'PS Annual LA Forecasts'!$A$2:$AI$42,35,0)</f>
        <v>87580</v>
      </c>
      <c r="R6" s="3">
        <f>VLOOKUP($A6,'CT Annual LA Forecasts'!$A$2:$AI$42,35,0)</f>
        <v>76355</v>
      </c>
      <c r="S6" s="3">
        <f>VLOOKUP($A6,'LTW Annual LA Forecasts'!$A$2:$AI$42,35,0)</f>
        <v>63171</v>
      </c>
      <c r="T6" s="3">
        <f>VLOOKUP($A6,'ST Annual LA Forecasts'!$A$2:$AI$42,35,0)</f>
        <v>33075</v>
      </c>
      <c r="U6" s="3">
        <f>VLOOKUP($A6,'SP Annual LA Forecasts'!$A$2:$AI$42,35,0)</f>
        <v>23523</v>
      </c>
      <c r="V6" s="37" t="s">
        <v>54</v>
      </c>
      <c r="W6" s="2" t="s">
        <v>54</v>
      </c>
      <c r="X6" s="2"/>
    </row>
    <row r="7" spans="1:24" x14ac:dyDescent="0.35">
      <c r="A7" s="8" t="s">
        <v>4</v>
      </c>
      <c r="B7" s="3">
        <f>VLOOKUP($A7,'PS Annual LA Forecasts'!$A$2:$AI$42,8,0)</f>
        <v>5423</v>
      </c>
      <c r="C7" s="3">
        <f>VLOOKUP($A7,'CT Annual LA Forecasts'!$A$2:$AI$42,8,0)</f>
        <v>5388</v>
      </c>
      <c r="D7" s="3">
        <f>VLOOKUP($A7,'LTW Annual LA Forecasts'!$A$2:$AI$42,8,0)</f>
        <v>10448</v>
      </c>
      <c r="E7" s="3">
        <f>VLOOKUP($A7,'ST Annual LA Forecasts'!$A$2:$AI$42,8,0)</f>
        <v>3644</v>
      </c>
      <c r="F7" s="3">
        <f>VLOOKUP($A7,'SP Annual LA Forecasts'!$A$2:$AI$42,8,0)</f>
        <v>3453</v>
      </c>
      <c r="G7" s="3">
        <f>VLOOKUP($A7,'PS Annual LA Forecasts'!$A$2:$AI$42,15,0)</f>
        <v>45193</v>
      </c>
      <c r="H7" s="3">
        <f>VLOOKUP($A7,'CT Annual LA Forecasts'!$A$2:$AI$42,15,0)</f>
        <v>32223</v>
      </c>
      <c r="I7" s="3">
        <f>VLOOKUP($A7,'LTW Annual LA Forecasts'!$A$2:$AI$42,15,0)</f>
        <v>66652</v>
      </c>
      <c r="J7" s="3">
        <f>VLOOKUP($A7,'ST Annual LA Forecasts'!$A$2:$AI$42,15,0)</f>
        <v>12521</v>
      </c>
      <c r="K7" s="3">
        <f>VLOOKUP($A7,'SP Annual LA Forecasts'!$A$2:$AI$42,15,0)</f>
        <v>14122</v>
      </c>
      <c r="L7" s="3">
        <f>VLOOKUP($A7,'PS Annual LA Forecasts'!$A$2:$AI$42,25,0)</f>
        <v>160136</v>
      </c>
      <c r="M7" s="3">
        <f>VLOOKUP($A7,'CT Annual LA Forecasts'!$A$2:$AI$42,25,0)</f>
        <v>151395</v>
      </c>
      <c r="N7" s="3">
        <f>VLOOKUP($A7,'LTW Annual LA Forecasts'!$A$2:$AI$42,25,0)</f>
        <v>160078</v>
      </c>
      <c r="O7" s="3">
        <f>VLOOKUP($A7,'ST Annual LA Forecasts'!$A$2:$AI$42,25,0)</f>
        <v>51132</v>
      </c>
      <c r="P7" s="3">
        <f>VLOOKUP($A7,'SP Annual LA Forecasts'!$A$2:$AI$42,25,0)</f>
        <v>48240</v>
      </c>
      <c r="Q7" s="3">
        <f>VLOOKUP($A7,'PS Annual LA Forecasts'!$A$2:$AI$42,35,0)</f>
        <v>236779</v>
      </c>
      <c r="R7" s="3">
        <f>VLOOKUP($A7,'CT Annual LA Forecasts'!$A$2:$AI$42,35,0)</f>
        <v>217252</v>
      </c>
      <c r="S7" s="3">
        <f>VLOOKUP($A7,'LTW Annual LA Forecasts'!$A$2:$AI$42,35,0)</f>
        <v>182130</v>
      </c>
      <c r="T7" s="3">
        <f>VLOOKUP($A7,'ST Annual LA Forecasts'!$A$2:$AI$42,35,0)</f>
        <v>94842</v>
      </c>
      <c r="U7" s="3">
        <f>VLOOKUP($A7,'SP Annual LA Forecasts'!$A$2:$AI$42,35,0)</f>
        <v>71901</v>
      </c>
      <c r="V7" s="37" t="s">
        <v>55</v>
      </c>
      <c r="W7" s="2" t="s">
        <v>55</v>
      </c>
      <c r="X7" s="2"/>
    </row>
    <row r="8" spans="1:24" x14ac:dyDescent="0.35">
      <c r="A8" s="8" t="s">
        <v>5</v>
      </c>
      <c r="B8" s="3">
        <f>VLOOKUP($A8,'PS Annual LA Forecasts'!$A$2:$AI$42,8,0)</f>
        <v>471</v>
      </c>
      <c r="C8" s="3">
        <f>VLOOKUP($A8,'CT Annual LA Forecasts'!$A$2:$AI$42,8,0)</f>
        <v>487</v>
      </c>
      <c r="D8" s="3">
        <f>VLOOKUP($A8,'LTW Annual LA Forecasts'!$A$2:$AI$42,8,0)</f>
        <v>1071</v>
      </c>
      <c r="E8" s="3">
        <f>VLOOKUP($A8,'ST Annual LA Forecasts'!$A$2:$AI$42,8,0)</f>
        <v>336</v>
      </c>
      <c r="F8" s="3">
        <f>VLOOKUP($A8,'SP Annual LA Forecasts'!$A$2:$AI$42,8,0)</f>
        <v>321</v>
      </c>
      <c r="G8" s="3">
        <f>VLOOKUP($A8,'PS Annual LA Forecasts'!$A$2:$AI$42,15,0)</f>
        <v>4400</v>
      </c>
      <c r="H8" s="3">
        <f>VLOOKUP($A8,'CT Annual LA Forecasts'!$A$2:$AI$42,15,0)</f>
        <v>3238</v>
      </c>
      <c r="I8" s="3">
        <f>VLOOKUP($A8,'LTW Annual LA Forecasts'!$A$2:$AI$42,15,0)</f>
        <v>6475</v>
      </c>
      <c r="J8" s="3">
        <f>VLOOKUP($A8,'ST Annual LA Forecasts'!$A$2:$AI$42,15,0)</f>
        <v>1230</v>
      </c>
      <c r="K8" s="3">
        <f>VLOOKUP($A8,'SP Annual LA Forecasts'!$A$2:$AI$42,15,0)</f>
        <v>1417</v>
      </c>
      <c r="L8" s="3">
        <f>VLOOKUP($A8,'PS Annual LA Forecasts'!$A$2:$AI$42,25,0)</f>
        <v>13600</v>
      </c>
      <c r="M8" s="3">
        <f>VLOOKUP($A8,'CT Annual LA Forecasts'!$A$2:$AI$42,25,0)</f>
        <v>13155</v>
      </c>
      <c r="N8" s="3">
        <f>VLOOKUP($A8,'LTW Annual LA Forecasts'!$A$2:$AI$42,25,0)</f>
        <v>13841</v>
      </c>
      <c r="O8" s="3">
        <f>VLOOKUP($A8,'ST Annual LA Forecasts'!$A$2:$AI$42,25,0)</f>
        <v>4969</v>
      </c>
      <c r="P8" s="3">
        <f>VLOOKUP($A8,'SP Annual LA Forecasts'!$A$2:$AI$42,25,0)</f>
        <v>4667</v>
      </c>
      <c r="Q8" s="3">
        <f>VLOOKUP($A8,'PS Annual LA Forecasts'!$A$2:$AI$42,35,0)</f>
        <v>19970</v>
      </c>
      <c r="R8" s="3">
        <f>VLOOKUP($A8,'CT Annual LA Forecasts'!$A$2:$AI$42,35,0)</f>
        <v>18216</v>
      </c>
      <c r="S8" s="3">
        <f>VLOOKUP($A8,'LTW Annual LA Forecasts'!$A$2:$AI$42,35,0)</f>
        <v>15567</v>
      </c>
      <c r="T8" s="3">
        <f>VLOOKUP($A8,'ST Annual LA Forecasts'!$A$2:$AI$42,35,0)</f>
        <v>8664</v>
      </c>
      <c r="U8" s="3">
        <f>VLOOKUP($A8,'SP Annual LA Forecasts'!$A$2:$AI$42,35,0)</f>
        <v>6753</v>
      </c>
      <c r="V8" s="37" t="s">
        <v>74</v>
      </c>
      <c r="W8" s="2" t="s">
        <v>54</v>
      </c>
      <c r="X8" s="2" t="s">
        <v>60</v>
      </c>
    </row>
    <row r="9" spans="1:24" x14ac:dyDescent="0.35">
      <c r="A9" s="8" t="s">
        <v>6</v>
      </c>
      <c r="B9" s="3">
        <f>VLOOKUP($A9,'PS Annual LA Forecasts'!$A$2:$AI$42,8,0)</f>
        <v>870</v>
      </c>
      <c r="C9" s="3">
        <f>VLOOKUP($A9,'CT Annual LA Forecasts'!$A$2:$AI$42,8,0)</f>
        <v>925</v>
      </c>
      <c r="D9" s="3">
        <f>VLOOKUP($A9,'LTW Annual LA Forecasts'!$A$2:$AI$42,8,0)</f>
        <v>1819</v>
      </c>
      <c r="E9" s="3">
        <f>VLOOKUP($A9,'ST Annual LA Forecasts'!$A$2:$AI$42,8,0)</f>
        <v>597</v>
      </c>
      <c r="F9" s="3">
        <f>VLOOKUP($A9,'SP Annual LA Forecasts'!$A$2:$AI$42,8,0)</f>
        <v>524</v>
      </c>
      <c r="G9" s="3">
        <f>VLOOKUP($A9,'PS Annual LA Forecasts'!$A$2:$AI$42,15,0)</f>
        <v>8793</v>
      </c>
      <c r="H9" s="3">
        <f>VLOOKUP($A9,'CT Annual LA Forecasts'!$A$2:$AI$42,15,0)</f>
        <v>5894</v>
      </c>
      <c r="I9" s="3">
        <f>VLOOKUP($A9,'LTW Annual LA Forecasts'!$A$2:$AI$42,15,0)</f>
        <v>12751</v>
      </c>
      <c r="J9" s="3">
        <f>VLOOKUP($A9,'ST Annual LA Forecasts'!$A$2:$AI$42,15,0)</f>
        <v>2271</v>
      </c>
      <c r="K9" s="3">
        <f>VLOOKUP($A9,'SP Annual LA Forecasts'!$A$2:$AI$42,15,0)</f>
        <v>2517</v>
      </c>
      <c r="L9" s="3">
        <f>VLOOKUP($A9,'PS Annual LA Forecasts'!$A$2:$AI$42,25,0)</f>
        <v>32607</v>
      </c>
      <c r="M9" s="3">
        <f>VLOOKUP($A9,'CT Annual LA Forecasts'!$A$2:$AI$42,25,0)</f>
        <v>30299</v>
      </c>
      <c r="N9" s="3">
        <f>VLOOKUP($A9,'LTW Annual LA Forecasts'!$A$2:$AI$42,25,0)</f>
        <v>32156</v>
      </c>
      <c r="O9" s="3">
        <f>VLOOKUP($A9,'ST Annual LA Forecasts'!$A$2:$AI$42,25,0)</f>
        <v>9891</v>
      </c>
      <c r="P9" s="3">
        <f>VLOOKUP($A9,'SP Annual LA Forecasts'!$A$2:$AI$42,25,0)</f>
        <v>8949</v>
      </c>
      <c r="Q9" s="3">
        <f>VLOOKUP($A9,'PS Annual LA Forecasts'!$A$2:$AI$42,35,0)</f>
        <v>48491</v>
      </c>
      <c r="R9" s="3">
        <f>VLOOKUP($A9,'CT Annual LA Forecasts'!$A$2:$AI$42,35,0)</f>
        <v>43562</v>
      </c>
      <c r="S9" s="3">
        <f>VLOOKUP($A9,'LTW Annual LA Forecasts'!$A$2:$AI$42,35,0)</f>
        <v>36415</v>
      </c>
      <c r="T9" s="3">
        <f>VLOOKUP($A9,'ST Annual LA Forecasts'!$A$2:$AI$42,35,0)</f>
        <v>18976</v>
      </c>
      <c r="U9" s="3">
        <f>VLOOKUP($A9,'SP Annual LA Forecasts'!$A$2:$AI$42,35,0)</f>
        <v>13696</v>
      </c>
      <c r="V9" s="37" t="s">
        <v>56</v>
      </c>
      <c r="W9" s="2" t="s">
        <v>56</v>
      </c>
      <c r="X9" s="2"/>
    </row>
    <row r="10" spans="1:24" x14ac:dyDescent="0.35">
      <c r="A10" s="8" t="s">
        <v>7</v>
      </c>
      <c r="B10" s="3">
        <f>VLOOKUP($A10,'PS Annual LA Forecasts'!$A$2:$AI$42,8,0)</f>
        <v>3026</v>
      </c>
      <c r="C10" s="3">
        <f>VLOOKUP($A10,'CT Annual LA Forecasts'!$A$2:$AI$42,8,0)</f>
        <v>3186</v>
      </c>
      <c r="D10" s="3">
        <f>VLOOKUP($A10,'LTW Annual LA Forecasts'!$A$2:$AI$42,8,0)</f>
        <v>6127</v>
      </c>
      <c r="E10" s="3">
        <f>VLOOKUP($A10,'ST Annual LA Forecasts'!$A$2:$AI$42,8,0)</f>
        <v>2205</v>
      </c>
      <c r="F10" s="3">
        <f>VLOOKUP($A10,'SP Annual LA Forecasts'!$A$2:$AI$42,8,0)</f>
        <v>2128</v>
      </c>
      <c r="G10" s="3">
        <f>VLOOKUP($A10,'PS Annual LA Forecasts'!$A$2:$AI$42,15,0)</f>
        <v>24554</v>
      </c>
      <c r="H10" s="3">
        <f>VLOOKUP($A10,'CT Annual LA Forecasts'!$A$2:$AI$42,15,0)</f>
        <v>17958</v>
      </c>
      <c r="I10" s="3">
        <f>VLOOKUP($A10,'LTW Annual LA Forecasts'!$A$2:$AI$42,15,0)</f>
        <v>37460</v>
      </c>
      <c r="J10" s="3">
        <f>VLOOKUP($A10,'ST Annual LA Forecasts'!$A$2:$AI$42,15,0)</f>
        <v>7136</v>
      </c>
      <c r="K10" s="3">
        <f>VLOOKUP($A10,'SP Annual LA Forecasts'!$A$2:$AI$42,15,0)</f>
        <v>8184</v>
      </c>
      <c r="L10" s="3">
        <f>VLOOKUP($A10,'PS Annual LA Forecasts'!$A$2:$AI$42,25,0)</f>
        <v>88978</v>
      </c>
      <c r="M10" s="3">
        <f>VLOOKUP($A10,'CT Annual LA Forecasts'!$A$2:$AI$42,25,0)</f>
        <v>83424</v>
      </c>
      <c r="N10" s="3">
        <f>VLOOKUP($A10,'LTW Annual LA Forecasts'!$A$2:$AI$42,25,0)</f>
        <v>88878</v>
      </c>
      <c r="O10" s="3">
        <f>VLOOKUP($A10,'ST Annual LA Forecasts'!$A$2:$AI$42,25,0)</f>
        <v>28624</v>
      </c>
      <c r="P10" s="3">
        <f>VLOOKUP($A10,'SP Annual LA Forecasts'!$A$2:$AI$42,25,0)</f>
        <v>26948</v>
      </c>
      <c r="Q10" s="3">
        <f>VLOOKUP($A10,'PS Annual LA Forecasts'!$A$2:$AI$42,35,0)</f>
        <v>132332</v>
      </c>
      <c r="R10" s="3">
        <f>VLOOKUP($A10,'CT Annual LA Forecasts'!$A$2:$AI$42,35,0)</f>
        <v>119625</v>
      </c>
      <c r="S10" s="3">
        <f>VLOOKUP($A10,'LTW Annual LA Forecasts'!$A$2:$AI$42,35,0)</f>
        <v>99969</v>
      </c>
      <c r="T10" s="3">
        <f>VLOOKUP($A10,'ST Annual LA Forecasts'!$A$2:$AI$42,35,0)</f>
        <v>53409</v>
      </c>
      <c r="U10" s="3">
        <f>VLOOKUP($A10,'SP Annual LA Forecasts'!$A$2:$AI$42,35,0)</f>
        <v>40098</v>
      </c>
      <c r="V10" s="37" t="s">
        <v>57</v>
      </c>
      <c r="W10" s="2" t="s">
        <v>57</v>
      </c>
      <c r="X10" s="2"/>
    </row>
    <row r="11" spans="1:24" x14ac:dyDescent="0.35">
      <c r="A11" s="8" t="s">
        <v>8</v>
      </c>
      <c r="B11" s="3">
        <f>VLOOKUP($A11,'PS Annual LA Forecasts'!$A$2:$AI$42,8,0)</f>
        <v>515</v>
      </c>
      <c r="C11" s="3">
        <f>VLOOKUP($A11,'CT Annual LA Forecasts'!$A$2:$AI$42,8,0)</f>
        <v>556</v>
      </c>
      <c r="D11" s="3">
        <f>VLOOKUP($A11,'LTW Annual LA Forecasts'!$A$2:$AI$42,8,0)</f>
        <v>1463</v>
      </c>
      <c r="E11" s="3">
        <f>VLOOKUP($A11,'ST Annual LA Forecasts'!$A$2:$AI$42,8,0)</f>
        <v>400</v>
      </c>
      <c r="F11" s="3">
        <f>VLOOKUP($A11,'SP Annual LA Forecasts'!$A$2:$AI$42,8,0)</f>
        <v>394</v>
      </c>
      <c r="G11" s="3">
        <f>VLOOKUP($A11,'PS Annual LA Forecasts'!$A$2:$AI$42,15,0)</f>
        <v>5565</v>
      </c>
      <c r="H11" s="3">
        <f>VLOOKUP($A11,'CT Annual LA Forecasts'!$A$2:$AI$42,15,0)</f>
        <v>4269</v>
      </c>
      <c r="I11" s="3">
        <f>VLOOKUP($A11,'LTW Annual LA Forecasts'!$A$2:$AI$42,15,0)</f>
        <v>8161</v>
      </c>
      <c r="J11" s="3">
        <f>VLOOKUP($A11,'ST Annual LA Forecasts'!$A$2:$AI$42,15,0)</f>
        <v>1658</v>
      </c>
      <c r="K11" s="3">
        <f>VLOOKUP($A11,'SP Annual LA Forecasts'!$A$2:$AI$42,15,0)</f>
        <v>2235</v>
      </c>
      <c r="L11" s="3">
        <f>VLOOKUP($A11,'PS Annual LA Forecasts'!$A$2:$AI$42,25,0)</f>
        <v>14089</v>
      </c>
      <c r="M11" s="3">
        <f>VLOOKUP($A11,'CT Annual LA Forecasts'!$A$2:$AI$42,25,0)</f>
        <v>14174</v>
      </c>
      <c r="N11" s="3">
        <f>VLOOKUP($A11,'LTW Annual LA Forecasts'!$A$2:$AI$42,25,0)</f>
        <v>14793</v>
      </c>
      <c r="O11" s="3">
        <f>VLOOKUP($A11,'ST Annual LA Forecasts'!$A$2:$AI$42,25,0)</f>
        <v>6587</v>
      </c>
      <c r="P11" s="3">
        <f>VLOOKUP($A11,'SP Annual LA Forecasts'!$A$2:$AI$42,25,0)</f>
        <v>6199</v>
      </c>
      <c r="Q11" s="3">
        <f>VLOOKUP($A11,'PS Annual LA Forecasts'!$A$2:$AI$42,35,0)</f>
        <v>20093</v>
      </c>
      <c r="R11" s="3">
        <f>VLOOKUP($A11,'CT Annual LA Forecasts'!$A$2:$AI$42,35,0)</f>
        <v>18820</v>
      </c>
      <c r="S11" s="3">
        <f>VLOOKUP($A11,'LTW Annual LA Forecasts'!$A$2:$AI$42,35,0)</f>
        <v>16361</v>
      </c>
      <c r="T11" s="3">
        <f>VLOOKUP($A11,'ST Annual LA Forecasts'!$A$2:$AI$42,35,0)</f>
        <v>9908</v>
      </c>
      <c r="U11" s="3">
        <f>VLOOKUP($A11,'SP Annual LA Forecasts'!$A$2:$AI$42,35,0)</f>
        <v>8288</v>
      </c>
      <c r="V11" s="37" t="s">
        <v>58</v>
      </c>
      <c r="W11" s="2" t="s">
        <v>58</v>
      </c>
      <c r="X11" s="2"/>
    </row>
    <row r="12" spans="1:24" x14ac:dyDescent="0.35">
      <c r="A12" s="8" t="s">
        <v>9</v>
      </c>
      <c r="B12" s="3">
        <f>VLOOKUP($A12,'PS Annual LA Forecasts'!$A$2:$AI$42,8,0)</f>
        <v>3562</v>
      </c>
      <c r="C12" s="3">
        <f>VLOOKUP($A12,'CT Annual LA Forecasts'!$A$2:$AI$42,8,0)</f>
        <v>4229</v>
      </c>
      <c r="D12" s="3">
        <f>VLOOKUP($A12,'LTW Annual LA Forecasts'!$A$2:$AI$42,8,0)</f>
        <v>8585</v>
      </c>
      <c r="E12" s="3">
        <f>VLOOKUP($A12,'ST Annual LA Forecasts'!$A$2:$AI$42,8,0)</f>
        <v>3031</v>
      </c>
      <c r="F12" s="3">
        <f>VLOOKUP($A12,'SP Annual LA Forecasts'!$A$2:$AI$42,8,0)</f>
        <v>2956</v>
      </c>
      <c r="G12" s="3">
        <f>VLOOKUP($A12,'PS Annual LA Forecasts'!$A$2:$AI$42,15,0)</f>
        <v>32237</v>
      </c>
      <c r="H12" s="3">
        <f>VLOOKUP($A12,'CT Annual LA Forecasts'!$A$2:$AI$42,15,0)</f>
        <v>24348</v>
      </c>
      <c r="I12" s="3">
        <f>VLOOKUP($A12,'LTW Annual LA Forecasts'!$A$2:$AI$42,15,0)</f>
        <v>49075</v>
      </c>
      <c r="J12" s="3">
        <f>VLOOKUP($A12,'ST Annual LA Forecasts'!$A$2:$AI$42,15,0)</f>
        <v>9968</v>
      </c>
      <c r="K12" s="3">
        <f>VLOOKUP($A12,'SP Annual LA Forecasts'!$A$2:$AI$42,15,0)</f>
        <v>11997</v>
      </c>
      <c r="L12" s="3">
        <f>VLOOKUP($A12,'PS Annual LA Forecasts'!$A$2:$AI$42,25,0)</f>
        <v>103385</v>
      </c>
      <c r="M12" s="3">
        <f>VLOOKUP($A12,'CT Annual LA Forecasts'!$A$2:$AI$42,25,0)</f>
        <v>99706</v>
      </c>
      <c r="N12" s="3">
        <f>VLOOKUP($A12,'LTW Annual LA Forecasts'!$A$2:$AI$42,25,0)</f>
        <v>105602</v>
      </c>
      <c r="O12" s="3">
        <f>VLOOKUP($A12,'ST Annual LA Forecasts'!$A$2:$AI$42,25,0)</f>
        <v>38092</v>
      </c>
      <c r="P12" s="3">
        <f>VLOOKUP($A12,'SP Annual LA Forecasts'!$A$2:$AI$42,25,0)</f>
        <v>35598</v>
      </c>
      <c r="Q12" s="3">
        <f>VLOOKUP($A12,'PS Annual LA Forecasts'!$A$2:$AI$42,35,0)</f>
        <v>152009</v>
      </c>
      <c r="R12" s="3">
        <f>VLOOKUP($A12,'CT Annual LA Forecasts'!$A$2:$AI$42,35,0)</f>
        <v>139447</v>
      </c>
      <c r="S12" s="3">
        <f>VLOOKUP($A12,'LTW Annual LA Forecasts'!$A$2:$AI$42,35,0)</f>
        <v>117585</v>
      </c>
      <c r="T12" s="3">
        <f>VLOOKUP($A12,'ST Annual LA Forecasts'!$A$2:$AI$42,35,0)</f>
        <v>65372</v>
      </c>
      <c r="U12" s="3">
        <f>VLOOKUP($A12,'SP Annual LA Forecasts'!$A$2:$AI$42,35,0)</f>
        <v>50754</v>
      </c>
      <c r="V12" s="37" t="s">
        <v>75</v>
      </c>
      <c r="W12" s="2" t="s">
        <v>59</v>
      </c>
      <c r="X12" s="2" t="s">
        <v>60</v>
      </c>
    </row>
    <row r="13" spans="1:24" x14ac:dyDescent="0.35">
      <c r="A13" s="8" t="s">
        <v>10</v>
      </c>
      <c r="B13" s="3">
        <f>VLOOKUP($A13,'PS Annual LA Forecasts'!$A$2:$AI$42,8,0)</f>
        <v>1582</v>
      </c>
      <c r="C13" s="3">
        <f>VLOOKUP($A13,'CT Annual LA Forecasts'!$A$2:$AI$42,8,0)</f>
        <v>1653</v>
      </c>
      <c r="D13" s="3">
        <f>VLOOKUP($A13,'LTW Annual LA Forecasts'!$A$2:$AI$42,8,0)</f>
        <v>3217</v>
      </c>
      <c r="E13" s="3">
        <f>VLOOKUP($A13,'ST Annual LA Forecasts'!$A$2:$AI$42,8,0)</f>
        <v>1071</v>
      </c>
      <c r="F13" s="3">
        <f>VLOOKUP($A13,'SP Annual LA Forecasts'!$A$2:$AI$42,8,0)</f>
        <v>974</v>
      </c>
      <c r="G13" s="3">
        <f>VLOOKUP($A13,'PS Annual LA Forecasts'!$A$2:$AI$42,15,0)</f>
        <v>15454</v>
      </c>
      <c r="H13" s="3">
        <f>VLOOKUP($A13,'CT Annual LA Forecasts'!$A$2:$AI$42,15,0)</f>
        <v>10444</v>
      </c>
      <c r="I13" s="3">
        <f>VLOOKUP($A13,'LTW Annual LA Forecasts'!$A$2:$AI$42,15,0)</f>
        <v>22894</v>
      </c>
      <c r="J13" s="3">
        <f>VLOOKUP($A13,'ST Annual LA Forecasts'!$A$2:$AI$42,15,0)</f>
        <v>3949</v>
      </c>
      <c r="K13" s="3">
        <f>VLOOKUP($A13,'SP Annual LA Forecasts'!$A$2:$AI$42,15,0)</f>
        <v>4346</v>
      </c>
      <c r="L13" s="3">
        <f>VLOOKUP($A13,'PS Annual LA Forecasts'!$A$2:$AI$42,25,0)</f>
        <v>58994</v>
      </c>
      <c r="M13" s="3">
        <f>VLOOKUP($A13,'CT Annual LA Forecasts'!$A$2:$AI$42,25,0)</f>
        <v>55111</v>
      </c>
      <c r="N13" s="3">
        <f>VLOOKUP($A13,'LTW Annual LA Forecasts'!$A$2:$AI$42,25,0)</f>
        <v>58524</v>
      </c>
      <c r="O13" s="3">
        <f>VLOOKUP($A13,'ST Annual LA Forecasts'!$A$2:$AI$42,25,0)</f>
        <v>17811</v>
      </c>
      <c r="P13" s="3">
        <f>VLOOKUP($A13,'SP Annual LA Forecasts'!$A$2:$AI$42,25,0)</f>
        <v>16092</v>
      </c>
      <c r="Q13" s="3">
        <f>VLOOKUP($A13,'PS Annual LA Forecasts'!$A$2:$AI$42,35,0)</f>
        <v>87952</v>
      </c>
      <c r="R13" s="3">
        <f>VLOOKUP($A13,'CT Annual LA Forecasts'!$A$2:$AI$42,35,0)</f>
        <v>79987</v>
      </c>
      <c r="S13" s="3">
        <f>VLOOKUP($A13,'LTW Annual LA Forecasts'!$A$2:$AI$42,35,0)</f>
        <v>66322</v>
      </c>
      <c r="T13" s="3">
        <f>VLOOKUP($A13,'ST Annual LA Forecasts'!$A$2:$AI$42,35,0)</f>
        <v>34982</v>
      </c>
      <c r="U13" s="3">
        <f>VLOOKUP($A13,'SP Annual LA Forecasts'!$A$2:$AI$42,35,0)</f>
        <v>24703</v>
      </c>
      <c r="V13" s="37" t="s">
        <v>55</v>
      </c>
      <c r="W13" s="2" t="s">
        <v>55</v>
      </c>
      <c r="X13" s="2"/>
    </row>
    <row r="14" spans="1:24" x14ac:dyDescent="0.35">
      <c r="A14" s="8" t="s">
        <v>11</v>
      </c>
      <c r="B14" s="3">
        <f>VLOOKUP($A14,'PS Annual LA Forecasts'!$A$2:$AI$42,8,0)</f>
        <v>1155</v>
      </c>
      <c r="C14" s="3">
        <f>VLOOKUP($A14,'CT Annual LA Forecasts'!$A$2:$AI$42,8,0)</f>
        <v>1291</v>
      </c>
      <c r="D14" s="3">
        <f>VLOOKUP($A14,'LTW Annual LA Forecasts'!$A$2:$AI$42,8,0)</f>
        <v>2658</v>
      </c>
      <c r="E14" s="3">
        <f>VLOOKUP($A14,'ST Annual LA Forecasts'!$A$2:$AI$42,8,0)</f>
        <v>908</v>
      </c>
      <c r="F14" s="3">
        <f>VLOOKUP($A14,'SP Annual LA Forecasts'!$A$2:$AI$42,8,0)</f>
        <v>865</v>
      </c>
      <c r="G14" s="3">
        <f>VLOOKUP($A14,'PS Annual LA Forecasts'!$A$2:$AI$42,15,0)</f>
        <v>10048</v>
      </c>
      <c r="H14" s="3">
        <f>VLOOKUP($A14,'CT Annual LA Forecasts'!$A$2:$AI$42,15,0)</f>
        <v>7875</v>
      </c>
      <c r="I14" s="3">
        <f>VLOOKUP($A14,'LTW Annual LA Forecasts'!$A$2:$AI$42,15,0)</f>
        <v>14380</v>
      </c>
      <c r="J14" s="3">
        <f>VLOOKUP($A14,'ST Annual LA Forecasts'!$A$2:$AI$42,15,0)</f>
        <v>3299</v>
      </c>
      <c r="K14" s="3">
        <f>VLOOKUP($A14,'SP Annual LA Forecasts'!$A$2:$AI$42,15,0)</f>
        <v>3814</v>
      </c>
      <c r="L14" s="3">
        <f>VLOOKUP($A14,'PS Annual LA Forecasts'!$A$2:$AI$42,25,0)</f>
        <v>28280</v>
      </c>
      <c r="M14" s="3">
        <f>VLOOKUP($A14,'CT Annual LA Forecasts'!$A$2:$AI$42,25,0)</f>
        <v>28791</v>
      </c>
      <c r="N14" s="3">
        <f>VLOOKUP($A14,'LTW Annual LA Forecasts'!$A$2:$AI$42,25,0)</f>
        <v>29957</v>
      </c>
      <c r="O14" s="3">
        <f>VLOOKUP($A14,'ST Annual LA Forecasts'!$A$2:$AI$42,25,0)</f>
        <v>11758</v>
      </c>
      <c r="P14" s="3">
        <f>VLOOKUP($A14,'SP Annual LA Forecasts'!$A$2:$AI$42,25,0)</f>
        <v>10978</v>
      </c>
      <c r="Q14" s="3">
        <f>VLOOKUP($A14,'PS Annual LA Forecasts'!$A$2:$AI$42,35,0)</f>
        <v>41566</v>
      </c>
      <c r="R14" s="3">
        <f>VLOOKUP($A14,'CT Annual LA Forecasts'!$A$2:$AI$42,35,0)</f>
        <v>39406</v>
      </c>
      <c r="S14" s="3">
        <f>VLOOKUP($A14,'LTW Annual LA Forecasts'!$A$2:$AI$42,35,0)</f>
        <v>33916</v>
      </c>
      <c r="T14" s="3">
        <f>VLOOKUP($A14,'ST Annual LA Forecasts'!$A$2:$AI$42,35,0)</f>
        <v>19060</v>
      </c>
      <c r="U14" s="3">
        <f>VLOOKUP($A14,'SP Annual LA Forecasts'!$A$2:$AI$42,35,0)</f>
        <v>15232</v>
      </c>
      <c r="V14" s="37" t="s">
        <v>60</v>
      </c>
      <c r="W14" s="2" t="s">
        <v>60</v>
      </c>
      <c r="X14" s="2"/>
    </row>
    <row r="15" spans="1:24" x14ac:dyDescent="0.35">
      <c r="A15" s="8" t="s">
        <v>12</v>
      </c>
      <c r="B15" s="3">
        <f>VLOOKUP($A15,'PS Annual LA Forecasts'!$A$2:$AI$42,8,0)</f>
        <v>1272</v>
      </c>
      <c r="C15" s="3">
        <f>VLOOKUP($A15,'CT Annual LA Forecasts'!$A$2:$AI$42,8,0)</f>
        <v>1564</v>
      </c>
      <c r="D15" s="3">
        <f>VLOOKUP($A15,'LTW Annual LA Forecasts'!$A$2:$AI$42,8,0)</f>
        <v>2865</v>
      </c>
      <c r="E15" s="3">
        <f>VLOOKUP($A15,'ST Annual LA Forecasts'!$A$2:$AI$42,8,0)</f>
        <v>1076</v>
      </c>
      <c r="F15" s="3">
        <f>VLOOKUP($A15,'SP Annual LA Forecasts'!$A$2:$AI$42,8,0)</f>
        <v>992</v>
      </c>
      <c r="G15" s="3">
        <f>VLOOKUP($A15,'PS Annual LA Forecasts'!$A$2:$AI$42,15,0)</f>
        <v>12417</v>
      </c>
      <c r="H15" s="3">
        <f>VLOOKUP($A15,'CT Annual LA Forecasts'!$A$2:$AI$42,15,0)</f>
        <v>8868</v>
      </c>
      <c r="I15" s="3">
        <f>VLOOKUP($A15,'LTW Annual LA Forecasts'!$A$2:$AI$42,15,0)</f>
        <v>18238</v>
      </c>
      <c r="J15" s="3">
        <f>VLOOKUP($A15,'ST Annual LA Forecasts'!$A$2:$AI$42,15,0)</f>
        <v>3765</v>
      </c>
      <c r="K15" s="3">
        <f>VLOOKUP($A15,'SP Annual LA Forecasts'!$A$2:$AI$42,15,0)</f>
        <v>3999</v>
      </c>
      <c r="L15" s="3">
        <f>VLOOKUP($A15,'PS Annual LA Forecasts'!$A$2:$AI$42,25,0)</f>
        <v>45559</v>
      </c>
      <c r="M15" s="3">
        <f>VLOOKUP($A15,'CT Annual LA Forecasts'!$A$2:$AI$42,25,0)</f>
        <v>42480</v>
      </c>
      <c r="N15" s="3">
        <f>VLOOKUP($A15,'LTW Annual LA Forecasts'!$A$2:$AI$42,25,0)</f>
        <v>44952</v>
      </c>
      <c r="O15" s="3">
        <f>VLOOKUP($A15,'ST Annual LA Forecasts'!$A$2:$AI$42,25,0)</f>
        <v>14957</v>
      </c>
      <c r="P15" s="3">
        <f>VLOOKUP($A15,'SP Annual LA Forecasts'!$A$2:$AI$42,25,0)</f>
        <v>12750</v>
      </c>
      <c r="Q15" s="3">
        <f>VLOOKUP($A15,'PS Annual LA Forecasts'!$A$2:$AI$42,35,0)</f>
        <v>68944</v>
      </c>
      <c r="R15" s="3">
        <f>VLOOKUP($A15,'CT Annual LA Forecasts'!$A$2:$AI$42,35,0)</f>
        <v>60856</v>
      </c>
      <c r="S15" s="3">
        <f>VLOOKUP($A15,'LTW Annual LA Forecasts'!$A$2:$AI$42,35,0)</f>
        <v>50561</v>
      </c>
      <c r="T15" s="3">
        <f>VLOOKUP($A15,'ST Annual LA Forecasts'!$A$2:$AI$42,35,0)</f>
        <v>27280</v>
      </c>
      <c r="U15" s="3">
        <f>VLOOKUP($A15,'SP Annual LA Forecasts'!$A$2:$AI$42,35,0)</f>
        <v>19158</v>
      </c>
      <c r="V15" s="37" t="s">
        <v>74</v>
      </c>
      <c r="W15" s="2" t="s">
        <v>54</v>
      </c>
      <c r="X15" s="2" t="s">
        <v>60</v>
      </c>
    </row>
    <row r="16" spans="1:24" x14ac:dyDescent="0.35">
      <c r="A16" s="8" t="s">
        <v>13</v>
      </c>
      <c r="B16" s="3">
        <f>VLOOKUP($A16,'PS Annual LA Forecasts'!$A$2:$AI$42,8,0)</f>
        <v>989</v>
      </c>
      <c r="C16" s="3">
        <f>VLOOKUP($A16,'CT Annual LA Forecasts'!$A$2:$AI$42,8,0)</f>
        <v>976</v>
      </c>
      <c r="D16" s="3">
        <f>VLOOKUP($A16,'LTW Annual LA Forecasts'!$A$2:$AI$42,8,0)</f>
        <v>1941</v>
      </c>
      <c r="E16" s="3">
        <f>VLOOKUP($A16,'ST Annual LA Forecasts'!$A$2:$AI$42,8,0)</f>
        <v>638</v>
      </c>
      <c r="F16" s="3">
        <f>VLOOKUP($A16,'SP Annual LA Forecasts'!$A$2:$AI$42,8,0)</f>
        <v>582</v>
      </c>
      <c r="G16" s="3">
        <f>VLOOKUP($A16,'PS Annual LA Forecasts'!$A$2:$AI$42,15,0)</f>
        <v>8704</v>
      </c>
      <c r="H16" s="3">
        <f>VLOOKUP($A16,'CT Annual LA Forecasts'!$A$2:$AI$42,15,0)</f>
        <v>6103</v>
      </c>
      <c r="I16" s="3">
        <f>VLOOKUP($A16,'LTW Annual LA Forecasts'!$A$2:$AI$42,15,0)</f>
        <v>12562</v>
      </c>
      <c r="J16" s="3">
        <f>VLOOKUP($A16,'ST Annual LA Forecasts'!$A$2:$AI$42,15,0)</f>
        <v>2339</v>
      </c>
      <c r="K16" s="3">
        <f>VLOOKUP($A16,'SP Annual LA Forecasts'!$A$2:$AI$42,15,0)</f>
        <v>2632</v>
      </c>
      <c r="L16" s="3">
        <f>VLOOKUP($A16,'PS Annual LA Forecasts'!$A$2:$AI$42,25,0)</f>
        <v>29908</v>
      </c>
      <c r="M16" s="3">
        <f>VLOOKUP($A16,'CT Annual LA Forecasts'!$A$2:$AI$42,25,0)</f>
        <v>28484</v>
      </c>
      <c r="N16" s="3">
        <f>VLOOKUP($A16,'LTW Annual LA Forecasts'!$A$2:$AI$42,25,0)</f>
        <v>30073</v>
      </c>
      <c r="O16" s="3">
        <f>VLOOKUP($A16,'ST Annual LA Forecasts'!$A$2:$AI$42,25,0)</f>
        <v>9573</v>
      </c>
      <c r="P16" s="3">
        <f>VLOOKUP($A16,'SP Annual LA Forecasts'!$A$2:$AI$42,25,0)</f>
        <v>9126</v>
      </c>
      <c r="Q16" s="3">
        <f>VLOOKUP($A16,'PS Annual LA Forecasts'!$A$2:$AI$42,35,0)</f>
        <v>44052</v>
      </c>
      <c r="R16" s="3">
        <f>VLOOKUP($A16,'CT Annual LA Forecasts'!$A$2:$AI$42,35,0)</f>
        <v>40568</v>
      </c>
      <c r="S16" s="3">
        <f>VLOOKUP($A16,'LTW Annual LA Forecasts'!$A$2:$AI$42,35,0)</f>
        <v>34428</v>
      </c>
      <c r="T16" s="3">
        <f>VLOOKUP($A16,'ST Annual LA Forecasts'!$A$2:$AI$42,35,0)</f>
        <v>17839</v>
      </c>
      <c r="U16" s="3">
        <f>VLOOKUP($A16,'SP Annual LA Forecasts'!$A$2:$AI$42,35,0)</f>
        <v>13657</v>
      </c>
      <c r="V16" s="37" t="s">
        <v>56</v>
      </c>
      <c r="W16" s="2" t="s">
        <v>56</v>
      </c>
      <c r="X16" s="2"/>
    </row>
    <row r="17" spans="1:24" x14ac:dyDescent="0.35">
      <c r="A17" s="8" t="s">
        <v>14</v>
      </c>
      <c r="B17" s="3">
        <f>VLOOKUP($A17,'PS Annual LA Forecasts'!$A$2:$AI$42,8,0)</f>
        <v>30</v>
      </c>
      <c r="C17" s="3">
        <f>VLOOKUP($A17,'CT Annual LA Forecasts'!$A$2:$AI$42,8,0)</f>
        <v>31</v>
      </c>
      <c r="D17" s="3">
        <f>VLOOKUP($A17,'LTW Annual LA Forecasts'!$A$2:$AI$42,8,0)</f>
        <v>119</v>
      </c>
      <c r="E17" s="3">
        <f>VLOOKUP($A17,'ST Annual LA Forecasts'!$A$2:$AI$42,8,0)</f>
        <v>22</v>
      </c>
      <c r="F17" s="3">
        <f>VLOOKUP($A17,'SP Annual LA Forecasts'!$A$2:$AI$42,8,0)</f>
        <v>21</v>
      </c>
      <c r="G17" s="3">
        <f>VLOOKUP($A17,'PS Annual LA Forecasts'!$A$2:$AI$42,15,0)</f>
        <v>534</v>
      </c>
      <c r="H17" s="3">
        <f>VLOOKUP($A17,'CT Annual LA Forecasts'!$A$2:$AI$42,15,0)</f>
        <v>383</v>
      </c>
      <c r="I17" s="3">
        <f>VLOOKUP($A17,'LTW Annual LA Forecasts'!$A$2:$AI$42,15,0)</f>
        <v>757</v>
      </c>
      <c r="J17" s="3">
        <f>VLOOKUP($A17,'ST Annual LA Forecasts'!$A$2:$AI$42,15,0)</f>
        <v>139</v>
      </c>
      <c r="K17" s="3">
        <f>VLOOKUP($A17,'SP Annual LA Forecasts'!$A$2:$AI$42,15,0)</f>
        <v>192</v>
      </c>
      <c r="L17" s="3">
        <f>VLOOKUP($A17,'PS Annual LA Forecasts'!$A$2:$AI$42,25,0)</f>
        <v>1232</v>
      </c>
      <c r="M17" s="3">
        <f>VLOOKUP($A17,'CT Annual LA Forecasts'!$A$2:$AI$42,25,0)</f>
        <v>1227</v>
      </c>
      <c r="N17" s="3">
        <f>VLOOKUP($A17,'LTW Annual LA Forecasts'!$A$2:$AI$42,25,0)</f>
        <v>1268</v>
      </c>
      <c r="O17" s="3">
        <f>VLOOKUP($A17,'ST Annual LA Forecasts'!$A$2:$AI$42,25,0)</f>
        <v>612</v>
      </c>
      <c r="P17" s="3">
        <f>VLOOKUP($A17,'SP Annual LA Forecasts'!$A$2:$AI$42,25,0)</f>
        <v>542</v>
      </c>
      <c r="Q17" s="3">
        <f>VLOOKUP($A17,'PS Annual LA Forecasts'!$A$2:$AI$42,35,0)</f>
        <v>1743</v>
      </c>
      <c r="R17" s="3">
        <f>VLOOKUP($A17,'CT Annual LA Forecasts'!$A$2:$AI$42,35,0)</f>
        <v>1546</v>
      </c>
      <c r="S17" s="3">
        <f>VLOOKUP($A17,'LTW Annual LA Forecasts'!$A$2:$AI$42,35,0)</f>
        <v>1365</v>
      </c>
      <c r="T17" s="3">
        <f>VLOOKUP($A17,'ST Annual LA Forecasts'!$A$2:$AI$42,35,0)</f>
        <v>869</v>
      </c>
      <c r="U17" s="3">
        <f>VLOOKUP($A17,'SP Annual LA Forecasts'!$A$2:$AI$42,35,0)</f>
        <v>712</v>
      </c>
      <c r="V17" s="37" t="s">
        <v>66</v>
      </c>
      <c r="W17" s="2" t="s">
        <v>66</v>
      </c>
      <c r="X17" s="2"/>
    </row>
    <row r="18" spans="1:24" x14ac:dyDescent="0.35">
      <c r="A18" s="8" t="s">
        <v>15</v>
      </c>
      <c r="B18" s="3">
        <f>VLOOKUP($A18,'PS Annual LA Forecasts'!$A$2:$AI$42,8,0)</f>
        <v>2378</v>
      </c>
      <c r="C18" s="3">
        <f>VLOOKUP($A18,'CT Annual LA Forecasts'!$A$2:$AI$42,8,0)</f>
        <v>2370</v>
      </c>
      <c r="D18" s="3">
        <f>VLOOKUP($A18,'LTW Annual LA Forecasts'!$A$2:$AI$42,8,0)</f>
        <v>4797</v>
      </c>
      <c r="E18" s="3">
        <f>VLOOKUP($A18,'ST Annual LA Forecasts'!$A$2:$AI$42,8,0)</f>
        <v>1512</v>
      </c>
      <c r="F18" s="3">
        <f>VLOOKUP($A18,'SP Annual LA Forecasts'!$A$2:$AI$42,8,0)</f>
        <v>1364</v>
      </c>
      <c r="G18" s="3">
        <f>VLOOKUP($A18,'PS Annual LA Forecasts'!$A$2:$AI$42,15,0)</f>
        <v>21676</v>
      </c>
      <c r="H18" s="3">
        <f>VLOOKUP($A18,'CT Annual LA Forecasts'!$A$2:$AI$42,15,0)</f>
        <v>14920</v>
      </c>
      <c r="I18" s="3">
        <f>VLOOKUP($A18,'LTW Annual LA Forecasts'!$A$2:$AI$42,15,0)</f>
        <v>32015</v>
      </c>
      <c r="J18" s="3">
        <f>VLOOKUP($A18,'ST Annual LA Forecasts'!$A$2:$AI$42,15,0)</f>
        <v>5652</v>
      </c>
      <c r="K18" s="3">
        <f>VLOOKUP($A18,'SP Annual LA Forecasts'!$A$2:$AI$42,15,0)</f>
        <v>6465</v>
      </c>
      <c r="L18" s="3">
        <f>VLOOKUP($A18,'PS Annual LA Forecasts'!$A$2:$AI$42,25,0)</f>
        <v>79215</v>
      </c>
      <c r="M18" s="3">
        <f>VLOOKUP($A18,'CT Annual LA Forecasts'!$A$2:$AI$42,25,0)</f>
        <v>74125</v>
      </c>
      <c r="N18" s="3">
        <f>VLOOKUP($A18,'LTW Annual LA Forecasts'!$A$2:$AI$42,25,0)</f>
        <v>78996</v>
      </c>
      <c r="O18" s="3">
        <f>VLOOKUP($A18,'ST Annual LA Forecasts'!$A$2:$AI$42,25,0)</f>
        <v>24458</v>
      </c>
      <c r="P18" s="3">
        <f>VLOOKUP($A18,'SP Annual LA Forecasts'!$A$2:$AI$42,25,0)</f>
        <v>22763</v>
      </c>
      <c r="Q18" s="3">
        <f>VLOOKUP($A18,'PS Annual LA Forecasts'!$A$2:$AI$42,35,0)</f>
        <v>117928</v>
      </c>
      <c r="R18" s="3">
        <f>VLOOKUP($A18,'CT Annual LA Forecasts'!$A$2:$AI$42,35,0)</f>
        <v>105682</v>
      </c>
      <c r="S18" s="3">
        <f>VLOOKUP($A18,'LTW Annual LA Forecasts'!$A$2:$AI$42,35,0)</f>
        <v>88662</v>
      </c>
      <c r="T18" s="3">
        <f>VLOOKUP($A18,'ST Annual LA Forecasts'!$A$2:$AI$42,35,0)</f>
        <v>47618</v>
      </c>
      <c r="U18" s="3">
        <f>VLOOKUP($A18,'SP Annual LA Forecasts'!$A$2:$AI$42,35,0)</f>
        <v>34573</v>
      </c>
      <c r="V18" s="37" t="s">
        <v>59</v>
      </c>
      <c r="W18" s="2" t="s">
        <v>59</v>
      </c>
      <c r="X18" s="2"/>
    </row>
    <row r="19" spans="1:24" x14ac:dyDescent="0.35">
      <c r="A19" s="8" t="s">
        <v>16</v>
      </c>
      <c r="B19" s="3">
        <f>VLOOKUP($A19,'PS Annual LA Forecasts'!$A$2:$AI$42,8,0)</f>
        <v>3338</v>
      </c>
      <c r="C19" s="3">
        <f>VLOOKUP($A19,'CT Annual LA Forecasts'!$A$2:$AI$42,8,0)</f>
        <v>3396</v>
      </c>
      <c r="D19" s="3">
        <f>VLOOKUP($A19,'LTW Annual LA Forecasts'!$A$2:$AI$42,8,0)</f>
        <v>6954</v>
      </c>
      <c r="E19" s="3">
        <f>VLOOKUP($A19,'ST Annual LA Forecasts'!$A$2:$AI$42,8,0)</f>
        <v>2192</v>
      </c>
      <c r="F19" s="3">
        <f>VLOOKUP($A19,'SP Annual LA Forecasts'!$A$2:$AI$42,8,0)</f>
        <v>2021</v>
      </c>
      <c r="G19" s="3">
        <f>VLOOKUP($A19,'PS Annual LA Forecasts'!$A$2:$AI$42,15,0)</f>
        <v>32791</v>
      </c>
      <c r="H19" s="3">
        <f>VLOOKUP($A19,'CT Annual LA Forecasts'!$A$2:$AI$42,15,0)</f>
        <v>21833</v>
      </c>
      <c r="I19" s="3">
        <f>VLOOKUP($A19,'LTW Annual LA Forecasts'!$A$2:$AI$42,15,0)</f>
        <v>47702</v>
      </c>
      <c r="J19" s="3">
        <f>VLOOKUP($A19,'ST Annual LA Forecasts'!$A$2:$AI$42,15,0)</f>
        <v>8135</v>
      </c>
      <c r="K19" s="3">
        <f>VLOOKUP($A19,'SP Annual LA Forecasts'!$A$2:$AI$42,15,0)</f>
        <v>9244</v>
      </c>
      <c r="L19" s="3">
        <f>VLOOKUP($A19,'PS Annual LA Forecasts'!$A$2:$AI$42,25,0)</f>
        <v>121316</v>
      </c>
      <c r="M19" s="3">
        <f>VLOOKUP($A19,'CT Annual LA Forecasts'!$A$2:$AI$42,25,0)</f>
        <v>110555</v>
      </c>
      <c r="N19" s="3">
        <f>VLOOKUP($A19,'LTW Annual LA Forecasts'!$A$2:$AI$42,25,0)</f>
        <v>118210</v>
      </c>
      <c r="O19" s="3">
        <f>VLOOKUP($A19,'ST Annual LA Forecasts'!$A$2:$AI$42,25,0)</f>
        <v>35367</v>
      </c>
      <c r="P19" s="3">
        <f>VLOOKUP($A19,'SP Annual LA Forecasts'!$A$2:$AI$42,25,0)</f>
        <v>33261</v>
      </c>
      <c r="Q19" s="3">
        <f>VLOOKUP($A19,'PS Annual LA Forecasts'!$A$2:$AI$42,35,0)</f>
        <v>180505</v>
      </c>
      <c r="R19" s="3">
        <f>VLOOKUP($A19,'CT Annual LA Forecasts'!$A$2:$AI$42,35,0)</f>
        <v>158892</v>
      </c>
      <c r="S19" s="3">
        <f>VLOOKUP($A19,'LTW Annual LA Forecasts'!$A$2:$AI$42,35,0)</f>
        <v>132724</v>
      </c>
      <c r="T19" s="3">
        <f>VLOOKUP($A19,'ST Annual LA Forecasts'!$A$2:$AI$42,35,0)</f>
        <v>68475</v>
      </c>
      <c r="U19" s="3">
        <f>VLOOKUP($A19,'SP Annual LA Forecasts'!$A$2:$AI$42,35,0)</f>
        <v>51018</v>
      </c>
      <c r="V19" s="37" t="s">
        <v>54</v>
      </c>
      <c r="W19" s="2" t="s">
        <v>54</v>
      </c>
      <c r="X19" s="2"/>
    </row>
    <row r="20" spans="1:24" x14ac:dyDescent="0.35">
      <c r="A20" s="8" t="s">
        <v>17</v>
      </c>
      <c r="B20" s="3">
        <f>VLOOKUP($A20,'PS Annual LA Forecasts'!$A$2:$AI$42,8,0)</f>
        <v>6578</v>
      </c>
      <c r="C20" s="3">
        <f>VLOOKUP($A20,'CT Annual LA Forecasts'!$A$2:$AI$42,8,0)</f>
        <v>6297</v>
      </c>
      <c r="D20" s="3">
        <f>VLOOKUP($A20,'LTW Annual LA Forecasts'!$A$2:$AI$42,8,0)</f>
        <v>13271</v>
      </c>
      <c r="E20" s="3">
        <f>VLOOKUP($A20,'ST Annual LA Forecasts'!$A$2:$AI$42,8,0)</f>
        <v>3970</v>
      </c>
      <c r="F20" s="3">
        <f>VLOOKUP($A20,'SP Annual LA Forecasts'!$A$2:$AI$42,8,0)</f>
        <v>3666</v>
      </c>
      <c r="G20" s="3">
        <f>VLOOKUP($A20,'PS Annual LA Forecasts'!$A$2:$AI$42,15,0)</f>
        <v>62550</v>
      </c>
      <c r="H20" s="3">
        <f>VLOOKUP($A20,'CT Annual LA Forecasts'!$A$2:$AI$42,15,0)</f>
        <v>41688</v>
      </c>
      <c r="I20" s="3">
        <f>VLOOKUP($A20,'LTW Annual LA Forecasts'!$A$2:$AI$42,15,0)</f>
        <v>87891</v>
      </c>
      <c r="J20" s="3">
        <f>VLOOKUP($A20,'ST Annual LA Forecasts'!$A$2:$AI$42,15,0)</f>
        <v>15358</v>
      </c>
      <c r="K20" s="3">
        <f>VLOOKUP($A20,'SP Annual LA Forecasts'!$A$2:$AI$42,15,0)</f>
        <v>17432</v>
      </c>
      <c r="L20" s="3">
        <f>VLOOKUP($A20,'PS Annual LA Forecasts'!$A$2:$AI$42,25,0)</f>
        <v>220408</v>
      </c>
      <c r="M20" s="3">
        <f>VLOOKUP($A20,'CT Annual LA Forecasts'!$A$2:$AI$42,25,0)</f>
        <v>198828</v>
      </c>
      <c r="N20" s="3">
        <f>VLOOKUP($A20,'LTW Annual LA Forecasts'!$A$2:$AI$42,25,0)</f>
        <v>212274</v>
      </c>
      <c r="O20" s="3">
        <f>VLOOKUP($A20,'ST Annual LA Forecasts'!$A$2:$AI$42,25,0)</f>
        <v>63645</v>
      </c>
      <c r="P20" s="3">
        <f>VLOOKUP($A20,'SP Annual LA Forecasts'!$A$2:$AI$42,25,0)</f>
        <v>62252</v>
      </c>
      <c r="Q20" s="3">
        <f>VLOOKUP($A20,'PS Annual LA Forecasts'!$A$2:$AI$42,35,0)</f>
        <v>325352</v>
      </c>
      <c r="R20" s="3">
        <f>VLOOKUP($A20,'CT Annual LA Forecasts'!$A$2:$AI$42,35,0)</f>
        <v>284474</v>
      </c>
      <c r="S20" s="3">
        <f>VLOOKUP($A20,'LTW Annual LA Forecasts'!$A$2:$AI$42,35,0)</f>
        <v>240382</v>
      </c>
      <c r="T20" s="3">
        <f>VLOOKUP($A20,'ST Annual LA Forecasts'!$A$2:$AI$42,35,0)</f>
        <v>119380</v>
      </c>
      <c r="U20" s="3">
        <f>VLOOKUP($A20,'SP Annual LA Forecasts'!$A$2:$AI$42,35,0)</f>
        <v>94923</v>
      </c>
      <c r="V20" s="37" t="s">
        <v>54</v>
      </c>
      <c r="W20" s="2" t="s">
        <v>54</v>
      </c>
      <c r="X20" s="2"/>
    </row>
    <row r="21" spans="1:24" x14ac:dyDescent="0.35">
      <c r="A21" s="8" t="s">
        <v>18</v>
      </c>
      <c r="B21" s="3">
        <f>VLOOKUP($A21,'PS Annual LA Forecasts'!$A$2:$AI$42,8,0)</f>
        <v>1329</v>
      </c>
      <c r="C21" s="3">
        <f>VLOOKUP($A21,'CT Annual LA Forecasts'!$A$2:$AI$42,8,0)</f>
        <v>1298</v>
      </c>
      <c r="D21" s="3">
        <f>VLOOKUP($A21,'LTW Annual LA Forecasts'!$A$2:$AI$42,8,0)</f>
        <v>2591</v>
      </c>
      <c r="E21" s="3">
        <f>VLOOKUP($A21,'ST Annual LA Forecasts'!$A$2:$AI$42,8,0)</f>
        <v>836</v>
      </c>
      <c r="F21" s="3">
        <f>VLOOKUP($A21,'SP Annual LA Forecasts'!$A$2:$AI$42,8,0)</f>
        <v>753</v>
      </c>
      <c r="G21" s="3">
        <f>VLOOKUP($A21,'PS Annual LA Forecasts'!$A$2:$AI$42,15,0)</f>
        <v>12223</v>
      </c>
      <c r="H21" s="3">
        <f>VLOOKUP($A21,'CT Annual LA Forecasts'!$A$2:$AI$42,15,0)</f>
        <v>8248</v>
      </c>
      <c r="I21" s="3">
        <f>VLOOKUP($A21,'LTW Annual LA Forecasts'!$A$2:$AI$42,15,0)</f>
        <v>17293</v>
      </c>
      <c r="J21" s="3">
        <f>VLOOKUP($A21,'ST Annual LA Forecasts'!$A$2:$AI$42,15,0)</f>
        <v>3146</v>
      </c>
      <c r="K21" s="3">
        <f>VLOOKUP($A21,'SP Annual LA Forecasts'!$A$2:$AI$42,15,0)</f>
        <v>3512</v>
      </c>
      <c r="L21" s="3">
        <f>VLOOKUP($A21,'PS Annual LA Forecasts'!$A$2:$AI$42,25,0)</f>
        <v>42672</v>
      </c>
      <c r="M21" s="3">
        <f>VLOOKUP($A21,'CT Annual LA Forecasts'!$A$2:$AI$42,25,0)</f>
        <v>39633</v>
      </c>
      <c r="N21" s="3">
        <f>VLOOKUP($A21,'LTW Annual LA Forecasts'!$A$2:$AI$42,25,0)</f>
        <v>41981</v>
      </c>
      <c r="O21" s="3">
        <f>VLOOKUP($A21,'ST Annual LA Forecasts'!$A$2:$AI$42,25,0)</f>
        <v>12842</v>
      </c>
      <c r="P21" s="3">
        <f>VLOOKUP($A21,'SP Annual LA Forecasts'!$A$2:$AI$42,25,0)</f>
        <v>12335</v>
      </c>
      <c r="Q21" s="3">
        <f>VLOOKUP($A21,'PS Annual LA Forecasts'!$A$2:$AI$42,35,0)</f>
        <v>62863</v>
      </c>
      <c r="R21" s="3">
        <f>VLOOKUP($A21,'CT Annual LA Forecasts'!$A$2:$AI$42,35,0)</f>
        <v>56564</v>
      </c>
      <c r="S21" s="3">
        <f>VLOOKUP($A21,'LTW Annual LA Forecasts'!$A$2:$AI$42,35,0)</f>
        <v>48059</v>
      </c>
      <c r="T21" s="3">
        <f>VLOOKUP($A21,'ST Annual LA Forecasts'!$A$2:$AI$42,35,0)</f>
        <v>24000</v>
      </c>
      <c r="U21" s="3">
        <f>VLOOKUP($A21,'SP Annual LA Forecasts'!$A$2:$AI$42,35,0)</f>
        <v>18713</v>
      </c>
      <c r="V21" s="37" t="s">
        <v>56</v>
      </c>
      <c r="W21" s="2" t="s">
        <v>56</v>
      </c>
      <c r="X21" s="2"/>
    </row>
    <row r="22" spans="1:24" x14ac:dyDescent="0.35">
      <c r="A22" s="8" t="s">
        <v>19</v>
      </c>
      <c r="B22" s="3">
        <f>VLOOKUP($A22,'PS Annual LA Forecasts'!$A$2:$AI$42,8,0)</f>
        <v>2534</v>
      </c>
      <c r="C22" s="3">
        <f>VLOOKUP($A22,'CT Annual LA Forecasts'!$A$2:$AI$42,8,0)</f>
        <v>2471</v>
      </c>
      <c r="D22" s="3">
        <f>VLOOKUP($A22,'LTW Annual LA Forecasts'!$A$2:$AI$42,8,0)</f>
        <v>5062</v>
      </c>
      <c r="E22" s="3">
        <f>VLOOKUP($A22,'ST Annual LA Forecasts'!$A$2:$AI$42,8,0)</f>
        <v>1597</v>
      </c>
      <c r="F22" s="3">
        <f>VLOOKUP($A22,'SP Annual LA Forecasts'!$A$2:$AI$42,8,0)</f>
        <v>1477</v>
      </c>
      <c r="G22" s="3">
        <f>VLOOKUP($A22,'PS Annual LA Forecasts'!$A$2:$AI$42,15,0)</f>
        <v>24145</v>
      </c>
      <c r="H22" s="3">
        <f>VLOOKUP($A22,'CT Annual LA Forecasts'!$A$2:$AI$42,15,0)</f>
        <v>16394</v>
      </c>
      <c r="I22" s="3">
        <f>VLOOKUP($A22,'LTW Annual LA Forecasts'!$A$2:$AI$42,15,0)</f>
        <v>33630</v>
      </c>
      <c r="J22" s="3">
        <f>VLOOKUP($A22,'ST Annual LA Forecasts'!$A$2:$AI$42,15,0)</f>
        <v>6103</v>
      </c>
      <c r="K22" s="3">
        <f>VLOOKUP($A22,'SP Annual LA Forecasts'!$A$2:$AI$42,15,0)</f>
        <v>6609</v>
      </c>
      <c r="L22" s="3">
        <f>VLOOKUP($A22,'PS Annual LA Forecasts'!$A$2:$AI$42,25,0)</f>
        <v>82153</v>
      </c>
      <c r="M22" s="3">
        <f>VLOOKUP($A22,'CT Annual LA Forecasts'!$A$2:$AI$42,25,0)</f>
        <v>75804</v>
      </c>
      <c r="N22" s="3">
        <f>VLOOKUP($A22,'LTW Annual LA Forecasts'!$A$2:$AI$42,25,0)</f>
        <v>80156</v>
      </c>
      <c r="O22" s="3">
        <f>VLOOKUP($A22,'ST Annual LA Forecasts'!$A$2:$AI$42,25,0)</f>
        <v>24683</v>
      </c>
      <c r="P22" s="3">
        <f>VLOOKUP($A22,'SP Annual LA Forecasts'!$A$2:$AI$42,25,0)</f>
        <v>24056</v>
      </c>
      <c r="Q22" s="3">
        <f>VLOOKUP($A22,'PS Annual LA Forecasts'!$A$2:$AI$42,35,0)</f>
        <v>120908</v>
      </c>
      <c r="R22" s="3">
        <f>VLOOKUP($A22,'CT Annual LA Forecasts'!$A$2:$AI$42,35,0)</f>
        <v>109248</v>
      </c>
      <c r="S22" s="3">
        <f>VLOOKUP($A22,'LTW Annual LA Forecasts'!$A$2:$AI$42,35,0)</f>
        <v>92778</v>
      </c>
      <c r="T22" s="3">
        <f>VLOOKUP($A22,'ST Annual LA Forecasts'!$A$2:$AI$42,35,0)</f>
        <v>45162</v>
      </c>
      <c r="U22" s="3">
        <f>VLOOKUP($A22,'SP Annual LA Forecasts'!$A$2:$AI$42,35,0)</f>
        <v>36459</v>
      </c>
      <c r="V22" s="37" t="s">
        <v>55</v>
      </c>
      <c r="W22" s="2" t="s">
        <v>55</v>
      </c>
      <c r="X22" s="2"/>
    </row>
    <row r="23" spans="1:24" x14ac:dyDescent="0.35">
      <c r="A23" s="8" t="s">
        <v>20</v>
      </c>
      <c r="B23" s="3">
        <f>VLOOKUP($A23,'PS Annual LA Forecasts'!$A$2:$AI$42,8,0)</f>
        <v>142</v>
      </c>
      <c r="C23" s="3">
        <f>VLOOKUP($A23,'CT Annual LA Forecasts'!$A$2:$AI$42,8,0)</f>
        <v>140</v>
      </c>
      <c r="D23" s="3">
        <f>VLOOKUP($A23,'LTW Annual LA Forecasts'!$A$2:$AI$42,8,0)</f>
        <v>336</v>
      </c>
      <c r="E23" s="3">
        <f>VLOOKUP($A23,'ST Annual LA Forecasts'!$A$2:$AI$42,8,0)</f>
        <v>87</v>
      </c>
      <c r="F23" s="3">
        <f>VLOOKUP($A23,'SP Annual LA Forecasts'!$A$2:$AI$42,8,0)</f>
        <v>82</v>
      </c>
      <c r="G23" s="3">
        <f>VLOOKUP($A23,'PS Annual LA Forecasts'!$A$2:$AI$42,15,0)</f>
        <v>1733</v>
      </c>
      <c r="H23" s="3">
        <f>VLOOKUP($A23,'CT Annual LA Forecasts'!$A$2:$AI$42,15,0)</f>
        <v>1065</v>
      </c>
      <c r="I23" s="3">
        <f>VLOOKUP($A23,'LTW Annual LA Forecasts'!$A$2:$AI$42,15,0)</f>
        <v>2305</v>
      </c>
      <c r="J23" s="3">
        <f>VLOOKUP($A23,'ST Annual LA Forecasts'!$A$2:$AI$42,15,0)</f>
        <v>386</v>
      </c>
      <c r="K23" s="3">
        <f>VLOOKUP($A23,'SP Annual LA Forecasts'!$A$2:$AI$42,15,0)</f>
        <v>478</v>
      </c>
      <c r="L23" s="3">
        <f>VLOOKUP($A23,'PS Annual LA Forecasts'!$A$2:$AI$42,25,0)</f>
        <v>5930</v>
      </c>
      <c r="M23" s="3">
        <f>VLOOKUP($A23,'CT Annual LA Forecasts'!$A$2:$AI$42,25,0)</f>
        <v>5010</v>
      </c>
      <c r="N23" s="3">
        <f>VLOOKUP($A23,'LTW Annual LA Forecasts'!$A$2:$AI$42,25,0)</f>
        <v>5392</v>
      </c>
      <c r="O23" s="3">
        <f>VLOOKUP($A23,'ST Annual LA Forecasts'!$A$2:$AI$42,25,0)</f>
        <v>1566</v>
      </c>
      <c r="P23" s="3">
        <f>VLOOKUP($A23,'SP Annual LA Forecasts'!$A$2:$AI$42,25,0)</f>
        <v>1594</v>
      </c>
      <c r="Q23" s="3">
        <f>VLOOKUP($A23,'PS Annual LA Forecasts'!$A$2:$AI$42,35,0)</f>
        <v>8689</v>
      </c>
      <c r="R23" s="3">
        <f>VLOOKUP($A23,'CT Annual LA Forecasts'!$A$2:$AI$42,35,0)</f>
        <v>7204</v>
      </c>
      <c r="S23" s="3">
        <f>VLOOKUP($A23,'LTW Annual LA Forecasts'!$A$2:$AI$42,35,0)</f>
        <v>6089</v>
      </c>
      <c r="T23" s="3">
        <f>VLOOKUP($A23,'ST Annual LA Forecasts'!$A$2:$AI$42,35,0)</f>
        <v>2708</v>
      </c>
      <c r="U23" s="3">
        <f>VLOOKUP($A23,'SP Annual LA Forecasts'!$A$2:$AI$42,35,0)</f>
        <v>2416</v>
      </c>
      <c r="V23" s="37" t="s">
        <v>76</v>
      </c>
      <c r="W23" s="2" t="s">
        <v>66</v>
      </c>
      <c r="X23" s="2" t="s">
        <v>57</v>
      </c>
    </row>
    <row r="24" spans="1:24" x14ac:dyDescent="0.35">
      <c r="A24" s="8" t="s">
        <v>21</v>
      </c>
      <c r="B24" s="3">
        <f>VLOOKUP($A24,'PS Annual LA Forecasts'!$A$2:$AI$42,8,0)</f>
        <v>1291</v>
      </c>
      <c r="C24" s="3">
        <f>VLOOKUP($A24,'CT Annual LA Forecasts'!$A$2:$AI$42,8,0)</f>
        <v>1409</v>
      </c>
      <c r="D24" s="3">
        <f>VLOOKUP($A24,'LTW Annual LA Forecasts'!$A$2:$AI$42,8,0)</f>
        <v>2808</v>
      </c>
      <c r="E24" s="3">
        <f>VLOOKUP($A24,'ST Annual LA Forecasts'!$A$2:$AI$42,8,0)</f>
        <v>934</v>
      </c>
      <c r="F24" s="3">
        <f>VLOOKUP($A24,'SP Annual LA Forecasts'!$A$2:$AI$42,8,0)</f>
        <v>878</v>
      </c>
      <c r="G24" s="3">
        <f>VLOOKUP($A24,'PS Annual LA Forecasts'!$A$2:$AI$42,15,0)</f>
        <v>12832</v>
      </c>
      <c r="H24" s="3">
        <f>VLOOKUP($A24,'CT Annual LA Forecasts'!$A$2:$AI$42,15,0)</f>
        <v>8565</v>
      </c>
      <c r="I24" s="3">
        <f>VLOOKUP($A24,'LTW Annual LA Forecasts'!$A$2:$AI$42,15,0)</f>
        <v>18901</v>
      </c>
      <c r="J24" s="3">
        <f>VLOOKUP($A24,'ST Annual LA Forecasts'!$A$2:$AI$42,15,0)</f>
        <v>3294</v>
      </c>
      <c r="K24" s="3">
        <f>VLOOKUP($A24,'SP Annual LA Forecasts'!$A$2:$AI$42,15,0)</f>
        <v>3815</v>
      </c>
      <c r="L24" s="3">
        <f>VLOOKUP($A24,'PS Annual LA Forecasts'!$A$2:$AI$42,25,0)</f>
        <v>48027</v>
      </c>
      <c r="M24" s="3">
        <f>VLOOKUP($A24,'CT Annual LA Forecasts'!$A$2:$AI$42,25,0)</f>
        <v>43498</v>
      </c>
      <c r="N24" s="3">
        <f>VLOOKUP($A24,'LTW Annual LA Forecasts'!$A$2:$AI$42,25,0)</f>
        <v>46639</v>
      </c>
      <c r="O24" s="3">
        <f>VLOOKUP($A24,'ST Annual LA Forecasts'!$A$2:$AI$42,25,0)</f>
        <v>13911</v>
      </c>
      <c r="P24" s="3">
        <f>VLOOKUP($A24,'SP Annual LA Forecasts'!$A$2:$AI$42,25,0)</f>
        <v>13082</v>
      </c>
      <c r="Q24" s="3">
        <f>VLOOKUP($A24,'PS Annual LA Forecasts'!$A$2:$AI$42,35,0)</f>
        <v>71381</v>
      </c>
      <c r="R24" s="3">
        <f>VLOOKUP($A24,'CT Annual LA Forecasts'!$A$2:$AI$42,35,0)</f>
        <v>62650</v>
      </c>
      <c r="S24" s="3">
        <f>VLOOKUP($A24,'LTW Annual LA Forecasts'!$A$2:$AI$42,35,0)</f>
        <v>52064</v>
      </c>
      <c r="T24" s="3">
        <f>VLOOKUP($A24,'ST Annual LA Forecasts'!$A$2:$AI$42,35,0)</f>
        <v>26600</v>
      </c>
      <c r="U24" s="3">
        <f>VLOOKUP($A24,'SP Annual LA Forecasts'!$A$2:$AI$42,35,0)</f>
        <v>19946</v>
      </c>
      <c r="V24" s="37" t="s">
        <v>77</v>
      </c>
      <c r="W24" s="2" t="s">
        <v>58</v>
      </c>
      <c r="X24" s="2" t="s">
        <v>59</v>
      </c>
    </row>
    <row r="25" spans="1:24" x14ac:dyDescent="0.35">
      <c r="A25" s="8" t="s">
        <v>22</v>
      </c>
      <c r="B25" s="3">
        <f>VLOOKUP($A25,'PS Annual LA Forecasts'!$A$2:$AI$42,8,0)</f>
        <v>1740</v>
      </c>
      <c r="C25" s="3">
        <f>VLOOKUP($A25,'CT Annual LA Forecasts'!$A$2:$AI$42,8,0)</f>
        <v>1927</v>
      </c>
      <c r="D25" s="3">
        <f>VLOOKUP($A25,'LTW Annual LA Forecasts'!$A$2:$AI$42,8,0)</f>
        <v>4044</v>
      </c>
      <c r="E25" s="3">
        <f>VLOOKUP($A25,'ST Annual LA Forecasts'!$A$2:$AI$42,8,0)</f>
        <v>1348</v>
      </c>
      <c r="F25" s="3">
        <f>VLOOKUP($A25,'SP Annual LA Forecasts'!$A$2:$AI$42,8,0)</f>
        <v>1308</v>
      </c>
      <c r="G25" s="3">
        <f>VLOOKUP($A25,'PS Annual LA Forecasts'!$A$2:$AI$42,15,0)</f>
        <v>15922</v>
      </c>
      <c r="H25" s="3">
        <f>VLOOKUP($A25,'CT Annual LA Forecasts'!$A$2:$AI$42,15,0)</f>
        <v>11755</v>
      </c>
      <c r="I25" s="3">
        <f>VLOOKUP($A25,'LTW Annual LA Forecasts'!$A$2:$AI$42,15,0)</f>
        <v>23767</v>
      </c>
      <c r="J25" s="3">
        <f>VLOOKUP($A25,'ST Annual LA Forecasts'!$A$2:$AI$42,15,0)</f>
        <v>4684</v>
      </c>
      <c r="K25" s="3">
        <f>VLOOKUP($A25,'SP Annual LA Forecasts'!$A$2:$AI$42,15,0)</f>
        <v>5700</v>
      </c>
      <c r="L25" s="3">
        <f>VLOOKUP($A25,'PS Annual LA Forecasts'!$A$2:$AI$42,25,0)</f>
        <v>51759</v>
      </c>
      <c r="M25" s="3">
        <f>VLOOKUP($A25,'CT Annual LA Forecasts'!$A$2:$AI$42,25,0)</f>
        <v>49030</v>
      </c>
      <c r="N25" s="3">
        <f>VLOOKUP($A25,'LTW Annual LA Forecasts'!$A$2:$AI$42,25,0)</f>
        <v>52029</v>
      </c>
      <c r="O25" s="3">
        <f>VLOOKUP($A25,'ST Annual LA Forecasts'!$A$2:$AI$42,25,0)</f>
        <v>18325</v>
      </c>
      <c r="P25" s="3">
        <f>VLOOKUP($A25,'SP Annual LA Forecasts'!$A$2:$AI$42,25,0)</f>
        <v>17349</v>
      </c>
      <c r="Q25" s="3">
        <f>VLOOKUP($A25,'PS Annual LA Forecasts'!$A$2:$AI$42,35,0)</f>
        <v>76039</v>
      </c>
      <c r="R25" s="3">
        <f>VLOOKUP($A25,'CT Annual LA Forecasts'!$A$2:$AI$42,35,0)</f>
        <v>68972</v>
      </c>
      <c r="S25" s="3">
        <f>VLOOKUP($A25,'LTW Annual LA Forecasts'!$A$2:$AI$42,35,0)</f>
        <v>58224</v>
      </c>
      <c r="T25" s="3">
        <f>VLOOKUP($A25,'ST Annual LA Forecasts'!$A$2:$AI$42,35,0)</f>
        <v>31632</v>
      </c>
      <c r="U25" s="3">
        <f>VLOOKUP($A25,'SP Annual LA Forecasts'!$A$2:$AI$42,35,0)</f>
        <v>24908</v>
      </c>
      <c r="V25" s="37" t="s">
        <v>77</v>
      </c>
      <c r="W25" s="2" t="s">
        <v>58</v>
      </c>
      <c r="X25" s="2" t="s">
        <v>59</v>
      </c>
    </row>
    <row r="26" spans="1:24" x14ac:dyDescent="0.35">
      <c r="A26" s="8" t="s">
        <v>23</v>
      </c>
      <c r="B26" s="3">
        <f>VLOOKUP($A26,'PS Annual LA Forecasts'!$A$2:$AI$42,8,0)</f>
        <v>1648</v>
      </c>
      <c r="C26" s="3">
        <f>VLOOKUP($A26,'CT Annual LA Forecasts'!$A$2:$AI$42,8,0)</f>
        <v>1818</v>
      </c>
      <c r="D26" s="3">
        <f>VLOOKUP($A26,'LTW Annual LA Forecasts'!$A$2:$AI$42,8,0)</f>
        <v>3502</v>
      </c>
      <c r="E26" s="3">
        <f>VLOOKUP($A26,'ST Annual LA Forecasts'!$A$2:$AI$42,8,0)</f>
        <v>1163</v>
      </c>
      <c r="F26" s="3">
        <f>VLOOKUP($A26,'SP Annual LA Forecasts'!$A$2:$AI$42,8,0)</f>
        <v>1020</v>
      </c>
      <c r="G26" s="3">
        <f>VLOOKUP($A26,'PS Annual LA Forecasts'!$A$2:$AI$42,15,0)</f>
        <v>16456</v>
      </c>
      <c r="H26" s="3">
        <f>VLOOKUP($A26,'CT Annual LA Forecasts'!$A$2:$AI$42,15,0)</f>
        <v>11063</v>
      </c>
      <c r="I26" s="3">
        <f>VLOOKUP($A26,'LTW Annual LA Forecasts'!$A$2:$AI$42,15,0)</f>
        <v>23891</v>
      </c>
      <c r="J26" s="3">
        <f>VLOOKUP($A26,'ST Annual LA Forecasts'!$A$2:$AI$42,15,0)</f>
        <v>4378</v>
      </c>
      <c r="K26" s="3">
        <f>VLOOKUP($A26,'SP Annual LA Forecasts'!$A$2:$AI$42,15,0)</f>
        <v>4876</v>
      </c>
      <c r="L26" s="3">
        <f>VLOOKUP($A26,'PS Annual LA Forecasts'!$A$2:$AI$42,25,0)</f>
        <v>61159</v>
      </c>
      <c r="M26" s="3">
        <f>VLOOKUP($A26,'CT Annual LA Forecasts'!$A$2:$AI$42,25,0)</f>
        <v>56942</v>
      </c>
      <c r="N26" s="3">
        <f>VLOOKUP($A26,'LTW Annual LA Forecasts'!$A$2:$AI$42,25,0)</f>
        <v>60553</v>
      </c>
      <c r="O26" s="3">
        <f>VLOOKUP($A26,'ST Annual LA Forecasts'!$A$2:$AI$42,25,0)</f>
        <v>18307</v>
      </c>
      <c r="P26" s="3">
        <f>VLOOKUP($A26,'SP Annual LA Forecasts'!$A$2:$AI$42,25,0)</f>
        <v>16810</v>
      </c>
      <c r="Q26" s="3">
        <f>VLOOKUP($A26,'PS Annual LA Forecasts'!$A$2:$AI$42,35,0)</f>
        <v>91105</v>
      </c>
      <c r="R26" s="3">
        <f>VLOOKUP($A26,'CT Annual LA Forecasts'!$A$2:$AI$42,35,0)</f>
        <v>81877</v>
      </c>
      <c r="S26" s="3">
        <f>VLOOKUP($A26,'LTW Annual LA Forecasts'!$A$2:$AI$42,35,0)</f>
        <v>68515</v>
      </c>
      <c r="T26" s="3">
        <f>VLOOKUP($A26,'ST Annual LA Forecasts'!$A$2:$AI$42,35,0)</f>
        <v>35309</v>
      </c>
      <c r="U26" s="3">
        <f>VLOOKUP($A26,'SP Annual LA Forecasts'!$A$2:$AI$42,35,0)</f>
        <v>25727</v>
      </c>
      <c r="V26" s="37" t="s">
        <v>55</v>
      </c>
      <c r="W26" s="2" t="s">
        <v>55</v>
      </c>
      <c r="X26" s="2"/>
    </row>
    <row r="27" spans="1:24" x14ac:dyDescent="0.35">
      <c r="A27" s="8" t="s">
        <v>24</v>
      </c>
      <c r="B27" s="3">
        <f>VLOOKUP($A27,'PS Annual LA Forecasts'!$A$2:$AI$42,8,0)</f>
        <v>3265</v>
      </c>
      <c r="C27" s="3">
        <f>VLOOKUP($A27,'CT Annual LA Forecasts'!$A$2:$AI$42,8,0)</f>
        <v>3425</v>
      </c>
      <c r="D27" s="3">
        <f>VLOOKUP($A27,'LTW Annual LA Forecasts'!$A$2:$AI$42,8,0)</f>
        <v>7680</v>
      </c>
      <c r="E27" s="3">
        <f>VLOOKUP($A27,'ST Annual LA Forecasts'!$A$2:$AI$42,8,0)</f>
        <v>2343</v>
      </c>
      <c r="F27" s="3">
        <f>VLOOKUP($A27,'SP Annual LA Forecasts'!$A$2:$AI$42,8,0)</f>
        <v>2210</v>
      </c>
      <c r="G27" s="3">
        <f>VLOOKUP($A27,'PS Annual LA Forecasts'!$A$2:$AI$42,15,0)</f>
        <v>31596</v>
      </c>
      <c r="H27" s="3">
        <f>VLOOKUP($A27,'CT Annual LA Forecasts'!$A$2:$AI$42,15,0)</f>
        <v>23549</v>
      </c>
      <c r="I27" s="3">
        <f>VLOOKUP($A27,'LTW Annual LA Forecasts'!$A$2:$AI$42,15,0)</f>
        <v>45614</v>
      </c>
      <c r="J27" s="3">
        <f>VLOOKUP($A27,'ST Annual LA Forecasts'!$A$2:$AI$42,15,0)</f>
        <v>9251</v>
      </c>
      <c r="K27" s="3">
        <f>VLOOKUP($A27,'SP Annual LA Forecasts'!$A$2:$AI$42,15,0)</f>
        <v>11242</v>
      </c>
      <c r="L27" s="3">
        <f>VLOOKUP($A27,'PS Annual LA Forecasts'!$A$2:$AI$42,25,0)</f>
        <v>94294</v>
      </c>
      <c r="M27" s="3">
        <f>VLOOKUP($A27,'CT Annual LA Forecasts'!$A$2:$AI$42,25,0)</f>
        <v>94500</v>
      </c>
      <c r="N27" s="3">
        <f>VLOOKUP($A27,'LTW Annual LA Forecasts'!$A$2:$AI$42,25,0)</f>
        <v>98957</v>
      </c>
      <c r="O27" s="3">
        <f>VLOOKUP($A27,'ST Annual LA Forecasts'!$A$2:$AI$42,25,0)</f>
        <v>36635</v>
      </c>
      <c r="P27" s="3">
        <f>VLOOKUP($A27,'SP Annual LA Forecasts'!$A$2:$AI$42,25,0)</f>
        <v>34480</v>
      </c>
      <c r="Q27" s="3">
        <f>VLOOKUP($A27,'PS Annual LA Forecasts'!$A$2:$AI$42,35,0)</f>
        <v>138061</v>
      </c>
      <c r="R27" s="3">
        <f>VLOOKUP($A27,'CT Annual LA Forecasts'!$A$2:$AI$42,35,0)</f>
        <v>130798</v>
      </c>
      <c r="S27" s="3">
        <f>VLOOKUP($A27,'LTW Annual LA Forecasts'!$A$2:$AI$42,35,0)</f>
        <v>111310</v>
      </c>
      <c r="T27" s="3">
        <f>VLOOKUP($A27,'ST Annual LA Forecasts'!$A$2:$AI$42,35,0)</f>
        <v>62557</v>
      </c>
      <c r="U27" s="3">
        <f>VLOOKUP($A27,'SP Annual LA Forecasts'!$A$2:$AI$42,35,0)</f>
        <v>48554</v>
      </c>
      <c r="V27" s="37" t="s">
        <v>55</v>
      </c>
      <c r="W27" s="2" t="s">
        <v>55</v>
      </c>
      <c r="X27" s="2"/>
    </row>
    <row r="28" spans="1:24" x14ac:dyDescent="0.35">
      <c r="A28" s="8" t="s">
        <v>25</v>
      </c>
      <c r="B28" s="3">
        <f>VLOOKUP($A28,'PS Annual LA Forecasts'!$A$2:$AI$42,8,0)</f>
        <v>132</v>
      </c>
      <c r="C28" s="3">
        <f>VLOOKUP($A28,'CT Annual LA Forecasts'!$A$2:$AI$42,8,0)</f>
        <v>160</v>
      </c>
      <c r="D28" s="3">
        <f>VLOOKUP($A28,'LTW Annual LA Forecasts'!$A$2:$AI$42,8,0)</f>
        <v>301</v>
      </c>
      <c r="E28" s="3">
        <f>VLOOKUP($A28,'ST Annual LA Forecasts'!$A$2:$AI$42,8,0)</f>
        <v>118</v>
      </c>
      <c r="F28" s="3">
        <f>VLOOKUP($A28,'SP Annual LA Forecasts'!$A$2:$AI$42,8,0)</f>
        <v>113</v>
      </c>
      <c r="G28" s="3">
        <f>VLOOKUP($A28,'PS Annual LA Forecasts'!$A$2:$AI$42,15,0)</f>
        <v>1290</v>
      </c>
      <c r="H28" s="3">
        <f>VLOOKUP($A28,'CT Annual LA Forecasts'!$A$2:$AI$42,15,0)</f>
        <v>890</v>
      </c>
      <c r="I28" s="3">
        <f>VLOOKUP($A28,'LTW Annual LA Forecasts'!$A$2:$AI$42,15,0)</f>
        <v>1952</v>
      </c>
      <c r="J28" s="3">
        <f>VLOOKUP($A28,'ST Annual LA Forecasts'!$A$2:$AI$42,15,0)</f>
        <v>375</v>
      </c>
      <c r="K28" s="3">
        <f>VLOOKUP($A28,'SP Annual LA Forecasts'!$A$2:$AI$42,15,0)</f>
        <v>429</v>
      </c>
      <c r="L28" s="3">
        <f>VLOOKUP($A28,'PS Annual LA Forecasts'!$A$2:$AI$42,25,0)</f>
        <v>4925</v>
      </c>
      <c r="M28" s="3">
        <f>VLOOKUP($A28,'CT Annual LA Forecasts'!$A$2:$AI$42,25,0)</f>
        <v>4337</v>
      </c>
      <c r="N28" s="3">
        <f>VLOOKUP($A28,'LTW Annual LA Forecasts'!$A$2:$AI$42,25,0)</f>
        <v>4660</v>
      </c>
      <c r="O28" s="3">
        <f>VLOOKUP($A28,'ST Annual LA Forecasts'!$A$2:$AI$42,25,0)</f>
        <v>1477</v>
      </c>
      <c r="P28" s="3">
        <f>VLOOKUP($A28,'SP Annual LA Forecasts'!$A$2:$AI$42,25,0)</f>
        <v>1299</v>
      </c>
      <c r="Q28" s="3">
        <f>VLOOKUP($A28,'PS Annual LA Forecasts'!$A$2:$AI$42,35,0)</f>
        <v>7377</v>
      </c>
      <c r="R28" s="3">
        <f>VLOOKUP($A28,'CT Annual LA Forecasts'!$A$2:$AI$42,35,0)</f>
        <v>6237</v>
      </c>
      <c r="S28" s="3">
        <f>VLOOKUP($A28,'LTW Annual LA Forecasts'!$A$2:$AI$42,35,0)</f>
        <v>5129</v>
      </c>
      <c r="T28" s="3">
        <f>VLOOKUP($A28,'ST Annual LA Forecasts'!$A$2:$AI$42,35,0)</f>
        <v>2602</v>
      </c>
      <c r="U28" s="3">
        <f>VLOOKUP($A28,'SP Annual LA Forecasts'!$A$2:$AI$42,35,0)</f>
        <v>1934</v>
      </c>
      <c r="V28" s="37" t="s">
        <v>62</v>
      </c>
      <c r="W28" s="2" t="s">
        <v>62</v>
      </c>
      <c r="X28" s="2"/>
    </row>
    <row r="29" spans="1:24" x14ac:dyDescent="0.35">
      <c r="A29" s="8" t="s">
        <v>26</v>
      </c>
      <c r="B29" s="3">
        <f>VLOOKUP($A29,'PS Annual LA Forecasts'!$A$2:$AI$42,8,0)</f>
        <v>1231</v>
      </c>
      <c r="C29" s="3">
        <f>VLOOKUP($A29,'CT Annual LA Forecasts'!$A$2:$AI$42,8,0)</f>
        <v>1219</v>
      </c>
      <c r="D29" s="3">
        <f>VLOOKUP($A29,'LTW Annual LA Forecasts'!$A$2:$AI$42,8,0)</f>
        <v>2446</v>
      </c>
      <c r="E29" s="3">
        <f>VLOOKUP($A29,'ST Annual LA Forecasts'!$A$2:$AI$42,8,0)</f>
        <v>807</v>
      </c>
      <c r="F29" s="3">
        <f>VLOOKUP($A29,'SP Annual LA Forecasts'!$A$2:$AI$42,8,0)</f>
        <v>746</v>
      </c>
      <c r="G29" s="3">
        <f>VLOOKUP($A29,'PS Annual LA Forecasts'!$A$2:$AI$42,15,0)</f>
        <v>11422</v>
      </c>
      <c r="H29" s="3">
        <f>VLOOKUP($A29,'CT Annual LA Forecasts'!$A$2:$AI$42,15,0)</f>
        <v>7863</v>
      </c>
      <c r="I29" s="3">
        <f>VLOOKUP($A29,'LTW Annual LA Forecasts'!$A$2:$AI$42,15,0)</f>
        <v>16741</v>
      </c>
      <c r="J29" s="3">
        <f>VLOOKUP($A29,'ST Annual LA Forecasts'!$A$2:$AI$42,15,0)</f>
        <v>2981</v>
      </c>
      <c r="K29" s="3">
        <f>VLOOKUP($A29,'SP Annual LA Forecasts'!$A$2:$AI$42,15,0)</f>
        <v>3363</v>
      </c>
      <c r="L29" s="3">
        <f>VLOOKUP($A29,'PS Annual LA Forecasts'!$A$2:$AI$42,25,0)</f>
        <v>41801</v>
      </c>
      <c r="M29" s="3">
        <f>VLOOKUP($A29,'CT Annual LA Forecasts'!$A$2:$AI$42,25,0)</f>
        <v>38985</v>
      </c>
      <c r="N29" s="3">
        <f>VLOOKUP($A29,'LTW Annual LA Forecasts'!$A$2:$AI$42,25,0)</f>
        <v>41328</v>
      </c>
      <c r="O29" s="3">
        <f>VLOOKUP($A29,'ST Annual LA Forecasts'!$A$2:$AI$42,25,0)</f>
        <v>12941</v>
      </c>
      <c r="P29" s="3">
        <f>VLOOKUP($A29,'SP Annual LA Forecasts'!$A$2:$AI$42,25,0)</f>
        <v>11948</v>
      </c>
      <c r="Q29" s="3">
        <f>VLOOKUP($A29,'PS Annual LA Forecasts'!$A$2:$AI$42,35,0)</f>
        <v>62309</v>
      </c>
      <c r="R29" s="3">
        <f>VLOOKUP($A29,'CT Annual LA Forecasts'!$A$2:$AI$42,35,0)</f>
        <v>56254</v>
      </c>
      <c r="S29" s="3">
        <f>VLOOKUP($A29,'LTW Annual LA Forecasts'!$A$2:$AI$42,35,0)</f>
        <v>47069</v>
      </c>
      <c r="T29" s="3">
        <f>VLOOKUP($A29,'ST Annual LA Forecasts'!$A$2:$AI$42,35,0)</f>
        <v>24576</v>
      </c>
      <c r="U29" s="3">
        <f>VLOOKUP($A29,'SP Annual LA Forecasts'!$A$2:$AI$42,35,0)</f>
        <v>18052</v>
      </c>
      <c r="V29" s="37" t="s">
        <v>56</v>
      </c>
      <c r="W29" s="2" t="s">
        <v>56</v>
      </c>
      <c r="X29" s="2"/>
    </row>
    <row r="30" spans="1:24" x14ac:dyDescent="0.35">
      <c r="A30" s="8" t="s">
        <v>27</v>
      </c>
      <c r="B30" s="3">
        <f>VLOOKUP($A30,'PS Annual LA Forecasts'!$A$2:$AI$42,8,0)</f>
        <v>656</v>
      </c>
      <c r="C30" s="3">
        <f>VLOOKUP($A30,'CT Annual LA Forecasts'!$A$2:$AI$42,8,0)</f>
        <v>717</v>
      </c>
      <c r="D30" s="3">
        <f>VLOOKUP($A30,'LTW Annual LA Forecasts'!$A$2:$AI$42,8,0)</f>
        <v>1651</v>
      </c>
      <c r="E30" s="3">
        <f>VLOOKUP($A30,'ST Annual LA Forecasts'!$A$2:$AI$42,8,0)</f>
        <v>512</v>
      </c>
      <c r="F30" s="3">
        <f>VLOOKUP($A30,'SP Annual LA Forecasts'!$A$2:$AI$42,8,0)</f>
        <v>498</v>
      </c>
      <c r="G30" s="3">
        <f>VLOOKUP($A30,'PS Annual LA Forecasts'!$A$2:$AI$42,15,0)</f>
        <v>6264</v>
      </c>
      <c r="H30" s="3">
        <f>VLOOKUP($A30,'CT Annual LA Forecasts'!$A$2:$AI$42,15,0)</f>
        <v>4911</v>
      </c>
      <c r="I30" s="3">
        <f>VLOOKUP($A30,'LTW Annual LA Forecasts'!$A$2:$AI$42,15,0)</f>
        <v>8865</v>
      </c>
      <c r="J30" s="3">
        <f>VLOOKUP($A30,'ST Annual LA Forecasts'!$A$2:$AI$42,15,0)</f>
        <v>1989</v>
      </c>
      <c r="K30" s="3">
        <f>VLOOKUP($A30,'SP Annual LA Forecasts'!$A$2:$AI$42,15,0)</f>
        <v>2405</v>
      </c>
      <c r="L30" s="3">
        <f>VLOOKUP($A30,'PS Annual LA Forecasts'!$A$2:$AI$42,25,0)</f>
        <v>15933</v>
      </c>
      <c r="M30" s="3">
        <f>VLOOKUP($A30,'CT Annual LA Forecasts'!$A$2:$AI$42,25,0)</f>
        <v>16793</v>
      </c>
      <c r="N30" s="3">
        <f>VLOOKUP($A30,'LTW Annual LA Forecasts'!$A$2:$AI$42,25,0)</f>
        <v>17373</v>
      </c>
      <c r="O30" s="3">
        <f>VLOOKUP($A30,'ST Annual LA Forecasts'!$A$2:$AI$42,25,0)</f>
        <v>7219</v>
      </c>
      <c r="P30" s="3">
        <f>VLOOKUP($A30,'SP Annual LA Forecasts'!$A$2:$AI$42,25,0)</f>
        <v>6854</v>
      </c>
      <c r="Q30" s="3">
        <f>VLOOKUP($A30,'PS Annual LA Forecasts'!$A$2:$AI$42,35,0)</f>
        <v>23030</v>
      </c>
      <c r="R30" s="3">
        <f>VLOOKUP($A30,'CT Annual LA Forecasts'!$A$2:$AI$42,35,0)</f>
        <v>22371</v>
      </c>
      <c r="S30" s="3">
        <f>VLOOKUP($A30,'LTW Annual LA Forecasts'!$A$2:$AI$42,35,0)</f>
        <v>19385</v>
      </c>
      <c r="T30" s="3">
        <f>VLOOKUP($A30,'ST Annual LA Forecasts'!$A$2:$AI$42,35,0)</f>
        <v>11328</v>
      </c>
      <c r="U30" s="3">
        <f>VLOOKUP($A30,'SP Annual LA Forecasts'!$A$2:$AI$42,35,0)</f>
        <v>9289</v>
      </c>
      <c r="V30" s="37" t="s">
        <v>60</v>
      </c>
      <c r="W30" s="2" t="s">
        <v>60</v>
      </c>
      <c r="X30" s="2"/>
    </row>
    <row r="31" spans="1:24" x14ac:dyDescent="0.35">
      <c r="A31" s="8" t="s">
        <v>28</v>
      </c>
      <c r="B31" s="3">
        <f>VLOOKUP($A31,'PS Annual LA Forecasts'!$A$2:$AI$42,8,0)</f>
        <v>2622</v>
      </c>
      <c r="C31" s="3">
        <f>VLOOKUP($A31,'CT Annual LA Forecasts'!$A$2:$AI$42,8,0)</f>
        <v>2673</v>
      </c>
      <c r="D31" s="3">
        <f>VLOOKUP($A31,'LTW Annual LA Forecasts'!$A$2:$AI$42,8,0)</f>
        <v>5405</v>
      </c>
      <c r="E31" s="3">
        <f>VLOOKUP($A31,'ST Annual LA Forecasts'!$A$2:$AI$42,8,0)</f>
        <v>1781</v>
      </c>
      <c r="F31" s="3">
        <f>VLOOKUP($A31,'SP Annual LA Forecasts'!$A$2:$AI$42,8,0)</f>
        <v>1686</v>
      </c>
      <c r="G31" s="3">
        <f>VLOOKUP($A31,'PS Annual LA Forecasts'!$A$2:$AI$42,15,0)</f>
        <v>22610</v>
      </c>
      <c r="H31" s="3">
        <f>VLOOKUP($A31,'CT Annual LA Forecasts'!$A$2:$AI$42,15,0)</f>
        <v>16183</v>
      </c>
      <c r="I31" s="3">
        <f>VLOOKUP($A31,'LTW Annual LA Forecasts'!$A$2:$AI$42,15,0)</f>
        <v>33523</v>
      </c>
      <c r="J31" s="3">
        <f>VLOOKUP($A31,'ST Annual LA Forecasts'!$A$2:$AI$42,15,0)</f>
        <v>6183</v>
      </c>
      <c r="K31" s="3">
        <f>VLOOKUP($A31,'SP Annual LA Forecasts'!$A$2:$AI$42,15,0)</f>
        <v>7158</v>
      </c>
      <c r="L31" s="3">
        <f>VLOOKUP($A31,'PS Annual LA Forecasts'!$A$2:$AI$42,25,0)</f>
        <v>78983</v>
      </c>
      <c r="M31" s="3">
        <f>VLOOKUP($A31,'CT Annual LA Forecasts'!$A$2:$AI$42,25,0)</f>
        <v>74269</v>
      </c>
      <c r="N31" s="3">
        <f>VLOOKUP($A31,'LTW Annual LA Forecasts'!$A$2:$AI$42,25,0)</f>
        <v>79009</v>
      </c>
      <c r="O31" s="3">
        <f>VLOOKUP($A31,'ST Annual LA Forecasts'!$A$2:$AI$42,25,0)</f>
        <v>25233</v>
      </c>
      <c r="P31" s="3">
        <f>VLOOKUP($A31,'SP Annual LA Forecasts'!$A$2:$AI$42,25,0)</f>
        <v>24347</v>
      </c>
      <c r="Q31" s="3">
        <f>VLOOKUP($A31,'PS Annual LA Forecasts'!$A$2:$AI$42,35,0)</f>
        <v>116855</v>
      </c>
      <c r="R31" s="3">
        <f>VLOOKUP($A31,'CT Annual LA Forecasts'!$A$2:$AI$42,35,0)</f>
        <v>106074</v>
      </c>
      <c r="S31" s="3">
        <f>VLOOKUP($A31,'LTW Annual LA Forecasts'!$A$2:$AI$42,35,0)</f>
        <v>89343</v>
      </c>
      <c r="T31" s="3">
        <f>VLOOKUP($A31,'ST Annual LA Forecasts'!$A$2:$AI$42,35,0)</f>
        <v>47308</v>
      </c>
      <c r="U31" s="3">
        <f>VLOOKUP($A31,'SP Annual LA Forecasts'!$A$2:$AI$42,35,0)</f>
        <v>36317</v>
      </c>
      <c r="V31" s="37" t="s">
        <v>57</v>
      </c>
      <c r="W31" s="2" t="s">
        <v>57</v>
      </c>
      <c r="X31" s="2"/>
    </row>
    <row r="32" spans="1:24" x14ac:dyDescent="0.35">
      <c r="A32" s="8" t="s">
        <v>29</v>
      </c>
      <c r="B32" s="3">
        <f>VLOOKUP($A32,'PS Annual LA Forecasts'!$A$2:$AI$42,8,0)</f>
        <v>799</v>
      </c>
      <c r="C32" s="3">
        <f>VLOOKUP($A32,'CT Annual LA Forecasts'!$A$2:$AI$42,8,0)</f>
        <v>867</v>
      </c>
      <c r="D32" s="3">
        <f>VLOOKUP($A32,'LTW Annual LA Forecasts'!$A$2:$AI$42,8,0)</f>
        <v>1720</v>
      </c>
      <c r="E32" s="3">
        <f>VLOOKUP($A32,'ST Annual LA Forecasts'!$A$2:$AI$42,8,0)</f>
        <v>617</v>
      </c>
      <c r="F32" s="3">
        <f>VLOOKUP($A32,'SP Annual LA Forecasts'!$A$2:$AI$42,8,0)</f>
        <v>601</v>
      </c>
      <c r="G32" s="3">
        <f>VLOOKUP($A32,'PS Annual LA Forecasts'!$A$2:$AI$42,15,0)</f>
        <v>6505</v>
      </c>
      <c r="H32" s="3">
        <f>VLOOKUP($A32,'CT Annual LA Forecasts'!$A$2:$AI$42,15,0)</f>
        <v>5090</v>
      </c>
      <c r="I32" s="3">
        <f>VLOOKUP($A32,'LTW Annual LA Forecasts'!$A$2:$AI$42,15,0)</f>
        <v>9259</v>
      </c>
      <c r="J32" s="3">
        <f>VLOOKUP($A32,'ST Annual LA Forecasts'!$A$2:$AI$42,15,0)</f>
        <v>2116</v>
      </c>
      <c r="K32" s="3">
        <f>VLOOKUP($A32,'SP Annual LA Forecasts'!$A$2:$AI$42,15,0)</f>
        <v>2346</v>
      </c>
      <c r="L32" s="3">
        <f>VLOOKUP($A32,'PS Annual LA Forecasts'!$A$2:$AI$42,25,0)</f>
        <v>18671</v>
      </c>
      <c r="M32" s="3">
        <f>VLOOKUP($A32,'CT Annual LA Forecasts'!$A$2:$AI$42,25,0)</f>
        <v>18540</v>
      </c>
      <c r="N32" s="3">
        <f>VLOOKUP($A32,'LTW Annual LA Forecasts'!$A$2:$AI$42,25,0)</f>
        <v>19294</v>
      </c>
      <c r="O32" s="3">
        <f>VLOOKUP($A32,'ST Annual LA Forecasts'!$A$2:$AI$42,25,0)</f>
        <v>7370</v>
      </c>
      <c r="P32" s="3">
        <f>VLOOKUP($A32,'SP Annual LA Forecasts'!$A$2:$AI$42,25,0)</f>
        <v>6987</v>
      </c>
      <c r="Q32" s="3">
        <f>VLOOKUP($A32,'PS Annual LA Forecasts'!$A$2:$AI$42,35,0)</f>
        <v>27508</v>
      </c>
      <c r="R32" s="3">
        <f>VLOOKUP($A32,'CT Annual LA Forecasts'!$A$2:$AI$42,35,0)</f>
        <v>25713</v>
      </c>
      <c r="S32" s="3">
        <f>VLOOKUP($A32,'LTW Annual LA Forecasts'!$A$2:$AI$42,35,0)</f>
        <v>22150</v>
      </c>
      <c r="T32" s="3">
        <f>VLOOKUP($A32,'ST Annual LA Forecasts'!$A$2:$AI$42,35,0)</f>
        <v>11892</v>
      </c>
      <c r="U32" s="3">
        <f>VLOOKUP($A32,'SP Annual LA Forecasts'!$A$2:$AI$42,35,0)</f>
        <v>9830</v>
      </c>
      <c r="V32" s="37" t="s">
        <v>60</v>
      </c>
      <c r="W32" s="2" t="s">
        <v>60</v>
      </c>
      <c r="X32" s="2"/>
    </row>
    <row r="33" spans="1:24" x14ac:dyDescent="0.35">
      <c r="A33" s="8" t="s">
        <v>30</v>
      </c>
      <c r="B33" s="3">
        <f>VLOOKUP($A33,'PS Annual LA Forecasts'!$A$2:$AI$42,8,0)</f>
        <v>1164</v>
      </c>
      <c r="C33" s="3">
        <f>VLOOKUP($A33,'CT Annual LA Forecasts'!$A$2:$AI$42,8,0)</f>
        <v>1226</v>
      </c>
      <c r="D33" s="3">
        <f>VLOOKUP($A33,'LTW Annual LA Forecasts'!$A$2:$AI$42,8,0)</f>
        <v>2303</v>
      </c>
      <c r="E33" s="3">
        <f>VLOOKUP($A33,'ST Annual LA Forecasts'!$A$2:$AI$42,8,0)</f>
        <v>847</v>
      </c>
      <c r="F33" s="3">
        <f>VLOOKUP($A33,'SP Annual LA Forecasts'!$A$2:$AI$42,8,0)</f>
        <v>798</v>
      </c>
      <c r="G33" s="3">
        <f>VLOOKUP($A33,'PS Annual LA Forecasts'!$A$2:$AI$42,15,0)</f>
        <v>9906</v>
      </c>
      <c r="H33" s="3">
        <f>VLOOKUP($A33,'CT Annual LA Forecasts'!$A$2:$AI$42,15,0)</f>
        <v>7376</v>
      </c>
      <c r="I33" s="3">
        <f>VLOOKUP($A33,'LTW Annual LA Forecasts'!$A$2:$AI$42,15,0)</f>
        <v>15201</v>
      </c>
      <c r="J33" s="3">
        <f>VLOOKUP($A33,'ST Annual LA Forecasts'!$A$2:$AI$42,15,0)</f>
        <v>2936</v>
      </c>
      <c r="K33" s="3">
        <f>VLOOKUP($A33,'SP Annual LA Forecasts'!$A$2:$AI$42,15,0)</f>
        <v>3127</v>
      </c>
      <c r="L33" s="3">
        <f>VLOOKUP($A33,'PS Annual LA Forecasts'!$A$2:$AI$42,25,0)</f>
        <v>37112</v>
      </c>
      <c r="M33" s="3">
        <f>VLOOKUP($A33,'CT Annual LA Forecasts'!$A$2:$AI$42,25,0)</f>
        <v>35574</v>
      </c>
      <c r="N33" s="3">
        <f>VLOOKUP($A33,'LTW Annual LA Forecasts'!$A$2:$AI$42,25,0)</f>
        <v>37471</v>
      </c>
      <c r="O33" s="3">
        <f>VLOOKUP($A33,'ST Annual LA Forecasts'!$A$2:$AI$42,25,0)</f>
        <v>12854</v>
      </c>
      <c r="P33" s="3">
        <f>VLOOKUP($A33,'SP Annual LA Forecasts'!$A$2:$AI$42,25,0)</f>
        <v>10898</v>
      </c>
      <c r="Q33" s="3">
        <f>VLOOKUP($A33,'PS Annual LA Forecasts'!$A$2:$AI$42,35,0)</f>
        <v>56036</v>
      </c>
      <c r="R33" s="3">
        <f>VLOOKUP($A33,'CT Annual LA Forecasts'!$A$2:$AI$42,35,0)</f>
        <v>51264</v>
      </c>
      <c r="S33" s="3">
        <f>VLOOKUP($A33,'LTW Annual LA Forecasts'!$A$2:$AI$42,35,0)</f>
        <v>42400</v>
      </c>
      <c r="T33" s="3">
        <f>VLOOKUP($A33,'ST Annual LA Forecasts'!$A$2:$AI$42,35,0)</f>
        <v>24083</v>
      </c>
      <c r="U33" s="3">
        <f>VLOOKUP($A33,'SP Annual LA Forecasts'!$A$2:$AI$42,35,0)</f>
        <v>16255</v>
      </c>
      <c r="V33" s="37" t="s">
        <v>60</v>
      </c>
      <c r="W33" s="2" t="s">
        <v>60</v>
      </c>
      <c r="X33" s="2"/>
    </row>
    <row r="34" spans="1:24" x14ac:dyDescent="0.35">
      <c r="A34" s="8" t="s">
        <v>31</v>
      </c>
      <c r="B34" s="3">
        <f>VLOOKUP($A34,'PS Annual LA Forecasts'!$A$2:$AI$42,8,0)</f>
        <v>1231</v>
      </c>
      <c r="C34" s="3">
        <f>VLOOKUP($A34,'CT Annual LA Forecasts'!$A$2:$AI$42,8,0)</f>
        <v>1291</v>
      </c>
      <c r="D34" s="3">
        <f>VLOOKUP($A34,'LTW Annual LA Forecasts'!$A$2:$AI$42,8,0)</f>
        <v>2955</v>
      </c>
      <c r="E34" s="3">
        <f>VLOOKUP($A34,'ST Annual LA Forecasts'!$A$2:$AI$42,8,0)</f>
        <v>913</v>
      </c>
      <c r="F34" s="3">
        <f>VLOOKUP($A34,'SP Annual LA Forecasts'!$A$2:$AI$42,8,0)</f>
        <v>903</v>
      </c>
      <c r="G34" s="3">
        <f>VLOOKUP($A34,'PS Annual LA Forecasts'!$A$2:$AI$42,15,0)</f>
        <v>10691</v>
      </c>
      <c r="H34" s="3">
        <f>VLOOKUP($A34,'CT Annual LA Forecasts'!$A$2:$AI$42,15,0)</f>
        <v>8413</v>
      </c>
      <c r="I34" s="3">
        <f>VLOOKUP($A34,'LTW Annual LA Forecasts'!$A$2:$AI$42,15,0)</f>
        <v>15674</v>
      </c>
      <c r="J34" s="3">
        <f>VLOOKUP($A34,'ST Annual LA Forecasts'!$A$2:$AI$42,15,0)</f>
        <v>3296</v>
      </c>
      <c r="K34" s="3">
        <f>VLOOKUP($A34,'SP Annual LA Forecasts'!$A$2:$AI$42,15,0)</f>
        <v>4198</v>
      </c>
      <c r="L34" s="3">
        <f>VLOOKUP($A34,'PS Annual LA Forecasts'!$A$2:$AI$42,25,0)</f>
        <v>28485</v>
      </c>
      <c r="M34" s="3">
        <f>VLOOKUP($A34,'CT Annual LA Forecasts'!$A$2:$AI$42,25,0)</f>
        <v>28648</v>
      </c>
      <c r="N34" s="3">
        <f>VLOOKUP($A34,'LTW Annual LA Forecasts'!$A$2:$AI$42,25,0)</f>
        <v>29954</v>
      </c>
      <c r="O34" s="3">
        <f>VLOOKUP($A34,'ST Annual LA Forecasts'!$A$2:$AI$42,25,0)</f>
        <v>12378</v>
      </c>
      <c r="P34" s="3">
        <f>VLOOKUP($A34,'SP Annual LA Forecasts'!$A$2:$AI$42,25,0)</f>
        <v>12164</v>
      </c>
      <c r="Q34" s="3">
        <f>VLOOKUP($A34,'PS Annual LA Forecasts'!$A$2:$AI$42,35,0)</f>
        <v>40766</v>
      </c>
      <c r="R34" s="3">
        <f>VLOOKUP($A34,'CT Annual LA Forecasts'!$A$2:$AI$42,35,0)</f>
        <v>38952</v>
      </c>
      <c r="S34" s="3">
        <f>VLOOKUP($A34,'LTW Annual LA Forecasts'!$A$2:$AI$42,35,0)</f>
        <v>33859</v>
      </c>
      <c r="T34" s="3">
        <f>VLOOKUP($A34,'ST Annual LA Forecasts'!$A$2:$AI$42,35,0)</f>
        <v>19508</v>
      </c>
      <c r="U34" s="3">
        <f>VLOOKUP($A34,'SP Annual LA Forecasts'!$A$2:$AI$42,35,0)</f>
        <v>16667</v>
      </c>
      <c r="V34" s="37" t="s">
        <v>74</v>
      </c>
      <c r="W34" s="2" t="s">
        <v>54</v>
      </c>
      <c r="X34" s="2" t="s">
        <v>60</v>
      </c>
    </row>
    <row r="35" spans="1:24" x14ac:dyDescent="0.35">
      <c r="A35" s="8" t="s">
        <v>32</v>
      </c>
      <c r="B35" s="3">
        <f>VLOOKUP($A35,'PS Annual LA Forecasts'!$A$2:$AI$42,8,0)</f>
        <v>4208</v>
      </c>
      <c r="C35" s="3">
        <f>VLOOKUP($A35,'CT Annual LA Forecasts'!$A$2:$AI$42,8,0)</f>
        <v>4201</v>
      </c>
      <c r="D35" s="3">
        <f>VLOOKUP($A35,'LTW Annual LA Forecasts'!$A$2:$AI$42,8,0)</f>
        <v>8519</v>
      </c>
      <c r="E35" s="3">
        <f>VLOOKUP($A35,'ST Annual LA Forecasts'!$A$2:$AI$42,8,0)</f>
        <v>2686</v>
      </c>
      <c r="F35" s="3">
        <f>VLOOKUP($A35,'SP Annual LA Forecasts'!$A$2:$AI$42,8,0)</f>
        <v>2516</v>
      </c>
      <c r="G35" s="3">
        <f>VLOOKUP($A35,'PS Annual LA Forecasts'!$A$2:$AI$42,15,0)</f>
        <v>40602</v>
      </c>
      <c r="H35" s="3">
        <f>VLOOKUP($A35,'CT Annual LA Forecasts'!$A$2:$AI$42,15,0)</f>
        <v>26783</v>
      </c>
      <c r="I35" s="3">
        <f>VLOOKUP($A35,'LTW Annual LA Forecasts'!$A$2:$AI$42,15,0)</f>
        <v>58436</v>
      </c>
      <c r="J35" s="3">
        <f>VLOOKUP($A35,'ST Annual LA Forecasts'!$A$2:$AI$42,15,0)</f>
        <v>9943</v>
      </c>
      <c r="K35" s="3">
        <f>VLOOKUP($A35,'SP Annual LA Forecasts'!$A$2:$AI$42,15,0)</f>
        <v>11139</v>
      </c>
      <c r="L35" s="3">
        <f>VLOOKUP($A35,'PS Annual LA Forecasts'!$A$2:$AI$42,25,0)</f>
        <v>150392</v>
      </c>
      <c r="M35" s="3">
        <f>VLOOKUP($A35,'CT Annual LA Forecasts'!$A$2:$AI$42,25,0)</f>
        <v>135855</v>
      </c>
      <c r="N35" s="3">
        <f>VLOOKUP($A35,'LTW Annual LA Forecasts'!$A$2:$AI$42,25,0)</f>
        <v>145356</v>
      </c>
      <c r="O35" s="3">
        <f>VLOOKUP($A35,'ST Annual LA Forecasts'!$A$2:$AI$42,25,0)</f>
        <v>42640</v>
      </c>
      <c r="P35" s="3">
        <f>VLOOKUP($A35,'SP Annual LA Forecasts'!$A$2:$AI$42,25,0)</f>
        <v>40640</v>
      </c>
      <c r="Q35" s="3">
        <f>VLOOKUP($A35,'PS Annual LA Forecasts'!$A$2:$AI$42,35,0)</f>
        <v>223531</v>
      </c>
      <c r="R35" s="3">
        <f>VLOOKUP($A35,'CT Annual LA Forecasts'!$A$2:$AI$42,35,0)</f>
        <v>195816</v>
      </c>
      <c r="S35" s="3">
        <f>VLOOKUP($A35,'LTW Annual LA Forecasts'!$A$2:$AI$42,35,0)</f>
        <v>163612</v>
      </c>
      <c r="T35" s="3">
        <f>VLOOKUP($A35,'ST Annual LA Forecasts'!$A$2:$AI$42,35,0)</f>
        <v>82683</v>
      </c>
      <c r="U35" s="3">
        <f>VLOOKUP($A35,'SP Annual LA Forecasts'!$A$2:$AI$42,35,0)</f>
        <v>62678</v>
      </c>
      <c r="V35" s="37" t="s">
        <v>57</v>
      </c>
      <c r="W35" s="2" t="s">
        <v>57</v>
      </c>
      <c r="X35" s="2"/>
    </row>
    <row r="36" spans="1:24" x14ac:dyDescent="0.35">
      <c r="A36" s="8" t="s">
        <v>33</v>
      </c>
      <c r="B36" s="3">
        <f>VLOOKUP($A36,'PS Annual LA Forecasts'!$A$2:$AI$42,8,0)</f>
        <v>1190</v>
      </c>
      <c r="C36" s="3">
        <f>VLOOKUP($A36,'CT Annual LA Forecasts'!$A$2:$AI$42,8,0)</f>
        <v>1246</v>
      </c>
      <c r="D36" s="3">
        <f>VLOOKUP($A36,'LTW Annual LA Forecasts'!$A$2:$AI$42,8,0)</f>
        <v>2446</v>
      </c>
      <c r="E36" s="3">
        <f>VLOOKUP($A36,'ST Annual LA Forecasts'!$A$2:$AI$42,8,0)</f>
        <v>798</v>
      </c>
      <c r="F36" s="3">
        <f>VLOOKUP($A36,'SP Annual LA Forecasts'!$A$2:$AI$42,8,0)</f>
        <v>716</v>
      </c>
      <c r="G36" s="3">
        <f>VLOOKUP($A36,'PS Annual LA Forecasts'!$A$2:$AI$42,15,0)</f>
        <v>11947</v>
      </c>
      <c r="H36" s="3">
        <f>VLOOKUP($A36,'CT Annual LA Forecasts'!$A$2:$AI$42,15,0)</f>
        <v>7979</v>
      </c>
      <c r="I36" s="3">
        <f>VLOOKUP($A36,'LTW Annual LA Forecasts'!$A$2:$AI$42,15,0)</f>
        <v>17733</v>
      </c>
      <c r="J36" s="3">
        <f>VLOOKUP($A36,'ST Annual LA Forecasts'!$A$2:$AI$42,15,0)</f>
        <v>2992</v>
      </c>
      <c r="K36" s="3">
        <f>VLOOKUP($A36,'SP Annual LA Forecasts'!$A$2:$AI$42,15,0)</f>
        <v>3334</v>
      </c>
      <c r="L36" s="3">
        <f>VLOOKUP($A36,'PS Annual LA Forecasts'!$A$2:$AI$42,25,0)</f>
        <v>45885</v>
      </c>
      <c r="M36" s="3">
        <f>VLOOKUP($A36,'CT Annual LA Forecasts'!$A$2:$AI$42,25,0)</f>
        <v>43044</v>
      </c>
      <c r="N36" s="3">
        <f>VLOOKUP($A36,'LTW Annual LA Forecasts'!$A$2:$AI$42,25,0)</f>
        <v>45736</v>
      </c>
      <c r="O36" s="3">
        <f>VLOOKUP($A36,'ST Annual LA Forecasts'!$A$2:$AI$42,25,0)</f>
        <v>13808</v>
      </c>
      <c r="P36" s="3">
        <f>VLOOKUP($A36,'SP Annual LA Forecasts'!$A$2:$AI$42,25,0)</f>
        <v>12458</v>
      </c>
      <c r="Q36" s="3">
        <f>VLOOKUP($A36,'PS Annual LA Forecasts'!$A$2:$AI$42,35,0)</f>
        <v>68408</v>
      </c>
      <c r="R36" s="3">
        <f>VLOOKUP($A36,'CT Annual LA Forecasts'!$A$2:$AI$42,35,0)</f>
        <v>62407</v>
      </c>
      <c r="S36" s="3">
        <f>VLOOKUP($A36,'LTW Annual LA Forecasts'!$A$2:$AI$42,35,0)</f>
        <v>51745</v>
      </c>
      <c r="T36" s="3">
        <f>VLOOKUP($A36,'ST Annual LA Forecasts'!$A$2:$AI$42,35,0)</f>
        <v>27523</v>
      </c>
      <c r="U36" s="3">
        <f>VLOOKUP($A36,'SP Annual LA Forecasts'!$A$2:$AI$42,35,0)</f>
        <v>19188</v>
      </c>
      <c r="V36" s="37" t="s">
        <v>55</v>
      </c>
      <c r="W36" s="2" t="s">
        <v>55</v>
      </c>
      <c r="X36" s="2"/>
    </row>
    <row r="37" spans="1:24" x14ac:dyDescent="0.35">
      <c r="A37" s="8" t="s">
        <v>34</v>
      </c>
      <c r="B37" s="3">
        <f>VLOOKUP($A37,'PS Annual LA Forecasts'!$A$2:$AI$42,8,0)</f>
        <v>1841</v>
      </c>
      <c r="C37" s="3">
        <f>VLOOKUP($A37,'CT Annual LA Forecasts'!$A$2:$AI$42,8,0)</f>
        <v>1917</v>
      </c>
      <c r="D37" s="3">
        <f>VLOOKUP($A37,'LTW Annual LA Forecasts'!$A$2:$AI$42,8,0)</f>
        <v>3803</v>
      </c>
      <c r="E37" s="3">
        <f>VLOOKUP($A37,'ST Annual LA Forecasts'!$A$2:$AI$42,8,0)</f>
        <v>1241</v>
      </c>
      <c r="F37" s="3">
        <f>VLOOKUP($A37,'SP Annual LA Forecasts'!$A$2:$AI$42,8,0)</f>
        <v>1096</v>
      </c>
      <c r="G37" s="3">
        <f>VLOOKUP($A37,'PS Annual LA Forecasts'!$A$2:$AI$42,15,0)</f>
        <v>16776</v>
      </c>
      <c r="H37" s="3">
        <f>VLOOKUP($A37,'CT Annual LA Forecasts'!$A$2:$AI$42,15,0)</f>
        <v>11874</v>
      </c>
      <c r="I37" s="3">
        <f>VLOOKUP($A37,'LTW Annual LA Forecasts'!$A$2:$AI$42,15,0)</f>
        <v>24311</v>
      </c>
      <c r="J37" s="3">
        <f>VLOOKUP($A37,'ST Annual LA Forecasts'!$A$2:$AI$42,15,0)</f>
        <v>4662</v>
      </c>
      <c r="K37" s="3">
        <f>VLOOKUP($A37,'SP Annual LA Forecasts'!$A$2:$AI$42,15,0)</f>
        <v>5270</v>
      </c>
      <c r="L37" s="3">
        <f>VLOOKUP($A37,'PS Annual LA Forecasts'!$A$2:$AI$42,25,0)</f>
        <v>57669</v>
      </c>
      <c r="M37" s="3">
        <f>VLOOKUP($A37,'CT Annual LA Forecasts'!$A$2:$AI$42,25,0)</f>
        <v>55343</v>
      </c>
      <c r="N37" s="3">
        <f>VLOOKUP($A37,'LTW Annual LA Forecasts'!$A$2:$AI$42,25,0)</f>
        <v>58473</v>
      </c>
      <c r="O37" s="3">
        <f>VLOOKUP($A37,'ST Annual LA Forecasts'!$A$2:$AI$42,25,0)</f>
        <v>18768</v>
      </c>
      <c r="P37" s="3">
        <f>VLOOKUP($A37,'SP Annual LA Forecasts'!$A$2:$AI$42,25,0)</f>
        <v>17723</v>
      </c>
      <c r="Q37" s="3">
        <f>VLOOKUP($A37,'PS Annual LA Forecasts'!$A$2:$AI$42,35,0)</f>
        <v>85324</v>
      </c>
      <c r="R37" s="3">
        <f>VLOOKUP($A37,'CT Annual LA Forecasts'!$A$2:$AI$42,35,0)</f>
        <v>78711</v>
      </c>
      <c r="S37" s="3">
        <f>VLOOKUP($A37,'LTW Annual LA Forecasts'!$A$2:$AI$42,35,0)</f>
        <v>66826</v>
      </c>
      <c r="T37" s="3">
        <f>VLOOKUP($A37,'ST Annual LA Forecasts'!$A$2:$AI$42,35,0)</f>
        <v>35001</v>
      </c>
      <c r="U37" s="3">
        <f>VLOOKUP($A37,'SP Annual LA Forecasts'!$A$2:$AI$42,35,0)</f>
        <v>26445</v>
      </c>
      <c r="V37" s="37" t="s">
        <v>56</v>
      </c>
      <c r="W37" s="2" t="s">
        <v>56</v>
      </c>
      <c r="X37" s="2"/>
    </row>
    <row r="38" spans="1:24" x14ac:dyDescent="0.35">
      <c r="A38" s="8" t="s">
        <v>35</v>
      </c>
      <c r="B38" s="3">
        <f>VLOOKUP($A38,'PS Annual LA Forecasts'!$A$2:$AI$42,8,0)</f>
        <v>2102</v>
      </c>
      <c r="C38" s="3">
        <f>VLOOKUP($A38,'CT Annual LA Forecasts'!$A$2:$AI$42,8,0)</f>
        <v>2208</v>
      </c>
      <c r="D38" s="3">
        <f>VLOOKUP($A38,'LTW Annual LA Forecasts'!$A$2:$AI$42,8,0)</f>
        <v>4227</v>
      </c>
      <c r="E38" s="3">
        <f>VLOOKUP($A38,'ST Annual LA Forecasts'!$A$2:$AI$42,8,0)</f>
        <v>1418</v>
      </c>
      <c r="F38" s="3">
        <f>VLOOKUP($A38,'SP Annual LA Forecasts'!$A$2:$AI$42,8,0)</f>
        <v>1242</v>
      </c>
      <c r="G38" s="3">
        <f>VLOOKUP($A38,'PS Annual LA Forecasts'!$A$2:$AI$42,15,0)</f>
        <v>20521</v>
      </c>
      <c r="H38" s="3">
        <f>VLOOKUP($A38,'CT Annual LA Forecasts'!$A$2:$AI$42,15,0)</f>
        <v>13797</v>
      </c>
      <c r="I38" s="3">
        <f>VLOOKUP($A38,'LTW Annual LA Forecasts'!$A$2:$AI$42,15,0)</f>
        <v>30670</v>
      </c>
      <c r="J38" s="3">
        <f>VLOOKUP($A38,'ST Annual LA Forecasts'!$A$2:$AI$42,15,0)</f>
        <v>5319</v>
      </c>
      <c r="K38" s="3">
        <f>VLOOKUP($A38,'SP Annual LA Forecasts'!$A$2:$AI$42,15,0)</f>
        <v>5851</v>
      </c>
      <c r="L38" s="3">
        <f>VLOOKUP($A38,'PS Annual LA Forecasts'!$A$2:$AI$42,25,0)</f>
        <v>80157</v>
      </c>
      <c r="M38" s="3">
        <f>VLOOKUP($A38,'CT Annual LA Forecasts'!$A$2:$AI$42,25,0)</f>
        <v>75243</v>
      </c>
      <c r="N38" s="3">
        <f>VLOOKUP($A38,'LTW Annual LA Forecasts'!$A$2:$AI$42,25,0)</f>
        <v>79894</v>
      </c>
      <c r="O38" s="3">
        <f>VLOOKUP($A38,'ST Annual LA Forecasts'!$A$2:$AI$42,25,0)</f>
        <v>24494</v>
      </c>
      <c r="P38" s="3">
        <f>VLOOKUP($A38,'SP Annual LA Forecasts'!$A$2:$AI$42,25,0)</f>
        <v>21422</v>
      </c>
      <c r="Q38" s="3">
        <f>VLOOKUP($A38,'PS Annual LA Forecasts'!$A$2:$AI$42,35,0)</f>
        <v>120057</v>
      </c>
      <c r="R38" s="3">
        <f>VLOOKUP($A38,'CT Annual LA Forecasts'!$A$2:$AI$42,35,0)</f>
        <v>108725</v>
      </c>
      <c r="S38" s="3">
        <f>VLOOKUP($A38,'LTW Annual LA Forecasts'!$A$2:$AI$42,35,0)</f>
        <v>90066</v>
      </c>
      <c r="T38" s="3">
        <f>VLOOKUP($A38,'ST Annual LA Forecasts'!$A$2:$AI$42,35,0)</f>
        <v>48760</v>
      </c>
      <c r="U38" s="3">
        <f>VLOOKUP($A38,'SP Annual LA Forecasts'!$A$2:$AI$42,35,0)</f>
        <v>33072</v>
      </c>
      <c r="V38" s="37" t="s">
        <v>55</v>
      </c>
      <c r="W38" s="2" t="s">
        <v>55</v>
      </c>
      <c r="X38" s="2"/>
    </row>
    <row r="39" spans="1:24" x14ac:dyDescent="0.35">
      <c r="A39" s="8" t="s">
        <v>36</v>
      </c>
      <c r="B39" s="3">
        <f>VLOOKUP($A39,'PS Annual LA Forecasts'!$A$2:$AI$42,8,0)</f>
        <v>3656</v>
      </c>
      <c r="C39" s="3">
        <f>VLOOKUP($A39,'CT Annual LA Forecasts'!$A$2:$AI$42,8,0)</f>
        <v>3410</v>
      </c>
      <c r="D39" s="3">
        <f>VLOOKUP($A39,'LTW Annual LA Forecasts'!$A$2:$AI$42,8,0)</f>
        <v>7323</v>
      </c>
      <c r="E39" s="3">
        <f>VLOOKUP($A39,'ST Annual LA Forecasts'!$A$2:$AI$42,8,0)</f>
        <v>2203</v>
      </c>
      <c r="F39" s="3">
        <f>VLOOKUP($A39,'SP Annual LA Forecasts'!$A$2:$AI$42,8,0)</f>
        <v>2072</v>
      </c>
      <c r="G39" s="3">
        <f>VLOOKUP($A39,'PS Annual LA Forecasts'!$A$2:$AI$42,15,0)</f>
        <v>31484</v>
      </c>
      <c r="H39" s="3">
        <f>VLOOKUP($A39,'CT Annual LA Forecasts'!$A$2:$AI$42,15,0)</f>
        <v>22612</v>
      </c>
      <c r="I39" s="3">
        <f>VLOOKUP($A39,'LTW Annual LA Forecasts'!$A$2:$AI$42,15,0)</f>
        <v>45583</v>
      </c>
      <c r="J39" s="3">
        <f>VLOOKUP($A39,'ST Annual LA Forecasts'!$A$2:$AI$42,15,0)</f>
        <v>8307</v>
      </c>
      <c r="K39" s="3">
        <f>VLOOKUP($A39,'SP Annual LA Forecasts'!$A$2:$AI$42,15,0)</f>
        <v>9674</v>
      </c>
      <c r="L39" s="3">
        <f>VLOOKUP($A39,'PS Annual LA Forecasts'!$A$2:$AI$42,25,0)</f>
        <v>105569</v>
      </c>
      <c r="M39" s="3">
        <f>VLOOKUP($A39,'CT Annual LA Forecasts'!$A$2:$AI$42,25,0)</f>
        <v>99778</v>
      </c>
      <c r="N39" s="3">
        <f>VLOOKUP($A39,'LTW Annual LA Forecasts'!$A$2:$AI$42,25,0)</f>
        <v>105739</v>
      </c>
      <c r="O39" s="3">
        <f>VLOOKUP($A39,'ST Annual LA Forecasts'!$A$2:$AI$42,25,0)</f>
        <v>34794</v>
      </c>
      <c r="P39" s="3">
        <f>VLOOKUP($A39,'SP Annual LA Forecasts'!$A$2:$AI$42,25,0)</f>
        <v>33884</v>
      </c>
      <c r="Q39" s="3">
        <f>VLOOKUP($A39,'PS Annual LA Forecasts'!$A$2:$AI$42,35,0)</f>
        <v>155761</v>
      </c>
      <c r="R39" s="3">
        <f>VLOOKUP($A39,'CT Annual LA Forecasts'!$A$2:$AI$42,35,0)</f>
        <v>142034</v>
      </c>
      <c r="S39" s="3">
        <f>VLOOKUP($A39,'LTW Annual LA Forecasts'!$A$2:$AI$42,35,0)</f>
        <v>120702</v>
      </c>
      <c r="T39" s="3">
        <f>VLOOKUP($A39,'ST Annual LA Forecasts'!$A$2:$AI$42,35,0)</f>
        <v>64457</v>
      </c>
      <c r="U39" s="3">
        <f>VLOOKUP($A39,'SP Annual LA Forecasts'!$A$2:$AI$42,35,0)</f>
        <v>50345</v>
      </c>
      <c r="V39" s="37" t="s">
        <v>54</v>
      </c>
      <c r="W39" s="2" t="s">
        <v>54</v>
      </c>
      <c r="X39" s="2"/>
    </row>
    <row r="40" spans="1:24" x14ac:dyDescent="0.35">
      <c r="A40" s="8" t="s">
        <v>37</v>
      </c>
      <c r="B40" s="3">
        <f>VLOOKUP($A40,'PS Annual LA Forecasts'!$A$2:$AI$42,8,0)</f>
        <v>760</v>
      </c>
      <c r="C40" s="3">
        <f>VLOOKUP($A40,'CT Annual LA Forecasts'!$A$2:$AI$42,8,0)</f>
        <v>729</v>
      </c>
      <c r="D40" s="3">
        <f>VLOOKUP($A40,'LTW Annual LA Forecasts'!$A$2:$AI$42,8,0)</f>
        <v>2017</v>
      </c>
      <c r="E40" s="3">
        <f>VLOOKUP($A40,'ST Annual LA Forecasts'!$A$2:$AI$42,8,0)</f>
        <v>508</v>
      </c>
      <c r="F40" s="3">
        <f>VLOOKUP($A40,'SP Annual LA Forecasts'!$A$2:$AI$42,8,0)</f>
        <v>499</v>
      </c>
      <c r="G40" s="3">
        <f>VLOOKUP($A40,'PS Annual LA Forecasts'!$A$2:$AI$42,15,0)</f>
        <v>8058</v>
      </c>
      <c r="H40" s="3">
        <f>VLOOKUP($A40,'CT Annual LA Forecasts'!$A$2:$AI$42,15,0)</f>
        <v>6091</v>
      </c>
      <c r="I40" s="3">
        <f>VLOOKUP($A40,'LTW Annual LA Forecasts'!$A$2:$AI$42,15,0)</f>
        <v>11666</v>
      </c>
      <c r="J40" s="3">
        <f>VLOOKUP($A40,'ST Annual LA Forecasts'!$A$2:$AI$42,15,0)</f>
        <v>2251</v>
      </c>
      <c r="K40" s="3">
        <f>VLOOKUP($A40,'SP Annual LA Forecasts'!$A$2:$AI$42,15,0)</f>
        <v>3022</v>
      </c>
      <c r="L40" s="3">
        <f>VLOOKUP($A40,'PS Annual LA Forecasts'!$A$2:$AI$42,25,0)</f>
        <v>20869</v>
      </c>
      <c r="M40" s="3">
        <f>VLOOKUP($A40,'CT Annual LA Forecasts'!$A$2:$AI$42,25,0)</f>
        <v>20848</v>
      </c>
      <c r="N40" s="3">
        <f>VLOOKUP($A40,'LTW Annual LA Forecasts'!$A$2:$AI$42,25,0)</f>
        <v>21747</v>
      </c>
      <c r="O40" s="3">
        <f>VLOOKUP($A40,'ST Annual LA Forecasts'!$A$2:$AI$42,25,0)</f>
        <v>9404</v>
      </c>
      <c r="P40" s="3">
        <f>VLOOKUP($A40,'SP Annual LA Forecasts'!$A$2:$AI$42,25,0)</f>
        <v>8936</v>
      </c>
      <c r="Q40" s="3">
        <f>VLOOKUP($A40,'PS Annual LA Forecasts'!$A$2:$AI$42,35,0)</f>
        <v>29898</v>
      </c>
      <c r="R40" s="3">
        <f>VLOOKUP($A40,'CT Annual LA Forecasts'!$A$2:$AI$42,35,0)</f>
        <v>28012</v>
      </c>
      <c r="S40" s="3">
        <f>VLOOKUP($A40,'LTW Annual LA Forecasts'!$A$2:$AI$42,35,0)</f>
        <v>24352</v>
      </c>
      <c r="T40" s="3">
        <f>VLOOKUP($A40,'ST Annual LA Forecasts'!$A$2:$AI$42,35,0)</f>
        <v>14613</v>
      </c>
      <c r="U40" s="3">
        <f>VLOOKUP($A40,'SP Annual LA Forecasts'!$A$2:$AI$42,35,0)</f>
        <v>12137</v>
      </c>
      <c r="V40" s="37" t="s">
        <v>58</v>
      </c>
      <c r="W40" s="2" t="s">
        <v>58</v>
      </c>
      <c r="X40" s="2"/>
    </row>
    <row r="41" spans="1:24" x14ac:dyDescent="0.35">
      <c r="A41" s="8" t="s">
        <v>38</v>
      </c>
      <c r="B41" s="3">
        <f>VLOOKUP($A41,'PS Annual LA Forecasts'!$A$2:$AI$42,8,0)</f>
        <v>1920</v>
      </c>
      <c r="C41" s="3">
        <f>VLOOKUP($A41,'CT Annual LA Forecasts'!$A$2:$AI$42,8,0)</f>
        <v>2020</v>
      </c>
      <c r="D41" s="3">
        <f>VLOOKUP($A41,'LTW Annual LA Forecasts'!$A$2:$AI$42,8,0)</f>
        <v>3954</v>
      </c>
      <c r="E41" s="3">
        <f>VLOOKUP($A41,'ST Annual LA Forecasts'!$A$2:$AI$42,8,0)</f>
        <v>1337</v>
      </c>
      <c r="F41" s="3">
        <f>VLOOKUP($A41,'SP Annual LA Forecasts'!$A$2:$AI$42,8,0)</f>
        <v>1220</v>
      </c>
      <c r="G41" s="3">
        <f>VLOOKUP($A41,'PS Annual LA Forecasts'!$A$2:$AI$42,15,0)</f>
        <v>17392</v>
      </c>
      <c r="H41" s="3">
        <f>VLOOKUP($A41,'CT Annual LA Forecasts'!$A$2:$AI$42,15,0)</f>
        <v>12398</v>
      </c>
      <c r="I41" s="3">
        <f>VLOOKUP($A41,'LTW Annual LA Forecasts'!$A$2:$AI$42,15,0)</f>
        <v>25086</v>
      </c>
      <c r="J41" s="3">
        <f>VLOOKUP($A41,'ST Annual LA Forecasts'!$A$2:$AI$42,15,0)</f>
        <v>4871</v>
      </c>
      <c r="K41" s="3">
        <f>VLOOKUP($A41,'SP Annual LA Forecasts'!$A$2:$AI$42,15,0)</f>
        <v>5356</v>
      </c>
      <c r="L41" s="3">
        <f>VLOOKUP($A41,'PS Annual LA Forecasts'!$A$2:$AI$42,25,0)</f>
        <v>59413</v>
      </c>
      <c r="M41" s="3">
        <f>VLOOKUP($A41,'CT Annual LA Forecasts'!$A$2:$AI$42,25,0)</f>
        <v>56586</v>
      </c>
      <c r="N41" s="3">
        <f>VLOOKUP($A41,'LTW Annual LA Forecasts'!$A$2:$AI$42,25,0)</f>
        <v>59650</v>
      </c>
      <c r="O41" s="3">
        <f>VLOOKUP($A41,'ST Annual LA Forecasts'!$A$2:$AI$42,25,0)</f>
        <v>19525</v>
      </c>
      <c r="P41" s="3">
        <f>VLOOKUP($A41,'SP Annual LA Forecasts'!$A$2:$AI$42,25,0)</f>
        <v>18177</v>
      </c>
      <c r="Q41" s="3">
        <f>VLOOKUP($A41,'PS Annual LA Forecasts'!$A$2:$AI$42,35,0)</f>
        <v>87781</v>
      </c>
      <c r="R41" s="3">
        <f>VLOOKUP($A41,'CT Annual LA Forecasts'!$A$2:$AI$42,35,0)</f>
        <v>80559</v>
      </c>
      <c r="S41" s="3">
        <f>VLOOKUP($A41,'LTW Annual LA Forecasts'!$A$2:$AI$42,35,0)</f>
        <v>68160</v>
      </c>
      <c r="T41" s="3">
        <f>VLOOKUP($A41,'ST Annual LA Forecasts'!$A$2:$AI$42,35,0)</f>
        <v>35623</v>
      </c>
      <c r="U41" s="3">
        <f>VLOOKUP($A41,'SP Annual LA Forecasts'!$A$2:$AI$42,35,0)</f>
        <v>27079</v>
      </c>
      <c r="V41" s="37" t="s">
        <v>74</v>
      </c>
      <c r="W41" s="2" t="s">
        <v>54</v>
      </c>
      <c r="X41" s="2" t="s">
        <v>60</v>
      </c>
    </row>
  </sheetData>
  <autoFilter ref="A2:X41" xr:uid="{00000000-0009-0000-0000-000004000000}"/>
  <mergeCells count="4"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6" tint="-0.249977111117893"/>
  </sheetPr>
  <dimension ref="A1:AM40"/>
  <sheetViews>
    <sheetView workbookViewId="0">
      <selection activeCell="D2" sqref="D2:AI40"/>
    </sheetView>
  </sheetViews>
  <sheetFormatPr defaultRowHeight="14.5" x14ac:dyDescent="0.35"/>
  <cols>
    <col min="1" max="1" width="24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3" customFormat="1" x14ac:dyDescent="0.3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3">
        <v>988</v>
      </c>
      <c r="E2" s="53">
        <v>1160</v>
      </c>
      <c r="F2" s="53">
        <v>1453</v>
      </c>
      <c r="G2" s="53">
        <v>2046</v>
      </c>
      <c r="H2" s="53">
        <v>2691</v>
      </c>
      <c r="I2" s="53">
        <v>3445</v>
      </c>
      <c r="J2" s="53">
        <v>4338</v>
      </c>
      <c r="K2" s="53">
        <v>5681</v>
      </c>
      <c r="L2" s="53">
        <v>7274</v>
      </c>
      <c r="M2" s="53">
        <v>9673</v>
      </c>
      <c r="N2" s="53">
        <v>13031</v>
      </c>
      <c r="O2" s="53">
        <v>16881</v>
      </c>
      <c r="P2" s="53">
        <v>22044</v>
      </c>
      <c r="Q2" s="53">
        <v>27425</v>
      </c>
      <c r="R2" s="53">
        <v>32726</v>
      </c>
      <c r="S2" s="53">
        <v>37801</v>
      </c>
      <c r="T2" s="53">
        <v>42734</v>
      </c>
      <c r="U2" s="53">
        <v>49967</v>
      </c>
      <c r="V2" s="53">
        <v>55822</v>
      </c>
      <c r="W2" s="53">
        <v>61614</v>
      </c>
      <c r="X2" s="53">
        <v>67279</v>
      </c>
      <c r="Y2" s="53">
        <v>72813</v>
      </c>
      <c r="Z2" s="53">
        <v>78615</v>
      </c>
      <c r="AA2" s="53">
        <v>83942</v>
      </c>
      <c r="AB2" s="53">
        <v>88326</v>
      </c>
      <c r="AC2" s="53">
        <v>91980</v>
      </c>
      <c r="AD2" s="53">
        <v>94819</v>
      </c>
      <c r="AE2" s="53">
        <v>97247</v>
      </c>
      <c r="AF2" s="53">
        <v>99199</v>
      </c>
      <c r="AG2" s="53">
        <v>100831</v>
      </c>
      <c r="AH2" s="53">
        <v>102483</v>
      </c>
      <c r="AI2" s="53">
        <v>104145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3">
        <v>94</v>
      </c>
      <c r="E3" s="53">
        <v>114</v>
      </c>
      <c r="F3" s="53">
        <v>140</v>
      </c>
      <c r="G3" s="53">
        <v>185</v>
      </c>
      <c r="H3" s="53">
        <v>233</v>
      </c>
      <c r="I3" s="53">
        <v>291</v>
      </c>
      <c r="J3" s="53">
        <v>360</v>
      </c>
      <c r="K3" s="53">
        <v>466</v>
      </c>
      <c r="L3" s="53">
        <v>589</v>
      </c>
      <c r="M3" s="53">
        <v>771</v>
      </c>
      <c r="N3" s="53">
        <v>1006</v>
      </c>
      <c r="O3" s="53">
        <v>1275</v>
      </c>
      <c r="P3" s="53">
        <v>1628</v>
      </c>
      <c r="Q3" s="53">
        <v>2011</v>
      </c>
      <c r="R3" s="53">
        <v>2377</v>
      </c>
      <c r="S3" s="53">
        <v>2740</v>
      </c>
      <c r="T3" s="53">
        <v>3087</v>
      </c>
      <c r="U3" s="53">
        <v>3597</v>
      </c>
      <c r="V3" s="53">
        <v>4006</v>
      </c>
      <c r="W3" s="53">
        <v>4409</v>
      </c>
      <c r="X3" s="53">
        <v>4801</v>
      </c>
      <c r="Y3" s="53">
        <v>5185</v>
      </c>
      <c r="Z3" s="53">
        <v>5590</v>
      </c>
      <c r="AA3" s="53">
        <v>5959</v>
      </c>
      <c r="AB3" s="53">
        <v>6259</v>
      </c>
      <c r="AC3" s="53">
        <v>6510</v>
      </c>
      <c r="AD3" s="53">
        <v>6713</v>
      </c>
      <c r="AE3" s="53">
        <v>6884</v>
      </c>
      <c r="AF3" s="53">
        <v>7014</v>
      </c>
      <c r="AG3" s="53">
        <v>7121</v>
      </c>
      <c r="AH3" s="53">
        <v>7231</v>
      </c>
      <c r="AI3" s="53">
        <v>7341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3">
        <v>1274</v>
      </c>
      <c r="E4" s="53">
        <v>1416</v>
      </c>
      <c r="F4" s="53">
        <v>1806</v>
      </c>
      <c r="G4" s="53">
        <v>2701</v>
      </c>
      <c r="H4" s="53">
        <v>3730</v>
      </c>
      <c r="I4" s="53">
        <v>4901</v>
      </c>
      <c r="J4" s="53">
        <v>6223</v>
      </c>
      <c r="K4" s="53">
        <v>8220</v>
      </c>
      <c r="L4" s="53">
        <v>10540</v>
      </c>
      <c r="M4" s="53">
        <v>13965</v>
      </c>
      <c r="N4" s="53">
        <v>18811</v>
      </c>
      <c r="O4" s="53">
        <v>25099</v>
      </c>
      <c r="P4" s="53">
        <v>33637</v>
      </c>
      <c r="Q4" s="53">
        <v>42889</v>
      </c>
      <c r="R4" s="53">
        <v>52251</v>
      </c>
      <c r="S4" s="53">
        <v>61536</v>
      </c>
      <c r="T4" s="53">
        <v>70891</v>
      </c>
      <c r="U4" s="53">
        <v>84792</v>
      </c>
      <c r="V4" s="53">
        <v>96017</v>
      </c>
      <c r="W4" s="53">
        <v>107101</v>
      </c>
      <c r="X4" s="53">
        <v>117977</v>
      </c>
      <c r="Y4" s="53">
        <v>128546</v>
      </c>
      <c r="Z4" s="53">
        <v>139495</v>
      </c>
      <c r="AA4" s="53">
        <v>149599</v>
      </c>
      <c r="AB4" s="53">
        <v>157835</v>
      </c>
      <c r="AC4" s="53">
        <v>164596</v>
      </c>
      <c r="AD4" s="53">
        <v>169497</v>
      </c>
      <c r="AE4" s="53">
        <v>173640</v>
      </c>
      <c r="AF4" s="53">
        <v>177002</v>
      </c>
      <c r="AG4" s="53">
        <v>179732</v>
      </c>
      <c r="AH4" s="53">
        <v>182494</v>
      </c>
      <c r="AI4" s="53">
        <v>185255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3">
        <v>525</v>
      </c>
      <c r="E5" s="53">
        <v>584</v>
      </c>
      <c r="F5" s="53">
        <v>737</v>
      </c>
      <c r="G5" s="53">
        <v>1079</v>
      </c>
      <c r="H5" s="53">
        <v>1470</v>
      </c>
      <c r="I5" s="53">
        <v>1915</v>
      </c>
      <c r="J5" s="53">
        <v>2427</v>
      </c>
      <c r="K5" s="53">
        <v>3210</v>
      </c>
      <c r="L5" s="53">
        <v>4113</v>
      </c>
      <c r="M5" s="53">
        <v>5430</v>
      </c>
      <c r="N5" s="53">
        <v>7279</v>
      </c>
      <c r="O5" s="53">
        <v>9775</v>
      </c>
      <c r="P5" s="53">
        <v>13172</v>
      </c>
      <c r="Q5" s="53">
        <v>16933</v>
      </c>
      <c r="R5" s="53">
        <v>20742</v>
      </c>
      <c r="S5" s="53">
        <v>24630</v>
      </c>
      <c r="T5" s="53">
        <v>28595</v>
      </c>
      <c r="U5" s="53">
        <v>34515</v>
      </c>
      <c r="V5" s="53">
        <v>39273</v>
      </c>
      <c r="W5" s="53">
        <v>43973</v>
      </c>
      <c r="X5" s="53">
        <v>48521</v>
      </c>
      <c r="Y5" s="53">
        <v>52935</v>
      </c>
      <c r="Z5" s="53">
        <v>57514</v>
      </c>
      <c r="AA5" s="53">
        <v>61732</v>
      </c>
      <c r="AB5" s="53">
        <v>65149</v>
      </c>
      <c r="AC5" s="53">
        <v>67947</v>
      </c>
      <c r="AD5" s="53">
        <v>69986</v>
      </c>
      <c r="AE5" s="53">
        <v>71697</v>
      </c>
      <c r="AF5" s="53">
        <v>73059</v>
      </c>
      <c r="AG5" s="53">
        <v>74150</v>
      </c>
      <c r="AH5" s="53">
        <v>75251</v>
      </c>
      <c r="AI5" s="53">
        <v>76355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3">
        <v>1887</v>
      </c>
      <c r="E6" s="53">
        <v>2291</v>
      </c>
      <c r="F6" s="53">
        <v>2864</v>
      </c>
      <c r="G6" s="53">
        <v>4069</v>
      </c>
      <c r="H6" s="53">
        <v>5388</v>
      </c>
      <c r="I6" s="53">
        <v>6909</v>
      </c>
      <c r="J6" s="53">
        <v>8667</v>
      </c>
      <c r="K6" s="53">
        <v>11038</v>
      </c>
      <c r="L6" s="53">
        <v>14034</v>
      </c>
      <c r="M6" s="53">
        <v>18496</v>
      </c>
      <c r="N6" s="53">
        <v>24672</v>
      </c>
      <c r="O6" s="53">
        <v>32223</v>
      </c>
      <c r="P6" s="53">
        <v>42622</v>
      </c>
      <c r="Q6" s="53">
        <v>53532</v>
      </c>
      <c r="R6" s="53">
        <v>64327</v>
      </c>
      <c r="S6" s="53">
        <v>75064</v>
      </c>
      <c r="T6" s="53">
        <v>85752</v>
      </c>
      <c r="U6" s="53">
        <v>101734</v>
      </c>
      <c r="V6" s="53">
        <v>114437</v>
      </c>
      <c r="W6" s="53">
        <v>126987</v>
      </c>
      <c r="X6" s="53">
        <v>139151</v>
      </c>
      <c r="Y6" s="53">
        <v>151395</v>
      </c>
      <c r="Z6" s="53">
        <v>164776</v>
      </c>
      <c r="AA6" s="53">
        <v>175720</v>
      </c>
      <c r="AB6" s="53">
        <v>185089</v>
      </c>
      <c r="AC6" s="53">
        <v>192680</v>
      </c>
      <c r="AD6" s="53">
        <v>199079</v>
      </c>
      <c r="AE6" s="53">
        <v>204233</v>
      </c>
      <c r="AF6" s="53">
        <v>207432</v>
      </c>
      <c r="AG6" s="53">
        <v>210685</v>
      </c>
      <c r="AH6" s="53">
        <v>213967</v>
      </c>
      <c r="AI6" s="53">
        <v>217252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3">
        <v>203</v>
      </c>
      <c r="E7" s="53">
        <v>227</v>
      </c>
      <c r="F7" s="53">
        <v>278</v>
      </c>
      <c r="G7" s="53">
        <v>377</v>
      </c>
      <c r="H7" s="53">
        <v>487</v>
      </c>
      <c r="I7" s="53">
        <v>622</v>
      </c>
      <c r="J7" s="53">
        <v>797</v>
      </c>
      <c r="K7" s="53">
        <v>1082</v>
      </c>
      <c r="L7" s="53">
        <v>1417</v>
      </c>
      <c r="M7" s="53">
        <v>1909</v>
      </c>
      <c r="N7" s="53">
        <v>2535</v>
      </c>
      <c r="O7" s="53">
        <v>3238</v>
      </c>
      <c r="P7" s="53">
        <v>4175</v>
      </c>
      <c r="Q7" s="53">
        <v>5136</v>
      </c>
      <c r="R7" s="53">
        <v>6080</v>
      </c>
      <c r="S7" s="53">
        <v>7003</v>
      </c>
      <c r="T7" s="53">
        <v>7907</v>
      </c>
      <c r="U7" s="53">
        <v>9225</v>
      </c>
      <c r="V7" s="53">
        <v>10264</v>
      </c>
      <c r="W7" s="53">
        <v>11291</v>
      </c>
      <c r="X7" s="53">
        <v>12239</v>
      </c>
      <c r="Y7" s="53">
        <v>13155</v>
      </c>
      <c r="Z7" s="53">
        <v>14104</v>
      </c>
      <c r="AA7" s="53">
        <v>14974</v>
      </c>
      <c r="AB7" s="53">
        <v>15689</v>
      </c>
      <c r="AC7" s="53">
        <v>16282</v>
      </c>
      <c r="AD7" s="53">
        <v>16734</v>
      </c>
      <c r="AE7" s="53">
        <v>17119</v>
      </c>
      <c r="AF7" s="53">
        <v>17429</v>
      </c>
      <c r="AG7" s="53">
        <v>17689</v>
      </c>
      <c r="AH7" s="53">
        <v>17950</v>
      </c>
      <c r="AI7" s="53">
        <v>18216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3">
        <v>301</v>
      </c>
      <c r="E8" s="53">
        <v>343</v>
      </c>
      <c r="F8" s="53">
        <v>435</v>
      </c>
      <c r="G8" s="53">
        <v>663</v>
      </c>
      <c r="H8" s="53">
        <v>925</v>
      </c>
      <c r="I8" s="53">
        <v>1216</v>
      </c>
      <c r="J8" s="53">
        <v>1543</v>
      </c>
      <c r="K8" s="53">
        <v>1980</v>
      </c>
      <c r="L8" s="53">
        <v>2526</v>
      </c>
      <c r="M8" s="53">
        <v>3332</v>
      </c>
      <c r="N8" s="53">
        <v>4434</v>
      </c>
      <c r="O8" s="53">
        <v>5894</v>
      </c>
      <c r="P8" s="53">
        <v>7922</v>
      </c>
      <c r="Q8" s="53">
        <v>10126</v>
      </c>
      <c r="R8" s="53">
        <v>12310</v>
      </c>
      <c r="S8" s="53">
        <v>14487</v>
      </c>
      <c r="T8" s="53">
        <v>16658</v>
      </c>
      <c r="U8" s="53">
        <v>19960</v>
      </c>
      <c r="V8" s="53">
        <v>22590</v>
      </c>
      <c r="W8" s="53">
        <v>25195</v>
      </c>
      <c r="X8" s="53">
        <v>27738</v>
      </c>
      <c r="Y8" s="53">
        <v>30299</v>
      </c>
      <c r="Z8" s="53">
        <v>33073</v>
      </c>
      <c r="AA8" s="53">
        <v>35355</v>
      </c>
      <c r="AB8" s="53">
        <v>37299</v>
      </c>
      <c r="AC8" s="53">
        <v>38838</v>
      </c>
      <c r="AD8" s="53">
        <v>40063</v>
      </c>
      <c r="AE8" s="53">
        <v>41047</v>
      </c>
      <c r="AF8" s="53">
        <v>41669</v>
      </c>
      <c r="AG8" s="53">
        <v>42299</v>
      </c>
      <c r="AH8" s="53">
        <v>42932</v>
      </c>
      <c r="AI8" s="53">
        <v>43562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3">
        <v>1195</v>
      </c>
      <c r="E9" s="53">
        <v>1400</v>
      </c>
      <c r="F9" s="53">
        <v>1749</v>
      </c>
      <c r="G9" s="53">
        <v>2442</v>
      </c>
      <c r="H9" s="53">
        <v>3186</v>
      </c>
      <c r="I9" s="53">
        <v>4062</v>
      </c>
      <c r="J9" s="53">
        <v>5025</v>
      </c>
      <c r="K9" s="53">
        <v>6443</v>
      </c>
      <c r="L9" s="53">
        <v>8088</v>
      </c>
      <c r="M9" s="53">
        <v>10512</v>
      </c>
      <c r="N9" s="53">
        <v>13841</v>
      </c>
      <c r="O9" s="53">
        <v>17958</v>
      </c>
      <c r="P9" s="53">
        <v>23489</v>
      </c>
      <c r="Q9" s="53">
        <v>29497</v>
      </c>
      <c r="R9" s="53">
        <v>35374</v>
      </c>
      <c r="S9" s="53">
        <v>41295</v>
      </c>
      <c r="T9" s="53">
        <v>47200</v>
      </c>
      <c r="U9" s="53">
        <v>55959</v>
      </c>
      <c r="V9" s="53">
        <v>63008</v>
      </c>
      <c r="W9" s="53">
        <v>69974</v>
      </c>
      <c r="X9" s="53">
        <v>76789</v>
      </c>
      <c r="Y9" s="53">
        <v>83424</v>
      </c>
      <c r="Z9" s="53">
        <v>90377</v>
      </c>
      <c r="AA9" s="53">
        <v>96734</v>
      </c>
      <c r="AB9" s="53">
        <v>101902</v>
      </c>
      <c r="AC9" s="53">
        <v>106161</v>
      </c>
      <c r="AD9" s="53">
        <v>109369</v>
      </c>
      <c r="AE9" s="53">
        <v>112079</v>
      </c>
      <c r="AF9" s="53">
        <v>114256</v>
      </c>
      <c r="AG9" s="53">
        <v>116032</v>
      </c>
      <c r="AH9" s="53">
        <v>117824</v>
      </c>
      <c r="AI9" s="53">
        <v>119625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3">
        <v>247</v>
      </c>
      <c r="E10" s="53">
        <v>281</v>
      </c>
      <c r="F10" s="53">
        <v>339</v>
      </c>
      <c r="G10" s="53">
        <v>444</v>
      </c>
      <c r="H10" s="53">
        <v>556</v>
      </c>
      <c r="I10" s="53">
        <v>721</v>
      </c>
      <c r="J10" s="53">
        <v>973</v>
      </c>
      <c r="K10" s="53">
        <v>1392</v>
      </c>
      <c r="L10" s="53">
        <v>1891</v>
      </c>
      <c r="M10" s="53">
        <v>2650</v>
      </c>
      <c r="N10" s="53">
        <v>3427</v>
      </c>
      <c r="O10" s="53">
        <v>4269</v>
      </c>
      <c r="P10" s="53">
        <v>5344</v>
      </c>
      <c r="Q10" s="53">
        <v>6463</v>
      </c>
      <c r="R10" s="53">
        <v>7506</v>
      </c>
      <c r="S10" s="53">
        <v>8510</v>
      </c>
      <c r="T10" s="53">
        <v>9362</v>
      </c>
      <c r="U10" s="53">
        <v>10594</v>
      </c>
      <c r="V10" s="53">
        <v>11557</v>
      </c>
      <c r="W10" s="53">
        <v>12503</v>
      </c>
      <c r="X10" s="53">
        <v>13354</v>
      </c>
      <c r="Y10" s="53">
        <v>14174</v>
      </c>
      <c r="Z10" s="53">
        <v>15036</v>
      </c>
      <c r="AA10" s="53">
        <v>15820</v>
      </c>
      <c r="AB10" s="53">
        <v>16460</v>
      </c>
      <c r="AC10" s="53">
        <v>16993</v>
      </c>
      <c r="AD10" s="53">
        <v>17427</v>
      </c>
      <c r="AE10" s="53">
        <v>17794</v>
      </c>
      <c r="AF10" s="53">
        <v>18086</v>
      </c>
      <c r="AG10" s="53">
        <v>18327</v>
      </c>
      <c r="AH10" s="53">
        <v>18572</v>
      </c>
      <c r="AI10" s="53">
        <v>18820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3">
        <v>1872</v>
      </c>
      <c r="E11" s="53">
        <v>2106</v>
      </c>
      <c r="F11" s="53">
        <v>2526</v>
      </c>
      <c r="G11" s="53">
        <v>3337</v>
      </c>
      <c r="H11" s="53">
        <v>4229</v>
      </c>
      <c r="I11" s="53">
        <v>5339</v>
      </c>
      <c r="J11" s="53">
        <v>6697</v>
      </c>
      <c r="K11" s="53">
        <v>8794</v>
      </c>
      <c r="L11" s="53">
        <v>11236</v>
      </c>
      <c r="M11" s="53">
        <v>14850</v>
      </c>
      <c r="N11" s="53">
        <v>19198</v>
      </c>
      <c r="O11" s="53">
        <v>24348</v>
      </c>
      <c r="P11" s="53">
        <v>31146</v>
      </c>
      <c r="Q11" s="53">
        <v>38416</v>
      </c>
      <c r="R11" s="53">
        <v>45420</v>
      </c>
      <c r="S11" s="53">
        <v>52480</v>
      </c>
      <c r="T11" s="53">
        <v>59282</v>
      </c>
      <c r="U11" s="53">
        <v>69295</v>
      </c>
      <c r="V11" s="53">
        <v>77237</v>
      </c>
      <c r="W11" s="53">
        <v>85056</v>
      </c>
      <c r="X11" s="53">
        <v>92486</v>
      </c>
      <c r="Y11" s="53">
        <v>99706</v>
      </c>
      <c r="Z11" s="53">
        <v>107324</v>
      </c>
      <c r="AA11" s="53">
        <v>114242</v>
      </c>
      <c r="AB11" s="53">
        <v>119847</v>
      </c>
      <c r="AC11" s="53">
        <v>124469</v>
      </c>
      <c r="AD11" s="53">
        <v>128066</v>
      </c>
      <c r="AE11" s="53">
        <v>131090</v>
      </c>
      <c r="AF11" s="53">
        <v>133515</v>
      </c>
      <c r="AG11" s="53">
        <v>135469</v>
      </c>
      <c r="AH11" s="53">
        <v>137455</v>
      </c>
      <c r="AI11" s="53">
        <v>139447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3">
        <v>545</v>
      </c>
      <c r="E12" s="53">
        <v>634</v>
      </c>
      <c r="F12" s="53">
        <v>801</v>
      </c>
      <c r="G12" s="53">
        <v>1199</v>
      </c>
      <c r="H12" s="53">
        <v>1653</v>
      </c>
      <c r="I12" s="53">
        <v>2155</v>
      </c>
      <c r="J12" s="53">
        <v>2723</v>
      </c>
      <c r="K12" s="53">
        <v>3474</v>
      </c>
      <c r="L12" s="53">
        <v>4415</v>
      </c>
      <c r="M12" s="53">
        <v>5796</v>
      </c>
      <c r="N12" s="53">
        <v>7809</v>
      </c>
      <c r="O12" s="53">
        <v>10444</v>
      </c>
      <c r="P12" s="53">
        <v>14128</v>
      </c>
      <c r="Q12" s="53">
        <v>18121</v>
      </c>
      <c r="R12" s="53">
        <v>22073</v>
      </c>
      <c r="S12" s="53">
        <v>26047</v>
      </c>
      <c r="T12" s="53">
        <v>30019</v>
      </c>
      <c r="U12" s="53">
        <v>36065</v>
      </c>
      <c r="V12" s="53">
        <v>40894</v>
      </c>
      <c r="W12" s="53">
        <v>45684</v>
      </c>
      <c r="X12" s="53">
        <v>50383</v>
      </c>
      <c r="Y12" s="53">
        <v>55111</v>
      </c>
      <c r="Z12" s="53">
        <v>60255</v>
      </c>
      <c r="AA12" s="53">
        <v>64470</v>
      </c>
      <c r="AB12" s="53">
        <v>68067</v>
      </c>
      <c r="AC12" s="53">
        <v>70966</v>
      </c>
      <c r="AD12" s="53">
        <v>73368</v>
      </c>
      <c r="AE12" s="53">
        <v>75289</v>
      </c>
      <c r="AF12" s="53">
        <v>76439</v>
      </c>
      <c r="AG12" s="53">
        <v>77612</v>
      </c>
      <c r="AH12" s="53">
        <v>78799</v>
      </c>
      <c r="AI12" s="53">
        <v>79987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3">
        <v>532</v>
      </c>
      <c r="E13" s="53">
        <v>623</v>
      </c>
      <c r="F13" s="53">
        <v>754</v>
      </c>
      <c r="G13" s="53">
        <v>1012</v>
      </c>
      <c r="H13" s="53">
        <v>1291</v>
      </c>
      <c r="I13" s="53">
        <v>1664</v>
      </c>
      <c r="J13" s="53">
        <v>2123</v>
      </c>
      <c r="K13" s="53">
        <v>2794</v>
      </c>
      <c r="L13" s="53">
        <v>3634</v>
      </c>
      <c r="M13" s="53">
        <v>4873</v>
      </c>
      <c r="N13" s="53">
        <v>6298</v>
      </c>
      <c r="O13" s="53">
        <v>7875</v>
      </c>
      <c r="P13" s="53">
        <v>9992</v>
      </c>
      <c r="Q13" s="53">
        <v>12052</v>
      </c>
      <c r="R13" s="53">
        <v>14089</v>
      </c>
      <c r="S13" s="53">
        <v>16025</v>
      </c>
      <c r="T13" s="53">
        <v>17879</v>
      </c>
      <c r="U13" s="53">
        <v>20667</v>
      </c>
      <c r="V13" s="53">
        <v>22820</v>
      </c>
      <c r="W13" s="53">
        <v>24919</v>
      </c>
      <c r="X13" s="53">
        <v>26855</v>
      </c>
      <c r="Y13" s="53">
        <v>28791</v>
      </c>
      <c r="Z13" s="53">
        <v>30901</v>
      </c>
      <c r="AA13" s="53">
        <v>32610</v>
      </c>
      <c r="AB13" s="53">
        <v>34078</v>
      </c>
      <c r="AC13" s="53">
        <v>35279</v>
      </c>
      <c r="AD13" s="53">
        <v>36314</v>
      </c>
      <c r="AE13" s="53">
        <v>37155</v>
      </c>
      <c r="AF13" s="53">
        <v>37708</v>
      </c>
      <c r="AG13" s="53">
        <v>38269</v>
      </c>
      <c r="AH13" s="53">
        <v>38837</v>
      </c>
      <c r="AI13" s="53">
        <v>39406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3">
        <v>619</v>
      </c>
      <c r="E14" s="53">
        <v>708</v>
      </c>
      <c r="F14" s="53">
        <v>870</v>
      </c>
      <c r="G14" s="53">
        <v>1200</v>
      </c>
      <c r="H14" s="53">
        <v>1564</v>
      </c>
      <c r="I14" s="53">
        <v>1987</v>
      </c>
      <c r="J14" s="53">
        <v>2488</v>
      </c>
      <c r="K14" s="53">
        <v>3203</v>
      </c>
      <c r="L14" s="53">
        <v>4064</v>
      </c>
      <c r="M14" s="53">
        <v>5286</v>
      </c>
      <c r="N14" s="53">
        <v>6829</v>
      </c>
      <c r="O14" s="53">
        <v>8868</v>
      </c>
      <c r="P14" s="53">
        <v>11670</v>
      </c>
      <c r="Q14" s="53">
        <v>14683</v>
      </c>
      <c r="R14" s="53">
        <v>17656</v>
      </c>
      <c r="S14" s="53">
        <v>20632</v>
      </c>
      <c r="T14" s="53">
        <v>23561</v>
      </c>
      <c r="U14" s="53">
        <v>28228</v>
      </c>
      <c r="V14" s="53">
        <v>31898</v>
      </c>
      <c r="W14" s="53">
        <v>35517</v>
      </c>
      <c r="X14" s="53">
        <v>38989</v>
      </c>
      <c r="Y14" s="53">
        <v>42480</v>
      </c>
      <c r="Z14" s="53">
        <v>46277</v>
      </c>
      <c r="AA14" s="53">
        <v>49369</v>
      </c>
      <c r="AB14" s="53">
        <v>51990</v>
      </c>
      <c r="AC14" s="53">
        <v>54099</v>
      </c>
      <c r="AD14" s="53">
        <v>55869</v>
      </c>
      <c r="AE14" s="53">
        <v>57282</v>
      </c>
      <c r="AF14" s="53">
        <v>58169</v>
      </c>
      <c r="AG14" s="53">
        <v>59059</v>
      </c>
      <c r="AH14" s="53">
        <v>59959</v>
      </c>
      <c r="AI14" s="53">
        <v>60856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3">
        <v>321</v>
      </c>
      <c r="E15" s="53">
        <v>378</v>
      </c>
      <c r="F15" s="53">
        <v>476</v>
      </c>
      <c r="G15" s="53">
        <v>711</v>
      </c>
      <c r="H15" s="53">
        <v>976</v>
      </c>
      <c r="I15" s="53">
        <v>1275</v>
      </c>
      <c r="J15" s="53">
        <v>1616</v>
      </c>
      <c r="K15" s="53">
        <v>2065</v>
      </c>
      <c r="L15" s="53">
        <v>2635</v>
      </c>
      <c r="M15" s="53">
        <v>3487</v>
      </c>
      <c r="N15" s="53">
        <v>4664</v>
      </c>
      <c r="O15" s="53">
        <v>6103</v>
      </c>
      <c r="P15" s="53">
        <v>8092</v>
      </c>
      <c r="Q15" s="53">
        <v>10164</v>
      </c>
      <c r="R15" s="53">
        <v>12213</v>
      </c>
      <c r="S15" s="53">
        <v>14245</v>
      </c>
      <c r="T15" s="53">
        <v>16276</v>
      </c>
      <c r="U15" s="53">
        <v>19236</v>
      </c>
      <c r="V15" s="53">
        <v>21591</v>
      </c>
      <c r="W15" s="53">
        <v>23921</v>
      </c>
      <c r="X15" s="53">
        <v>26203</v>
      </c>
      <c r="Y15" s="53">
        <v>28484</v>
      </c>
      <c r="Z15" s="53">
        <v>30937</v>
      </c>
      <c r="AA15" s="53">
        <v>32954</v>
      </c>
      <c r="AB15" s="53">
        <v>34686</v>
      </c>
      <c r="AC15" s="53">
        <v>36077</v>
      </c>
      <c r="AD15" s="53">
        <v>37207</v>
      </c>
      <c r="AE15" s="53">
        <v>38129</v>
      </c>
      <c r="AF15" s="53">
        <v>38731</v>
      </c>
      <c r="AG15" s="53">
        <v>39342</v>
      </c>
      <c r="AH15" s="53">
        <v>39956</v>
      </c>
      <c r="AI15" s="53">
        <v>40568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3">
        <v>15</v>
      </c>
      <c r="E16" s="53">
        <v>17</v>
      </c>
      <c r="F16" s="53">
        <v>20</v>
      </c>
      <c r="G16" s="53">
        <v>25</v>
      </c>
      <c r="H16" s="53">
        <v>31</v>
      </c>
      <c r="I16" s="53">
        <v>42</v>
      </c>
      <c r="J16" s="53">
        <v>65</v>
      </c>
      <c r="K16" s="53">
        <v>108</v>
      </c>
      <c r="L16" s="53">
        <v>159</v>
      </c>
      <c r="M16" s="53">
        <v>236</v>
      </c>
      <c r="N16" s="53">
        <v>307</v>
      </c>
      <c r="O16" s="53">
        <v>383</v>
      </c>
      <c r="P16" s="53">
        <v>479</v>
      </c>
      <c r="Q16" s="53">
        <v>578</v>
      </c>
      <c r="R16" s="53">
        <v>669</v>
      </c>
      <c r="S16" s="53">
        <v>759</v>
      </c>
      <c r="T16" s="53">
        <v>834</v>
      </c>
      <c r="U16" s="53">
        <v>943</v>
      </c>
      <c r="V16" s="53">
        <v>1025</v>
      </c>
      <c r="W16" s="53">
        <v>1106</v>
      </c>
      <c r="X16" s="53">
        <v>1168</v>
      </c>
      <c r="Y16" s="53">
        <v>1227</v>
      </c>
      <c r="Z16" s="53">
        <v>1288</v>
      </c>
      <c r="AA16" s="53">
        <v>1343</v>
      </c>
      <c r="AB16" s="53">
        <v>1387</v>
      </c>
      <c r="AC16" s="53">
        <v>1424</v>
      </c>
      <c r="AD16" s="53">
        <v>1453</v>
      </c>
      <c r="AE16" s="53">
        <v>1478</v>
      </c>
      <c r="AF16" s="53">
        <v>1497</v>
      </c>
      <c r="AG16" s="53">
        <v>1513</v>
      </c>
      <c r="AH16" s="53">
        <v>1529</v>
      </c>
      <c r="AI16" s="53">
        <v>1546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3">
        <v>760</v>
      </c>
      <c r="E17" s="53">
        <v>854</v>
      </c>
      <c r="F17" s="53">
        <v>1102</v>
      </c>
      <c r="G17" s="53">
        <v>1697</v>
      </c>
      <c r="H17" s="53">
        <v>2370</v>
      </c>
      <c r="I17" s="53">
        <v>3119</v>
      </c>
      <c r="J17" s="53">
        <v>3936</v>
      </c>
      <c r="K17" s="53">
        <v>5118</v>
      </c>
      <c r="L17" s="53">
        <v>6492</v>
      </c>
      <c r="M17" s="53">
        <v>8515</v>
      </c>
      <c r="N17" s="53">
        <v>11311</v>
      </c>
      <c r="O17" s="53">
        <v>14920</v>
      </c>
      <c r="P17" s="53">
        <v>19817</v>
      </c>
      <c r="Q17" s="53">
        <v>25140</v>
      </c>
      <c r="R17" s="53">
        <v>30452</v>
      </c>
      <c r="S17" s="53">
        <v>35759</v>
      </c>
      <c r="T17" s="53">
        <v>41125</v>
      </c>
      <c r="U17" s="53">
        <v>49096</v>
      </c>
      <c r="V17" s="53">
        <v>55524</v>
      </c>
      <c r="W17" s="53">
        <v>61885</v>
      </c>
      <c r="X17" s="53">
        <v>68112</v>
      </c>
      <c r="Y17" s="53">
        <v>74125</v>
      </c>
      <c r="Z17" s="53">
        <v>80351</v>
      </c>
      <c r="AA17" s="53">
        <v>86065</v>
      </c>
      <c r="AB17" s="53">
        <v>90726</v>
      </c>
      <c r="AC17" s="53">
        <v>94539</v>
      </c>
      <c r="AD17" s="53">
        <v>97153</v>
      </c>
      <c r="AE17" s="53">
        <v>99369</v>
      </c>
      <c r="AF17" s="53">
        <v>101199</v>
      </c>
      <c r="AG17" s="53">
        <v>102685</v>
      </c>
      <c r="AH17" s="53">
        <v>104185</v>
      </c>
      <c r="AI17" s="53">
        <v>105682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3">
        <v>1164</v>
      </c>
      <c r="E18" s="53">
        <v>1304</v>
      </c>
      <c r="F18" s="53">
        <v>1657</v>
      </c>
      <c r="G18" s="53">
        <v>2475</v>
      </c>
      <c r="H18" s="53">
        <v>3396</v>
      </c>
      <c r="I18" s="53">
        <v>4445</v>
      </c>
      <c r="J18" s="53">
        <v>5617</v>
      </c>
      <c r="K18" s="53">
        <v>7355</v>
      </c>
      <c r="L18" s="53">
        <v>9370</v>
      </c>
      <c r="M18" s="53">
        <v>12338</v>
      </c>
      <c r="N18" s="53">
        <v>16457</v>
      </c>
      <c r="O18" s="53">
        <v>21833</v>
      </c>
      <c r="P18" s="53">
        <v>29114</v>
      </c>
      <c r="Q18" s="53">
        <v>37028</v>
      </c>
      <c r="R18" s="53">
        <v>44958</v>
      </c>
      <c r="S18" s="53">
        <v>52916</v>
      </c>
      <c r="T18" s="53">
        <v>60970</v>
      </c>
      <c r="U18" s="53">
        <v>72960</v>
      </c>
      <c r="V18" s="53">
        <v>82623</v>
      </c>
      <c r="W18" s="53">
        <v>92162</v>
      </c>
      <c r="X18" s="53">
        <v>101490</v>
      </c>
      <c r="Y18" s="53">
        <v>110555</v>
      </c>
      <c r="Z18" s="53">
        <v>119985</v>
      </c>
      <c r="AA18" s="53">
        <v>128651</v>
      </c>
      <c r="AB18" s="53">
        <v>135687</v>
      </c>
      <c r="AC18" s="53">
        <v>141440</v>
      </c>
      <c r="AD18" s="53">
        <v>145546</v>
      </c>
      <c r="AE18" s="53">
        <v>149017</v>
      </c>
      <c r="AF18" s="53">
        <v>151896</v>
      </c>
      <c r="AG18" s="53">
        <v>154221</v>
      </c>
      <c r="AH18" s="53">
        <v>156560</v>
      </c>
      <c r="AI18" s="53">
        <v>158892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3">
        <v>2065</v>
      </c>
      <c r="E19" s="53">
        <v>2315</v>
      </c>
      <c r="F19" s="53">
        <v>2980</v>
      </c>
      <c r="G19" s="53">
        <v>4525</v>
      </c>
      <c r="H19" s="53">
        <v>6297</v>
      </c>
      <c r="I19" s="53">
        <v>8301</v>
      </c>
      <c r="J19" s="53">
        <v>10558</v>
      </c>
      <c r="K19" s="53">
        <v>13928</v>
      </c>
      <c r="L19" s="53">
        <v>17860</v>
      </c>
      <c r="M19" s="53">
        <v>23672</v>
      </c>
      <c r="N19" s="53">
        <v>31631</v>
      </c>
      <c r="O19" s="53">
        <v>41688</v>
      </c>
      <c r="P19" s="53">
        <v>55229</v>
      </c>
      <c r="Q19" s="53">
        <v>69554</v>
      </c>
      <c r="R19" s="53">
        <v>83827</v>
      </c>
      <c r="S19" s="53">
        <v>97902</v>
      </c>
      <c r="T19" s="53">
        <v>112046</v>
      </c>
      <c r="U19" s="53">
        <v>133018</v>
      </c>
      <c r="V19" s="53">
        <v>149943</v>
      </c>
      <c r="W19" s="53">
        <v>166632</v>
      </c>
      <c r="X19" s="53">
        <v>182975</v>
      </c>
      <c r="Y19" s="53">
        <v>198828</v>
      </c>
      <c r="Z19" s="53">
        <v>215319</v>
      </c>
      <c r="AA19" s="53">
        <v>230463</v>
      </c>
      <c r="AB19" s="53">
        <v>242757</v>
      </c>
      <c r="AC19" s="53">
        <v>252834</v>
      </c>
      <c r="AD19" s="53">
        <v>259995</v>
      </c>
      <c r="AE19" s="53">
        <v>266127</v>
      </c>
      <c r="AF19" s="53">
        <v>271471</v>
      </c>
      <c r="AG19" s="53">
        <v>275814</v>
      </c>
      <c r="AH19" s="53">
        <v>280162</v>
      </c>
      <c r="AI19" s="53">
        <v>284474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3">
        <v>407</v>
      </c>
      <c r="E20" s="53">
        <v>478</v>
      </c>
      <c r="F20" s="53">
        <v>612</v>
      </c>
      <c r="G20" s="53">
        <v>932</v>
      </c>
      <c r="H20" s="53">
        <v>1298</v>
      </c>
      <c r="I20" s="53">
        <v>1705</v>
      </c>
      <c r="J20" s="53">
        <v>2165</v>
      </c>
      <c r="K20" s="53">
        <v>2771</v>
      </c>
      <c r="L20" s="53">
        <v>3539</v>
      </c>
      <c r="M20" s="53">
        <v>4685</v>
      </c>
      <c r="N20" s="53">
        <v>6261</v>
      </c>
      <c r="O20" s="53">
        <v>8248</v>
      </c>
      <c r="P20" s="53">
        <v>10990</v>
      </c>
      <c r="Q20" s="53">
        <v>13871</v>
      </c>
      <c r="R20" s="53">
        <v>16719</v>
      </c>
      <c r="S20" s="53">
        <v>19555</v>
      </c>
      <c r="T20" s="53">
        <v>22395</v>
      </c>
      <c r="U20" s="53">
        <v>26571</v>
      </c>
      <c r="V20" s="53">
        <v>29901</v>
      </c>
      <c r="W20" s="53">
        <v>33191</v>
      </c>
      <c r="X20" s="53">
        <v>36419</v>
      </c>
      <c r="Y20" s="53">
        <v>39633</v>
      </c>
      <c r="Z20" s="53">
        <v>43065</v>
      </c>
      <c r="AA20" s="53">
        <v>45888</v>
      </c>
      <c r="AB20" s="53">
        <v>48300</v>
      </c>
      <c r="AC20" s="53">
        <v>50235</v>
      </c>
      <c r="AD20" s="53">
        <v>51808</v>
      </c>
      <c r="AE20" s="53">
        <v>53096</v>
      </c>
      <c r="AF20" s="53">
        <v>53956</v>
      </c>
      <c r="AG20" s="53">
        <v>54827</v>
      </c>
      <c r="AH20" s="53">
        <v>55697</v>
      </c>
      <c r="AI20" s="53">
        <v>56564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3">
        <v>855</v>
      </c>
      <c r="E21" s="53">
        <v>981</v>
      </c>
      <c r="F21" s="53">
        <v>1229</v>
      </c>
      <c r="G21" s="53">
        <v>1808</v>
      </c>
      <c r="H21" s="53">
        <v>2471</v>
      </c>
      <c r="I21" s="53">
        <v>3256</v>
      </c>
      <c r="J21" s="53">
        <v>4148</v>
      </c>
      <c r="K21" s="53">
        <v>5374</v>
      </c>
      <c r="L21" s="53">
        <v>6923</v>
      </c>
      <c r="M21" s="53">
        <v>9232</v>
      </c>
      <c r="N21" s="53">
        <v>12474</v>
      </c>
      <c r="O21" s="53">
        <v>16394</v>
      </c>
      <c r="P21" s="53">
        <v>21813</v>
      </c>
      <c r="Q21" s="53">
        <v>27330</v>
      </c>
      <c r="R21" s="53">
        <v>32787</v>
      </c>
      <c r="S21" s="53">
        <v>38206</v>
      </c>
      <c r="T21" s="53">
        <v>43601</v>
      </c>
      <c r="U21" s="53">
        <v>51380</v>
      </c>
      <c r="V21" s="53">
        <v>57584</v>
      </c>
      <c r="W21" s="53">
        <v>63719</v>
      </c>
      <c r="X21" s="53">
        <v>69739</v>
      </c>
      <c r="Y21" s="53">
        <v>75804</v>
      </c>
      <c r="Z21" s="53">
        <v>82386</v>
      </c>
      <c r="AA21" s="53">
        <v>87791</v>
      </c>
      <c r="AB21" s="53">
        <v>92428</v>
      </c>
      <c r="AC21" s="53">
        <v>96208</v>
      </c>
      <c r="AD21" s="53">
        <v>99433</v>
      </c>
      <c r="AE21" s="53">
        <v>102079</v>
      </c>
      <c r="AF21" s="53">
        <v>103852</v>
      </c>
      <c r="AG21" s="53">
        <v>105651</v>
      </c>
      <c r="AH21" s="53">
        <v>107451</v>
      </c>
      <c r="AI21" s="53">
        <v>109248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3">
        <v>46</v>
      </c>
      <c r="E22" s="53">
        <v>51</v>
      </c>
      <c r="F22" s="53">
        <v>66</v>
      </c>
      <c r="G22" s="53">
        <v>100</v>
      </c>
      <c r="H22" s="53">
        <v>140</v>
      </c>
      <c r="I22" s="53">
        <v>188</v>
      </c>
      <c r="J22" s="53">
        <v>248</v>
      </c>
      <c r="K22" s="53">
        <v>340</v>
      </c>
      <c r="L22" s="53">
        <v>449</v>
      </c>
      <c r="M22" s="53">
        <v>611</v>
      </c>
      <c r="N22" s="53">
        <v>806</v>
      </c>
      <c r="O22" s="53">
        <v>1065</v>
      </c>
      <c r="P22" s="53">
        <v>1406</v>
      </c>
      <c r="Q22" s="53">
        <v>1772</v>
      </c>
      <c r="R22" s="53">
        <v>2130</v>
      </c>
      <c r="S22" s="53">
        <v>2490</v>
      </c>
      <c r="T22" s="53">
        <v>2840</v>
      </c>
      <c r="U22" s="53">
        <v>3366</v>
      </c>
      <c r="V22" s="53">
        <v>3790</v>
      </c>
      <c r="W22" s="53">
        <v>4206</v>
      </c>
      <c r="X22" s="53">
        <v>4613</v>
      </c>
      <c r="Y22" s="53">
        <v>5010</v>
      </c>
      <c r="Z22" s="53">
        <v>5428</v>
      </c>
      <c r="AA22" s="53">
        <v>5810</v>
      </c>
      <c r="AB22" s="53">
        <v>6114</v>
      </c>
      <c r="AC22" s="53">
        <v>6362</v>
      </c>
      <c r="AD22" s="53">
        <v>6546</v>
      </c>
      <c r="AE22" s="53">
        <v>6706</v>
      </c>
      <c r="AF22" s="53">
        <v>6855</v>
      </c>
      <c r="AG22" s="53">
        <v>6972</v>
      </c>
      <c r="AH22" s="53">
        <v>7089</v>
      </c>
      <c r="AI22" s="53">
        <v>7204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3">
        <v>513</v>
      </c>
      <c r="E23" s="53">
        <v>578</v>
      </c>
      <c r="F23" s="53">
        <v>724</v>
      </c>
      <c r="G23" s="53">
        <v>1046</v>
      </c>
      <c r="H23" s="53">
        <v>1409</v>
      </c>
      <c r="I23" s="53">
        <v>1826</v>
      </c>
      <c r="J23" s="53">
        <v>2290</v>
      </c>
      <c r="K23" s="53">
        <v>2972</v>
      </c>
      <c r="L23" s="53">
        <v>3761</v>
      </c>
      <c r="M23" s="53">
        <v>4916</v>
      </c>
      <c r="N23" s="53">
        <v>6479</v>
      </c>
      <c r="O23" s="53">
        <v>8565</v>
      </c>
      <c r="P23" s="53">
        <v>11379</v>
      </c>
      <c r="Q23" s="53">
        <v>14479</v>
      </c>
      <c r="R23" s="53">
        <v>17562</v>
      </c>
      <c r="S23" s="53">
        <v>20709</v>
      </c>
      <c r="T23" s="53">
        <v>23886</v>
      </c>
      <c r="U23" s="53">
        <v>28634</v>
      </c>
      <c r="V23" s="53">
        <v>32457</v>
      </c>
      <c r="W23" s="53">
        <v>36224</v>
      </c>
      <c r="X23" s="53">
        <v>39909</v>
      </c>
      <c r="Y23" s="53">
        <v>43498</v>
      </c>
      <c r="Z23" s="53">
        <v>47250</v>
      </c>
      <c r="AA23" s="53">
        <v>50690</v>
      </c>
      <c r="AB23" s="53">
        <v>53467</v>
      </c>
      <c r="AC23" s="53">
        <v>55733</v>
      </c>
      <c r="AD23" s="53">
        <v>57378</v>
      </c>
      <c r="AE23" s="53">
        <v>58762</v>
      </c>
      <c r="AF23" s="53">
        <v>59908</v>
      </c>
      <c r="AG23" s="53">
        <v>60820</v>
      </c>
      <c r="AH23" s="53">
        <v>61736</v>
      </c>
      <c r="AI23" s="53">
        <v>62650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3">
        <v>789</v>
      </c>
      <c r="E24" s="53">
        <v>899</v>
      </c>
      <c r="F24" s="53">
        <v>1097</v>
      </c>
      <c r="G24" s="53">
        <v>1495</v>
      </c>
      <c r="H24" s="53">
        <v>1927</v>
      </c>
      <c r="I24" s="53">
        <v>2469</v>
      </c>
      <c r="J24" s="53">
        <v>3123</v>
      </c>
      <c r="K24" s="53">
        <v>4132</v>
      </c>
      <c r="L24" s="53">
        <v>5314</v>
      </c>
      <c r="M24" s="53">
        <v>7071</v>
      </c>
      <c r="N24" s="53">
        <v>9202</v>
      </c>
      <c r="O24" s="53">
        <v>11755</v>
      </c>
      <c r="P24" s="53">
        <v>15127</v>
      </c>
      <c r="Q24" s="53">
        <v>18740</v>
      </c>
      <c r="R24" s="53">
        <v>22213</v>
      </c>
      <c r="S24" s="53">
        <v>25683</v>
      </c>
      <c r="T24" s="53">
        <v>29002</v>
      </c>
      <c r="U24" s="53">
        <v>33906</v>
      </c>
      <c r="V24" s="53">
        <v>37825</v>
      </c>
      <c r="W24" s="53">
        <v>41686</v>
      </c>
      <c r="X24" s="53">
        <v>45410</v>
      </c>
      <c r="Y24" s="53">
        <v>49030</v>
      </c>
      <c r="Z24" s="53">
        <v>52847</v>
      </c>
      <c r="AA24" s="53">
        <v>56319</v>
      </c>
      <c r="AB24" s="53">
        <v>59134</v>
      </c>
      <c r="AC24" s="53">
        <v>61452</v>
      </c>
      <c r="AD24" s="53">
        <v>63231</v>
      </c>
      <c r="AE24" s="53">
        <v>64730</v>
      </c>
      <c r="AF24" s="53">
        <v>65961</v>
      </c>
      <c r="AG24" s="53">
        <v>66956</v>
      </c>
      <c r="AH24" s="53">
        <v>67961</v>
      </c>
      <c r="AI24" s="53">
        <v>68972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3">
        <v>556</v>
      </c>
      <c r="E25" s="53">
        <v>644</v>
      </c>
      <c r="F25" s="53">
        <v>822</v>
      </c>
      <c r="G25" s="53">
        <v>1287</v>
      </c>
      <c r="H25" s="53">
        <v>1818</v>
      </c>
      <c r="I25" s="53">
        <v>2384</v>
      </c>
      <c r="J25" s="53">
        <v>3018</v>
      </c>
      <c r="K25" s="53">
        <v>3829</v>
      </c>
      <c r="L25" s="53">
        <v>4838</v>
      </c>
      <c r="M25" s="53">
        <v>6323</v>
      </c>
      <c r="N25" s="53">
        <v>8347</v>
      </c>
      <c r="O25" s="53">
        <v>11063</v>
      </c>
      <c r="P25" s="53">
        <v>14830</v>
      </c>
      <c r="Q25" s="53">
        <v>18897</v>
      </c>
      <c r="R25" s="53">
        <v>22919</v>
      </c>
      <c r="S25" s="53">
        <v>26984</v>
      </c>
      <c r="T25" s="53">
        <v>31044</v>
      </c>
      <c r="U25" s="53">
        <v>37314</v>
      </c>
      <c r="V25" s="53">
        <v>42313</v>
      </c>
      <c r="W25" s="53">
        <v>47247</v>
      </c>
      <c r="X25" s="53">
        <v>52085</v>
      </c>
      <c r="Y25" s="53">
        <v>56942</v>
      </c>
      <c r="Z25" s="53">
        <v>62216</v>
      </c>
      <c r="AA25" s="53">
        <v>66517</v>
      </c>
      <c r="AB25" s="53">
        <v>70177</v>
      </c>
      <c r="AC25" s="53">
        <v>73057</v>
      </c>
      <c r="AD25" s="53">
        <v>75321</v>
      </c>
      <c r="AE25" s="53">
        <v>77148</v>
      </c>
      <c r="AF25" s="53">
        <v>78320</v>
      </c>
      <c r="AG25" s="53">
        <v>79505</v>
      </c>
      <c r="AH25" s="53">
        <v>80695</v>
      </c>
      <c r="AI25" s="53">
        <v>81877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3">
        <v>1279</v>
      </c>
      <c r="E26" s="53">
        <v>1519</v>
      </c>
      <c r="F26" s="53">
        <v>1872</v>
      </c>
      <c r="G26" s="53">
        <v>2612</v>
      </c>
      <c r="H26" s="53">
        <v>3425</v>
      </c>
      <c r="I26" s="53">
        <v>4528</v>
      </c>
      <c r="J26" s="53">
        <v>5886</v>
      </c>
      <c r="K26" s="53">
        <v>7842</v>
      </c>
      <c r="L26" s="53">
        <v>10340</v>
      </c>
      <c r="M26" s="53">
        <v>14080</v>
      </c>
      <c r="N26" s="53">
        <v>18505</v>
      </c>
      <c r="O26" s="53">
        <v>23549</v>
      </c>
      <c r="P26" s="53">
        <v>30352</v>
      </c>
      <c r="Q26" s="53">
        <v>37214</v>
      </c>
      <c r="R26" s="53">
        <v>44010</v>
      </c>
      <c r="S26" s="53">
        <v>50517</v>
      </c>
      <c r="T26" s="53">
        <v>56770</v>
      </c>
      <c r="U26" s="53">
        <v>66284</v>
      </c>
      <c r="V26" s="53">
        <v>73731</v>
      </c>
      <c r="W26" s="53">
        <v>81025</v>
      </c>
      <c r="X26" s="53">
        <v>87756</v>
      </c>
      <c r="Y26" s="53">
        <v>94500</v>
      </c>
      <c r="Z26" s="53">
        <v>101883</v>
      </c>
      <c r="AA26" s="53">
        <v>107900</v>
      </c>
      <c r="AB26" s="53">
        <v>113065</v>
      </c>
      <c r="AC26" s="53">
        <v>117253</v>
      </c>
      <c r="AD26" s="53">
        <v>120768</v>
      </c>
      <c r="AE26" s="53">
        <v>123605</v>
      </c>
      <c r="AF26" s="53">
        <v>125363</v>
      </c>
      <c r="AG26" s="53">
        <v>127155</v>
      </c>
      <c r="AH26" s="53">
        <v>128972</v>
      </c>
      <c r="AI26" s="53">
        <v>130798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3">
        <v>71</v>
      </c>
      <c r="E27" s="53">
        <v>82</v>
      </c>
      <c r="F27" s="53">
        <v>99</v>
      </c>
      <c r="G27" s="53">
        <v>129</v>
      </c>
      <c r="H27" s="53">
        <v>160</v>
      </c>
      <c r="I27" s="53">
        <v>199</v>
      </c>
      <c r="J27" s="53">
        <v>246</v>
      </c>
      <c r="K27" s="53">
        <v>324</v>
      </c>
      <c r="L27" s="53">
        <v>411</v>
      </c>
      <c r="M27" s="53">
        <v>536</v>
      </c>
      <c r="N27" s="53">
        <v>684</v>
      </c>
      <c r="O27" s="53">
        <v>890</v>
      </c>
      <c r="P27" s="53">
        <v>1162</v>
      </c>
      <c r="Q27" s="53">
        <v>1471</v>
      </c>
      <c r="R27" s="53">
        <v>1766</v>
      </c>
      <c r="S27" s="53">
        <v>2083</v>
      </c>
      <c r="T27" s="53">
        <v>2397</v>
      </c>
      <c r="U27" s="53">
        <v>2874</v>
      </c>
      <c r="V27" s="53">
        <v>3251</v>
      </c>
      <c r="W27" s="53">
        <v>3624</v>
      </c>
      <c r="X27" s="53">
        <v>3985</v>
      </c>
      <c r="Y27" s="53">
        <v>4337</v>
      </c>
      <c r="Z27" s="53">
        <v>4712</v>
      </c>
      <c r="AA27" s="53">
        <v>5048</v>
      </c>
      <c r="AB27" s="53">
        <v>5317</v>
      </c>
      <c r="AC27" s="53">
        <v>5535</v>
      </c>
      <c r="AD27" s="53">
        <v>5705</v>
      </c>
      <c r="AE27" s="53">
        <v>5848</v>
      </c>
      <c r="AF27" s="53">
        <v>5964</v>
      </c>
      <c r="AG27" s="53">
        <v>6055</v>
      </c>
      <c r="AH27" s="53">
        <v>6146</v>
      </c>
      <c r="AI27" s="53">
        <v>6237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3">
        <v>408</v>
      </c>
      <c r="E28" s="53">
        <v>490</v>
      </c>
      <c r="F28" s="53">
        <v>617</v>
      </c>
      <c r="G28" s="53">
        <v>902</v>
      </c>
      <c r="H28" s="53">
        <v>1219</v>
      </c>
      <c r="I28" s="53">
        <v>1588</v>
      </c>
      <c r="J28" s="53">
        <v>2017</v>
      </c>
      <c r="K28" s="53">
        <v>2598</v>
      </c>
      <c r="L28" s="53">
        <v>3332</v>
      </c>
      <c r="M28" s="53">
        <v>4427</v>
      </c>
      <c r="N28" s="53">
        <v>5941</v>
      </c>
      <c r="O28" s="53">
        <v>7863</v>
      </c>
      <c r="P28" s="53">
        <v>10518</v>
      </c>
      <c r="Q28" s="53">
        <v>13334</v>
      </c>
      <c r="R28" s="53">
        <v>16119</v>
      </c>
      <c r="S28" s="53">
        <v>18907</v>
      </c>
      <c r="T28" s="53">
        <v>21684</v>
      </c>
      <c r="U28" s="53">
        <v>25877</v>
      </c>
      <c r="V28" s="53">
        <v>29220</v>
      </c>
      <c r="W28" s="53">
        <v>32531</v>
      </c>
      <c r="X28" s="53">
        <v>35752</v>
      </c>
      <c r="Y28" s="53">
        <v>38985</v>
      </c>
      <c r="Z28" s="53">
        <v>42494</v>
      </c>
      <c r="AA28" s="53">
        <v>45364</v>
      </c>
      <c r="AB28" s="53">
        <v>47818</v>
      </c>
      <c r="AC28" s="53">
        <v>49810</v>
      </c>
      <c r="AD28" s="53">
        <v>51488</v>
      </c>
      <c r="AE28" s="53">
        <v>52839</v>
      </c>
      <c r="AF28" s="53">
        <v>53677</v>
      </c>
      <c r="AG28" s="53">
        <v>54531</v>
      </c>
      <c r="AH28" s="53">
        <v>55391</v>
      </c>
      <c r="AI28" s="53">
        <v>56254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3">
        <v>303</v>
      </c>
      <c r="E29" s="53">
        <v>360</v>
      </c>
      <c r="F29" s="53">
        <v>436</v>
      </c>
      <c r="G29" s="53">
        <v>573</v>
      </c>
      <c r="H29" s="53">
        <v>717</v>
      </c>
      <c r="I29" s="53">
        <v>943</v>
      </c>
      <c r="J29" s="53">
        <v>1231</v>
      </c>
      <c r="K29" s="53">
        <v>1667</v>
      </c>
      <c r="L29" s="53">
        <v>2221</v>
      </c>
      <c r="M29" s="53">
        <v>3046</v>
      </c>
      <c r="N29" s="53">
        <v>3956</v>
      </c>
      <c r="O29" s="53">
        <v>4911</v>
      </c>
      <c r="P29" s="53">
        <v>6178</v>
      </c>
      <c r="Q29" s="53">
        <v>7380</v>
      </c>
      <c r="R29" s="53">
        <v>8569</v>
      </c>
      <c r="S29" s="53">
        <v>9675</v>
      </c>
      <c r="T29" s="53">
        <v>10720</v>
      </c>
      <c r="U29" s="53">
        <v>12349</v>
      </c>
      <c r="V29" s="53">
        <v>13588</v>
      </c>
      <c r="W29" s="53">
        <v>14783</v>
      </c>
      <c r="X29" s="53">
        <v>15790</v>
      </c>
      <c r="Y29" s="53">
        <v>16793</v>
      </c>
      <c r="Z29" s="53">
        <v>17891</v>
      </c>
      <c r="AA29" s="53">
        <v>18779</v>
      </c>
      <c r="AB29" s="53">
        <v>19539</v>
      </c>
      <c r="AC29" s="53">
        <v>20170</v>
      </c>
      <c r="AD29" s="53">
        <v>20737</v>
      </c>
      <c r="AE29" s="53">
        <v>21192</v>
      </c>
      <c r="AF29" s="53">
        <v>21480</v>
      </c>
      <c r="AG29" s="53">
        <v>21773</v>
      </c>
      <c r="AH29" s="53">
        <v>22072</v>
      </c>
      <c r="AI29" s="53">
        <v>22371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3">
        <v>950</v>
      </c>
      <c r="E30" s="53">
        <v>1092</v>
      </c>
      <c r="F30" s="53">
        <v>1372</v>
      </c>
      <c r="G30" s="53">
        <v>1987</v>
      </c>
      <c r="H30" s="53">
        <v>2673</v>
      </c>
      <c r="I30" s="53">
        <v>3454</v>
      </c>
      <c r="J30" s="53">
        <v>4331</v>
      </c>
      <c r="K30" s="53">
        <v>5614</v>
      </c>
      <c r="L30" s="53">
        <v>7116</v>
      </c>
      <c r="M30" s="53">
        <v>9354</v>
      </c>
      <c r="N30" s="53">
        <v>12439</v>
      </c>
      <c r="O30" s="53">
        <v>16183</v>
      </c>
      <c r="P30" s="53">
        <v>21230</v>
      </c>
      <c r="Q30" s="53">
        <v>26607</v>
      </c>
      <c r="R30" s="53">
        <v>31894</v>
      </c>
      <c r="S30" s="53">
        <v>37121</v>
      </c>
      <c r="T30" s="53">
        <v>42344</v>
      </c>
      <c r="U30" s="53">
        <v>50062</v>
      </c>
      <c r="V30" s="53">
        <v>56278</v>
      </c>
      <c r="W30" s="53">
        <v>62429</v>
      </c>
      <c r="X30" s="53">
        <v>68429</v>
      </c>
      <c r="Y30" s="53">
        <v>74269</v>
      </c>
      <c r="Z30" s="53">
        <v>80389</v>
      </c>
      <c r="AA30" s="53">
        <v>85985</v>
      </c>
      <c r="AB30" s="53">
        <v>90553</v>
      </c>
      <c r="AC30" s="53">
        <v>94321</v>
      </c>
      <c r="AD30" s="53">
        <v>97055</v>
      </c>
      <c r="AE30" s="53">
        <v>99385</v>
      </c>
      <c r="AF30" s="53">
        <v>101313</v>
      </c>
      <c r="AG30" s="53">
        <v>102890</v>
      </c>
      <c r="AH30" s="53">
        <v>104481</v>
      </c>
      <c r="AI30" s="53">
        <v>106074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3">
        <v>373</v>
      </c>
      <c r="E31" s="53">
        <v>438</v>
      </c>
      <c r="F31" s="53">
        <v>529</v>
      </c>
      <c r="G31" s="53">
        <v>692</v>
      </c>
      <c r="H31" s="53">
        <v>867</v>
      </c>
      <c r="I31" s="53">
        <v>1100</v>
      </c>
      <c r="J31" s="53">
        <v>1387</v>
      </c>
      <c r="K31" s="53">
        <v>1813</v>
      </c>
      <c r="L31" s="53">
        <v>2343</v>
      </c>
      <c r="M31" s="53">
        <v>3119</v>
      </c>
      <c r="N31" s="53">
        <v>4065</v>
      </c>
      <c r="O31" s="53">
        <v>5090</v>
      </c>
      <c r="P31" s="53">
        <v>6469</v>
      </c>
      <c r="Q31" s="53">
        <v>7792</v>
      </c>
      <c r="R31" s="53">
        <v>9097</v>
      </c>
      <c r="S31" s="53">
        <v>10352</v>
      </c>
      <c r="T31" s="53">
        <v>11569</v>
      </c>
      <c r="U31" s="53">
        <v>13342</v>
      </c>
      <c r="V31" s="53">
        <v>14714</v>
      </c>
      <c r="W31" s="53">
        <v>16054</v>
      </c>
      <c r="X31" s="53">
        <v>17296</v>
      </c>
      <c r="Y31" s="53">
        <v>18540</v>
      </c>
      <c r="Z31" s="53">
        <v>19904</v>
      </c>
      <c r="AA31" s="53">
        <v>21011</v>
      </c>
      <c r="AB31" s="53">
        <v>21964</v>
      </c>
      <c r="AC31" s="53">
        <v>22764</v>
      </c>
      <c r="AD31" s="53">
        <v>23488</v>
      </c>
      <c r="AE31" s="53">
        <v>24084</v>
      </c>
      <c r="AF31" s="53">
        <v>24485</v>
      </c>
      <c r="AG31" s="53">
        <v>24891</v>
      </c>
      <c r="AH31" s="53">
        <v>25301</v>
      </c>
      <c r="AI31" s="53">
        <v>25713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3">
        <v>478</v>
      </c>
      <c r="E32" s="53">
        <v>565</v>
      </c>
      <c r="F32" s="53">
        <v>701</v>
      </c>
      <c r="G32" s="53">
        <v>953</v>
      </c>
      <c r="H32" s="53">
        <v>1226</v>
      </c>
      <c r="I32" s="53">
        <v>1559</v>
      </c>
      <c r="J32" s="53">
        <v>1955</v>
      </c>
      <c r="K32" s="53">
        <v>2524</v>
      </c>
      <c r="L32" s="53">
        <v>3223</v>
      </c>
      <c r="M32" s="53">
        <v>4237</v>
      </c>
      <c r="N32" s="53">
        <v>5639</v>
      </c>
      <c r="O32" s="53">
        <v>7376</v>
      </c>
      <c r="P32" s="53">
        <v>9783</v>
      </c>
      <c r="Q32" s="53">
        <v>12376</v>
      </c>
      <c r="R32" s="53">
        <v>14934</v>
      </c>
      <c r="S32" s="53">
        <v>17476</v>
      </c>
      <c r="T32" s="53">
        <v>19973</v>
      </c>
      <c r="U32" s="53">
        <v>23771</v>
      </c>
      <c r="V32" s="53">
        <v>26780</v>
      </c>
      <c r="W32" s="53">
        <v>29767</v>
      </c>
      <c r="X32" s="53">
        <v>32665</v>
      </c>
      <c r="Y32" s="53">
        <v>35574</v>
      </c>
      <c r="Z32" s="53">
        <v>38735</v>
      </c>
      <c r="AA32" s="53">
        <v>41339</v>
      </c>
      <c r="AB32" s="53">
        <v>43570</v>
      </c>
      <c r="AC32" s="53">
        <v>45407</v>
      </c>
      <c r="AD32" s="53">
        <v>46992</v>
      </c>
      <c r="AE32" s="53">
        <v>48254</v>
      </c>
      <c r="AF32" s="53">
        <v>48987</v>
      </c>
      <c r="AG32" s="53">
        <v>49732</v>
      </c>
      <c r="AH32" s="53">
        <v>50494</v>
      </c>
      <c r="AI32" s="53">
        <v>51264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3">
        <v>555</v>
      </c>
      <c r="E33" s="53">
        <v>631</v>
      </c>
      <c r="F33" s="53">
        <v>760</v>
      </c>
      <c r="G33" s="53">
        <v>1014</v>
      </c>
      <c r="H33" s="53">
        <v>1291</v>
      </c>
      <c r="I33" s="53">
        <v>1649</v>
      </c>
      <c r="J33" s="53">
        <v>2129</v>
      </c>
      <c r="K33" s="53">
        <v>2885</v>
      </c>
      <c r="L33" s="53">
        <v>3793</v>
      </c>
      <c r="M33" s="53">
        <v>5159</v>
      </c>
      <c r="N33" s="53">
        <v>6738</v>
      </c>
      <c r="O33" s="53">
        <v>8413</v>
      </c>
      <c r="P33" s="53">
        <v>10590</v>
      </c>
      <c r="Q33" s="53">
        <v>12799</v>
      </c>
      <c r="R33" s="53">
        <v>14905</v>
      </c>
      <c r="S33" s="53">
        <v>16871</v>
      </c>
      <c r="T33" s="53">
        <v>18607</v>
      </c>
      <c r="U33" s="53">
        <v>21102</v>
      </c>
      <c r="V33" s="53">
        <v>23082</v>
      </c>
      <c r="W33" s="53">
        <v>25031</v>
      </c>
      <c r="X33" s="53">
        <v>26867</v>
      </c>
      <c r="Y33" s="53">
        <v>28648</v>
      </c>
      <c r="Z33" s="53">
        <v>30516</v>
      </c>
      <c r="AA33" s="53">
        <v>32220</v>
      </c>
      <c r="AB33" s="53">
        <v>33624</v>
      </c>
      <c r="AC33" s="53">
        <v>34807</v>
      </c>
      <c r="AD33" s="53">
        <v>35761</v>
      </c>
      <c r="AE33" s="53">
        <v>36579</v>
      </c>
      <c r="AF33" s="53">
        <v>37243</v>
      </c>
      <c r="AG33" s="53">
        <v>37807</v>
      </c>
      <c r="AH33" s="53">
        <v>38376</v>
      </c>
      <c r="AI33" s="53">
        <v>38952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3">
        <v>1420</v>
      </c>
      <c r="E34" s="53">
        <v>1604</v>
      </c>
      <c r="F34" s="53">
        <v>2051</v>
      </c>
      <c r="G34" s="53">
        <v>3058</v>
      </c>
      <c r="H34" s="53">
        <v>4201</v>
      </c>
      <c r="I34" s="53">
        <v>5490</v>
      </c>
      <c r="J34" s="53">
        <v>6926</v>
      </c>
      <c r="K34" s="53">
        <v>9041</v>
      </c>
      <c r="L34" s="53">
        <v>11486</v>
      </c>
      <c r="M34" s="53">
        <v>15081</v>
      </c>
      <c r="N34" s="53">
        <v>20160</v>
      </c>
      <c r="O34" s="53">
        <v>26783</v>
      </c>
      <c r="P34" s="53">
        <v>35776</v>
      </c>
      <c r="Q34" s="53">
        <v>45476</v>
      </c>
      <c r="R34" s="53">
        <v>55212</v>
      </c>
      <c r="S34" s="53">
        <v>64956</v>
      </c>
      <c r="T34" s="53">
        <v>74857</v>
      </c>
      <c r="U34" s="53">
        <v>89597</v>
      </c>
      <c r="V34" s="53">
        <v>101487</v>
      </c>
      <c r="W34" s="53">
        <v>113213</v>
      </c>
      <c r="X34" s="53">
        <v>124718</v>
      </c>
      <c r="Y34" s="53">
        <v>135855</v>
      </c>
      <c r="Z34" s="53">
        <v>147419</v>
      </c>
      <c r="AA34" s="53">
        <v>158039</v>
      </c>
      <c r="AB34" s="53">
        <v>166655</v>
      </c>
      <c r="AC34" s="53">
        <v>173716</v>
      </c>
      <c r="AD34" s="53">
        <v>178906</v>
      </c>
      <c r="AE34" s="53">
        <v>183307</v>
      </c>
      <c r="AF34" s="53">
        <v>186953</v>
      </c>
      <c r="AG34" s="53">
        <v>189897</v>
      </c>
      <c r="AH34" s="53">
        <v>192860</v>
      </c>
      <c r="AI34" s="53">
        <v>195816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3">
        <v>391</v>
      </c>
      <c r="E35" s="53">
        <v>457</v>
      </c>
      <c r="F35" s="53">
        <v>581</v>
      </c>
      <c r="G35" s="53">
        <v>892</v>
      </c>
      <c r="H35" s="53">
        <v>1246</v>
      </c>
      <c r="I35" s="53">
        <v>1634</v>
      </c>
      <c r="J35" s="53">
        <v>2070</v>
      </c>
      <c r="K35" s="53">
        <v>2636</v>
      </c>
      <c r="L35" s="53">
        <v>3348</v>
      </c>
      <c r="M35" s="53">
        <v>4401</v>
      </c>
      <c r="N35" s="53">
        <v>5936</v>
      </c>
      <c r="O35" s="53">
        <v>7979</v>
      </c>
      <c r="P35" s="53">
        <v>10841</v>
      </c>
      <c r="Q35" s="53">
        <v>13965</v>
      </c>
      <c r="R35" s="53">
        <v>17056</v>
      </c>
      <c r="S35" s="53">
        <v>20171</v>
      </c>
      <c r="T35" s="53">
        <v>23288</v>
      </c>
      <c r="U35" s="53">
        <v>28043</v>
      </c>
      <c r="V35" s="53">
        <v>31849</v>
      </c>
      <c r="W35" s="53">
        <v>35623</v>
      </c>
      <c r="X35" s="53">
        <v>39327</v>
      </c>
      <c r="Y35" s="53">
        <v>43044</v>
      </c>
      <c r="Z35" s="53">
        <v>47075</v>
      </c>
      <c r="AA35" s="53">
        <v>50379</v>
      </c>
      <c r="AB35" s="53">
        <v>53204</v>
      </c>
      <c r="AC35" s="53">
        <v>55467</v>
      </c>
      <c r="AD35" s="53">
        <v>57320</v>
      </c>
      <c r="AE35" s="53">
        <v>58801</v>
      </c>
      <c r="AF35" s="53">
        <v>59682</v>
      </c>
      <c r="AG35" s="53">
        <v>60583</v>
      </c>
      <c r="AH35" s="53">
        <v>61492</v>
      </c>
      <c r="AI35" s="53">
        <v>62407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3">
        <v>608</v>
      </c>
      <c r="E36" s="53">
        <v>704</v>
      </c>
      <c r="F36" s="53">
        <v>889</v>
      </c>
      <c r="G36" s="53">
        <v>1369</v>
      </c>
      <c r="H36" s="53">
        <v>1917</v>
      </c>
      <c r="I36" s="53">
        <v>2521</v>
      </c>
      <c r="J36" s="53">
        <v>3200</v>
      </c>
      <c r="K36" s="53">
        <v>4082</v>
      </c>
      <c r="L36" s="53">
        <v>5199</v>
      </c>
      <c r="M36" s="53">
        <v>6867</v>
      </c>
      <c r="N36" s="53">
        <v>9105</v>
      </c>
      <c r="O36" s="53">
        <v>11874</v>
      </c>
      <c r="P36" s="53">
        <v>15690</v>
      </c>
      <c r="Q36" s="53">
        <v>19665</v>
      </c>
      <c r="R36" s="53">
        <v>23601</v>
      </c>
      <c r="S36" s="53">
        <v>27525</v>
      </c>
      <c r="T36" s="53">
        <v>31451</v>
      </c>
      <c r="U36" s="53">
        <v>37243</v>
      </c>
      <c r="V36" s="53">
        <v>41854</v>
      </c>
      <c r="W36" s="53">
        <v>46406</v>
      </c>
      <c r="X36" s="53">
        <v>50866</v>
      </c>
      <c r="Y36" s="53">
        <v>55343</v>
      </c>
      <c r="Z36" s="53">
        <v>60211</v>
      </c>
      <c r="AA36" s="53">
        <v>64195</v>
      </c>
      <c r="AB36" s="53">
        <v>67611</v>
      </c>
      <c r="AC36" s="53">
        <v>70306</v>
      </c>
      <c r="AD36" s="53">
        <v>72391</v>
      </c>
      <c r="AE36" s="53">
        <v>74100</v>
      </c>
      <c r="AF36" s="53">
        <v>75242</v>
      </c>
      <c r="AG36" s="53">
        <v>76398</v>
      </c>
      <c r="AH36" s="53">
        <v>77556</v>
      </c>
      <c r="AI36" s="53">
        <v>78711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3">
        <v>682</v>
      </c>
      <c r="E37" s="53">
        <v>795</v>
      </c>
      <c r="F37" s="53">
        <v>1020</v>
      </c>
      <c r="G37" s="53">
        <v>1576</v>
      </c>
      <c r="H37" s="53">
        <v>2208</v>
      </c>
      <c r="I37" s="53">
        <v>2891</v>
      </c>
      <c r="J37" s="53">
        <v>3654</v>
      </c>
      <c r="K37" s="53">
        <v>4647</v>
      </c>
      <c r="L37" s="53">
        <v>5882</v>
      </c>
      <c r="M37" s="53">
        <v>7694</v>
      </c>
      <c r="N37" s="53">
        <v>10281</v>
      </c>
      <c r="O37" s="53">
        <v>13797</v>
      </c>
      <c r="P37" s="53">
        <v>18719</v>
      </c>
      <c r="Q37" s="53">
        <v>24194</v>
      </c>
      <c r="R37" s="53">
        <v>29609</v>
      </c>
      <c r="S37" s="53">
        <v>35054</v>
      </c>
      <c r="T37" s="53">
        <v>40502</v>
      </c>
      <c r="U37" s="53">
        <v>48877</v>
      </c>
      <c r="V37" s="53">
        <v>55566</v>
      </c>
      <c r="W37" s="53">
        <v>62202</v>
      </c>
      <c r="X37" s="53">
        <v>68711</v>
      </c>
      <c r="Y37" s="53">
        <v>75243</v>
      </c>
      <c r="Z37" s="53">
        <v>82304</v>
      </c>
      <c r="AA37" s="53">
        <v>88108</v>
      </c>
      <c r="AB37" s="53">
        <v>93055</v>
      </c>
      <c r="AC37" s="53">
        <v>96986</v>
      </c>
      <c r="AD37" s="53">
        <v>100119</v>
      </c>
      <c r="AE37" s="53">
        <v>102619</v>
      </c>
      <c r="AF37" s="53">
        <v>104117</v>
      </c>
      <c r="AG37" s="53">
        <v>105643</v>
      </c>
      <c r="AH37" s="53">
        <v>107181</v>
      </c>
      <c r="AI37" s="53">
        <v>108725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3">
        <v>1126</v>
      </c>
      <c r="E38" s="53">
        <v>1297</v>
      </c>
      <c r="F38" s="53">
        <v>1661</v>
      </c>
      <c r="G38" s="53">
        <v>2482</v>
      </c>
      <c r="H38" s="53">
        <v>3410</v>
      </c>
      <c r="I38" s="53">
        <v>4461</v>
      </c>
      <c r="J38" s="53">
        <v>5684</v>
      </c>
      <c r="K38" s="53">
        <v>7510</v>
      </c>
      <c r="L38" s="53">
        <v>9674</v>
      </c>
      <c r="M38" s="53">
        <v>12914</v>
      </c>
      <c r="N38" s="53">
        <v>17377</v>
      </c>
      <c r="O38" s="53">
        <v>22612</v>
      </c>
      <c r="P38" s="53">
        <v>29651</v>
      </c>
      <c r="Q38" s="53">
        <v>37006</v>
      </c>
      <c r="R38" s="53">
        <v>44280</v>
      </c>
      <c r="S38" s="53">
        <v>51247</v>
      </c>
      <c r="T38" s="53">
        <v>58071</v>
      </c>
      <c r="U38" s="53">
        <v>68092</v>
      </c>
      <c r="V38" s="53">
        <v>76203</v>
      </c>
      <c r="W38" s="53">
        <v>84231</v>
      </c>
      <c r="X38" s="53">
        <v>92104</v>
      </c>
      <c r="Y38" s="53">
        <v>99778</v>
      </c>
      <c r="Z38" s="53">
        <v>107789</v>
      </c>
      <c r="AA38" s="53">
        <v>115149</v>
      </c>
      <c r="AB38" s="53">
        <v>121202</v>
      </c>
      <c r="AC38" s="53">
        <v>126221</v>
      </c>
      <c r="AD38" s="53">
        <v>129825</v>
      </c>
      <c r="AE38" s="53">
        <v>132924</v>
      </c>
      <c r="AF38" s="53">
        <v>135509</v>
      </c>
      <c r="AG38" s="53">
        <v>137668</v>
      </c>
      <c r="AH38" s="53">
        <v>139852</v>
      </c>
      <c r="AI38" s="53">
        <v>142034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3">
        <v>301</v>
      </c>
      <c r="E39" s="53">
        <v>342</v>
      </c>
      <c r="F39" s="53">
        <v>422</v>
      </c>
      <c r="G39" s="53">
        <v>569</v>
      </c>
      <c r="H39" s="53">
        <v>729</v>
      </c>
      <c r="I39" s="53">
        <v>958</v>
      </c>
      <c r="J39" s="53">
        <v>1309</v>
      </c>
      <c r="K39" s="53">
        <v>1894</v>
      </c>
      <c r="L39" s="53">
        <v>2603</v>
      </c>
      <c r="M39" s="53">
        <v>3677</v>
      </c>
      <c r="N39" s="53">
        <v>4843</v>
      </c>
      <c r="O39" s="53">
        <v>6091</v>
      </c>
      <c r="P39" s="53">
        <v>7695</v>
      </c>
      <c r="Q39" s="53">
        <v>9351</v>
      </c>
      <c r="R39" s="53">
        <v>10921</v>
      </c>
      <c r="S39" s="53">
        <v>12393</v>
      </c>
      <c r="T39" s="53">
        <v>13649</v>
      </c>
      <c r="U39" s="53">
        <v>15465</v>
      </c>
      <c r="V39" s="53">
        <v>16901</v>
      </c>
      <c r="W39" s="53">
        <v>18314</v>
      </c>
      <c r="X39" s="53">
        <v>19605</v>
      </c>
      <c r="Y39" s="53">
        <v>20848</v>
      </c>
      <c r="Z39" s="53">
        <v>22152</v>
      </c>
      <c r="AA39" s="53">
        <v>23342</v>
      </c>
      <c r="AB39" s="53">
        <v>24328</v>
      </c>
      <c r="AC39" s="53">
        <v>25155</v>
      </c>
      <c r="AD39" s="53">
        <v>25828</v>
      </c>
      <c r="AE39" s="53">
        <v>26401</v>
      </c>
      <c r="AF39" s="53">
        <v>26850</v>
      </c>
      <c r="AG39" s="53">
        <v>27231</v>
      </c>
      <c r="AH39" s="53">
        <v>27618</v>
      </c>
      <c r="AI39" s="53">
        <v>28012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3">
        <v>723</v>
      </c>
      <c r="E40" s="53">
        <v>831</v>
      </c>
      <c r="F40" s="53">
        <v>1030</v>
      </c>
      <c r="G40" s="53">
        <v>1493</v>
      </c>
      <c r="H40" s="53">
        <v>2020</v>
      </c>
      <c r="I40" s="53">
        <v>2621</v>
      </c>
      <c r="J40" s="53">
        <v>3316</v>
      </c>
      <c r="K40" s="53">
        <v>4256</v>
      </c>
      <c r="L40" s="53">
        <v>5437</v>
      </c>
      <c r="M40" s="53">
        <v>7181</v>
      </c>
      <c r="N40" s="53">
        <v>9532</v>
      </c>
      <c r="O40" s="53">
        <v>12398</v>
      </c>
      <c r="P40" s="53">
        <v>16349</v>
      </c>
      <c r="Q40" s="53">
        <v>20467</v>
      </c>
      <c r="R40" s="53">
        <v>24540</v>
      </c>
      <c r="S40" s="53">
        <v>28556</v>
      </c>
      <c r="T40" s="53">
        <v>32540</v>
      </c>
      <c r="U40" s="53">
        <v>38388</v>
      </c>
      <c r="V40" s="53">
        <v>43028</v>
      </c>
      <c r="W40" s="53">
        <v>47611</v>
      </c>
      <c r="X40" s="53">
        <v>52089</v>
      </c>
      <c r="Y40" s="53">
        <v>56586</v>
      </c>
      <c r="Z40" s="53">
        <v>61444</v>
      </c>
      <c r="AA40" s="53">
        <v>65438</v>
      </c>
      <c r="AB40" s="53">
        <v>68862</v>
      </c>
      <c r="AC40" s="53">
        <v>71619</v>
      </c>
      <c r="AD40" s="53">
        <v>73883</v>
      </c>
      <c r="AE40" s="53">
        <v>75722</v>
      </c>
      <c r="AF40" s="53">
        <v>76915</v>
      </c>
      <c r="AG40" s="53">
        <v>78126</v>
      </c>
      <c r="AH40" s="53">
        <v>79343</v>
      </c>
      <c r="AI40" s="53">
        <v>80559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6" tint="-0.249977111117893"/>
  </sheetPr>
  <dimension ref="A1:AM40"/>
  <sheetViews>
    <sheetView workbookViewId="0">
      <selection activeCell="D2" sqref="D2:AI40"/>
    </sheetView>
  </sheetViews>
  <sheetFormatPr defaultRowHeight="14.5" x14ac:dyDescent="0.35"/>
  <cols>
    <col min="1" max="1" width="24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3" customFormat="1" x14ac:dyDescent="0.3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3">
        <v>988</v>
      </c>
      <c r="E2" s="53">
        <v>1160</v>
      </c>
      <c r="F2" s="53">
        <v>1166</v>
      </c>
      <c r="G2" s="53">
        <v>1496</v>
      </c>
      <c r="H2" s="53">
        <v>1829</v>
      </c>
      <c r="I2" s="53">
        <v>2163</v>
      </c>
      <c r="J2" s="53">
        <v>2510</v>
      </c>
      <c r="K2" s="53">
        <v>3120</v>
      </c>
      <c r="L2" s="53">
        <v>3793</v>
      </c>
      <c r="M2" s="53">
        <v>4520</v>
      </c>
      <c r="N2" s="53">
        <v>5328</v>
      </c>
      <c r="O2" s="53">
        <v>6251</v>
      </c>
      <c r="P2" s="53">
        <v>7667</v>
      </c>
      <c r="Q2" s="53">
        <v>8553</v>
      </c>
      <c r="R2" s="53">
        <v>9726</v>
      </c>
      <c r="S2" s="53">
        <v>11131</v>
      </c>
      <c r="T2" s="53">
        <v>12768</v>
      </c>
      <c r="U2" s="53">
        <v>14535</v>
      </c>
      <c r="V2" s="53">
        <v>17503</v>
      </c>
      <c r="W2" s="53">
        <v>20330</v>
      </c>
      <c r="X2" s="53">
        <v>23034</v>
      </c>
      <c r="Y2" s="53">
        <v>25547</v>
      </c>
      <c r="Z2" s="53">
        <v>28827</v>
      </c>
      <c r="AA2" s="53">
        <v>31086</v>
      </c>
      <c r="AB2" s="53">
        <v>33348</v>
      </c>
      <c r="AC2" s="53">
        <v>35582</v>
      </c>
      <c r="AD2" s="53">
        <v>37756</v>
      </c>
      <c r="AE2" s="53">
        <v>40406</v>
      </c>
      <c r="AF2" s="53">
        <v>42269</v>
      </c>
      <c r="AG2" s="53">
        <v>43968</v>
      </c>
      <c r="AH2" s="53">
        <v>45447</v>
      </c>
      <c r="AI2" s="53">
        <v>46713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3">
        <v>94</v>
      </c>
      <c r="E3" s="53">
        <v>114</v>
      </c>
      <c r="F3" s="53">
        <v>113</v>
      </c>
      <c r="G3" s="53">
        <v>142</v>
      </c>
      <c r="H3" s="53">
        <v>170</v>
      </c>
      <c r="I3" s="53">
        <v>195</v>
      </c>
      <c r="J3" s="53">
        <v>224</v>
      </c>
      <c r="K3" s="53">
        <v>273</v>
      </c>
      <c r="L3" s="53">
        <v>326</v>
      </c>
      <c r="M3" s="53">
        <v>385</v>
      </c>
      <c r="N3" s="53">
        <v>451</v>
      </c>
      <c r="O3" s="53">
        <v>525</v>
      </c>
      <c r="P3" s="53">
        <v>640</v>
      </c>
      <c r="Q3" s="53">
        <v>723</v>
      </c>
      <c r="R3" s="53">
        <v>817</v>
      </c>
      <c r="S3" s="53">
        <v>928</v>
      </c>
      <c r="T3" s="53">
        <v>1056</v>
      </c>
      <c r="U3" s="53">
        <v>1188</v>
      </c>
      <c r="V3" s="53">
        <v>1421</v>
      </c>
      <c r="W3" s="53">
        <v>1632</v>
      </c>
      <c r="X3" s="53">
        <v>1832</v>
      </c>
      <c r="Y3" s="53">
        <v>2012</v>
      </c>
      <c r="Z3" s="53">
        <v>2239</v>
      </c>
      <c r="AA3" s="53">
        <v>2396</v>
      </c>
      <c r="AB3" s="53">
        <v>2553</v>
      </c>
      <c r="AC3" s="53">
        <v>2706</v>
      </c>
      <c r="AD3" s="53">
        <v>2859</v>
      </c>
      <c r="AE3" s="53">
        <v>3042</v>
      </c>
      <c r="AF3" s="53">
        <v>3174</v>
      </c>
      <c r="AG3" s="53">
        <v>3296</v>
      </c>
      <c r="AH3" s="53">
        <v>3402</v>
      </c>
      <c r="AI3" s="53">
        <v>3494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3">
        <v>1274</v>
      </c>
      <c r="E4" s="53">
        <v>1416</v>
      </c>
      <c r="F4" s="53">
        <v>1450</v>
      </c>
      <c r="G4" s="53">
        <v>1912</v>
      </c>
      <c r="H4" s="53">
        <v>2374</v>
      </c>
      <c r="I4" s="53">
        <v>2896</v>
      </c>
      <c r="J4" s="53">
        <v>3422</v>
      </c>
      <c r="K4" s="53">
        <v>4362</v>
      </c>
      <c r="L4" s="53">
        <v>5400</v>
      </c>
      <c r="M4" s="53">
        <v>6515</v>
      </c>
      <c r="N4" s="53">
        <v>7728</v>
      </c>
      <c r="O4" s="53">
        <v>9099</v>
      </c>
      <c r="P4" s="53">
        <v>11206</v>
      </c>
      <c r="Q4" s="53">
        <v>12564</v>
      </c>
      <c r="R4" s="53">
        <v>14420</v>
      </c>
      <c r="S4" s="53">
        <v>16627</v>
      </c>
      <c r="T4" s="53">
        <v>19182</v>
      </c>
      <c r="U4" s="53">
        <v>21963</v>
      </c>
      <c r="V4" s="53">
        <v>26874</v>
      </c>
      <c r="W4" s="53">
        <v>31814</v>
      </c>
      <c r="X4" s="53">
        <v>36571</v>
      </c>
      <c r="Y4" s="53">
        <v>41223</v>
      </c>
      <c r="Z4" s="53">
        <v>47284</v>
      </c>
      <c r="AA4" s="53">
        <v>51523</v>
      </c>
      <c r="AB4" s="53">
        <v>55772</v>
      </c>
      <c r="AC4" s="53">
        <v>59947</v>
      </c>
      <c r="AD4" s="53">
        <v>64000</v>
      </c>
      <c r="AE4" s="53">
        <v>68902</v>
      </c>
      <c r="AF4" s="53">
        <v>72389</v>
      </c>
      <c r="AG4" s="53">
        <v>75484</v>
      </c>
      <c r="AH4" s="53">
        <v>78273</v>
      </c>
      <c r="AI4" s="53">
        <v>80693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3">
        <v>525</v>
      </c>
      <c r="E5" s="53">
        <v>584</v>
      </c>
      <c r="F5" s="53">
        <v>600</v>
      </c>
      <c r="G5" s="53">
        <v>779</v>
      </c>
      <c r="H5" s="53">
        <v>959</v>
      </c>
      <c r="I5" s="53">
        <v>1155</v>
      </c>
      <c r="J5" s="53">
        <v>1359</v>
      </c>
      <c r="K5" s="53">
        <v>1723</v>
      </c>
      <c r="L5" s="53">
        <v>2131</v>
      </c>
      <c r="M5" s="53">
        <v>2569</v>
      </c>
      <c r="N5" s="53">
        <v>3049</v>
      </c>
      <c r="O5" s="53">
        <v>3587</v>
      </c>
      <c r="P5" s="53">
        <v>4422</v>
      </c>
      <c r="Q5" s="53">
        <v>4981</v>
      </c>
      <c r="R5" s="53">
        <v>5736</v>
      </c>
      <c r="S5" s="53">
        <v>6625</v>
      </c>
      <c r="T5" s="53">
        <v>7656</v>
      </c>
      <c r="U5" s="53">
        <v>8755</v>
      </c>
      <c r="V5" s="53">
        <v>10766</v>
      </c>
      <c r="W5" s="53">
        <v>12796</v>
      </c>
      <c r="X5" s="53">
        <v>14747</v>
      </c>
      <c r="Y5" s="53">
        <v>16677</v>
      </c>
      <c r="Z5" s="53">
        <v>19185</v>
      </c>
      <c r="AA5" s="53">
        <v>20944</v>
      </c>
      <c r="AB5" s="53">
        <v>22702</v>
      </c>
      <c r="AC5" s="53">
        <v>24431</v>
      </c>
      <c r="AD5" s="53">
        <v>26113</v>
      </c>
      <c r="AE5" s="53">
        <v>28141</v>
      </c>
      <c r="AF5" s="53">
        <v>29595</v>
      </c>
      <c r="AG5" s="53">
        <v>30887</v>
      </c>
      <c r="AH5" s="53">
        <v>32055</v>
      </c>
      <c r="AI5" s="53">
        <v>33075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3">
        <v>1887</v>
      </c>
      <c r="E6" s="53">
        <v>2291</v>
      </c>
      <c r="F6" s="53">
        <v>2314</v>
      </c>
      <c r="G6" s="53">
        <v>2990</v>
      </c>
      <c r="H6" s="53">
        <v>3644</v>
      </c>
      <c r="I6" s="53">
        <v>4334</v>
      </c>
      <c r="J6" s="53">
        <v>5038</v>
      </c>
      <c r="K6" s="53">
        <v>6317</v>
      </c>
      <c r="L6" s="53">
        <v>7658</v>
      </c>
      <c r="M6" s="53">
        <v>9106</v>
      </c>
      <c r="N6" s="53">
        <v>10712</v>
      </c>
      <c r="O6" s="53">
        <v>12521</v>
      </c>
      <c r="P6" s="53">
        <v>15183</v>
      </c>
      <c r="Q6" s="53">
        <v>17102</v>
      </c>
      <c r="R6" s="53">
        <v>19435</v>
      </c>
      <c r="S6" s="53">
        <v>22221</v>
      </c>
      <c r="T6" s="53">
        <v>25464</v>
      </c>
      <c r="U6" s="53">
        <v>28768</v>
      </c>
      <c r="V6" s="53">
        <v>34732</v>
      </c>
      <c r="W6" s="53">
        <v>40472</v>
      </c>
      <c r="X6" s="53">
        <v>45930</v>
      </c>
      <c r="Y6" s="53">
        <v>51132</v>
      </c>
      <c r="Z6" s="53">
        <v>57712</v>
      </c>
      <c r="AA6" s="53">
        <v>62417</v>
      </c>
      <c r="AB6" s="53">
        <v>67117</v>
      </c>
      <c r="AC6" s="53">
        <v>71748</v>
      </c>
      <c r="AD6" s="53">
        <v>76253</v>
      </c>
      <c r="AE6" s="53">
        <v>81727</v>
      </c>
      <c r="AF6" s="53">
        <v>85616</v>
      </c>
      <c r="AG6" s="53">
        <v>89123</v>
      </c>
      <c r="AH6" s="53">
        <v>92194</v>
      </c>
      <c r="AI6" s="53">
        <v>94842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3">
        <v>203</v>
      </c>
      <c r="E7" s="53">
        <v>227</v>
      </c>
      <c r="F7" s="53">
        <v>231</v>
      </c>
      <c r="G7" s="53">
        <v>282</v>
      </c>
      <c r="H7" s="53">
        <v>336</v>
      </c>
      <c r="I7" s="53">
        <v>393</v>
      </c>
      <c r="J7" s="53">
        <v>455</v>
      </c>
      <c r="K7" s="53">
        <v>567</v>
      </c>
      <c r="L7" s="53">
        <v>709</v>
      </c>
      <c r="M7" s="53">
        <v>863</v>
      </c>
      <c r="N7" s="53">
        <v>1034</v>
      </c>
      <c r="O7" s="53">
        <v>1230</v>
      </c>
      <c r="P7" s="53">
        <v>1542</v>
      </c>
      <c r="Q7" s="53">
        <v>1752</v>
      </c>
      <c r="R7" s="53">
        <v>1986</v>
      </c>
      <c r="S7" s="53">
        <v>2263</v>
      </c>
      <c r="T7" s="53">
        <v>2582</v>
      </c>
      <c r="U7" s="53">
        <v>2936</v>
      </c>
      <c r="V7" s="53">
        <v>3489</v>
      </c>
      <c r="W7" s="53">
        <v>4014</v>
      </c>
      <c r="X7" s="53">
        <v>4513</v>
      </c>
      <c r="Y7" s="53">
        <v>4969</v>
      </c>
      <c r="Z7" s="53">
        <v>5560</v>
      </c>
      <c r="AA7" s="53">
        <v>5957</v>
      </c>
      <c r="AB7" s="53">
        <v>6350</v>
      </c>
      <c r="AC7" s="53">
        <v>6739</v>
      </c>
      <c r="AD7" s="53">
        <v>7115</v>
      </c>
      <c r="AE7" s="53">
        <v>7578</v>
      </c>
      <c r="AF7" s="53">
        <v>7899</v>
      </c>
      <c r="AG7" s="53">
        <v>8189</v>
      </c>
      <c r="AH7" s="53">
        <v>8445</v>
      </c>
      <c r="AI7" s="53">
        <v>8664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3">
        <v>301</v>
      </c>
      <c r="E8" s="53">
        <v>343</v>
      </c>
      <c r="F8" s="53">
        <v>353</v>
      </c>
      <c r="G8" s="53">
        <v>471</v>
      </c>
      <c r="H8" s="53">
        <v>597</v>
      </c>
      <c r="I8" s="53">
        <v>731</v>
      </c>
      <c r="J8" s="53">
        <v>869</v>
      </c>
      <c r="K8" s="53">
        <v>1117</v>
      </c>
      <c r="L8" s="53">
        <v>1373</v>
      </c>
      <c r="M8" s="53">
        <v>1641</v>
      </c>
      <c r="N8" s="53">
        <v>1937</v>
      </c>
      <c r="O8" s="53">
        <v>2271</v>
      </c>
      <c r="P8" s="53">
        <v>2769</v>
      </c>
      <c r="Q8" s="53">
        <v>3132</v>
      </c>
      <c r="R8" s="53">
        <v>3570</v>
      </c>
      <c r="S8" s="53">
        <v>4093</v>
      </c>
      <c r="T8" s="53">
        <v>4701</v>
      </c>
      <c r="U8" s="53">
        <v>5324</v>
      </c>
      <c r="V8" s="53">
        <v>6520</v>
      </c>
      <c r="W8" s="53">
        <v>7675</v>
      </c>
      <c r="X8" s="53">
        <v>8812</v>
      </c>
      <c r="Y8" s="53">
        <v>9891</v>
      </c>
      <c r="Z8" s="53">
        <v>11257</v>
      </c>
      <c r="AA8" s="53">
        <v>12239</v>
      </c>
      <c r="AB8" s="53">
        <v>13222</v>
      </c>
      <c r="AC8" s="53">
        <v>14188</v>
      </c>
      <c r="AD8" s="53">
        <v>15128</v>
      </c>
      <c r="AE8" s="53">
        <v>16260</v>
      </c>
      <c r="AF8" s="53">
        <v>17053</v>
      </c>
      <c r="AG8" s="53">
        <v>17774</v>
      </c>
      <c r="AH8" s="53">
        <v>18417</v>
      </c>
      <c r="AI8" s="53">
        <v>18976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3">
        <v>1195</v>
      </c>
      <c r="E9" s="53">
        <v>1400</v>
      </c>
      <c r="F9" s="53">
        <v>1413</v>
      </c>
      <c r="G9" s="53">
        <v>1805</v>
      </c>
      <c r="H9" s="53">
        <v>2205</v>
      </c>
      <c r="I9" s="53">
        <v>2597</v>
      </c>
      <c r="J9" s="53">
        <v>3008</v>
      </c>
      <c r="K9" s="53">
        <v>3718</v>
      </c>
      <c r="L9" s="53">
        <v>4461</v>
      </c>
      <c r="M9" s="53">
        <v>5265</v>
      </c>
      <c r="N9" s="53">
        <v>6151</v>
      </c>
      <c r="O9" s="53">
        <v>7136</v>
      </c>
      <c r="P9" s="53">
        <v>8647</v>
      </c>
      <c r="Q9" s="53">
        <v>9656</v>
      </c>
      <c r="R9" s="53">
        <v>10953</v>
      </c>
      <c r="S9" s="53">
        <v>12499</v>
      </c>
      <c r="T9" s="53">
        <v>14286</v>
      </c>
      <c r="U9" s="53">
        <v>16176</v>
      </c>
      <c r="V9" s="53">
        <v>19523</v>
      </c>
      <c r="W9" s="53">
        <v>22683</v>
      </c>
      <c r="X9" s="53">
        <v>25715</v>
      </c>
      <c r="Y9" s="53">
        <v>28624</v>
      </c>
      <c r="Z9" s="53">
        <v>32407</v>
      </c>
      <c r="AA9" s="53">
        <v>35043</v>
      </c>
      <c r="AB9" s="53">
        <v>37674</v>
      </c>
      <c r="AC9" s="53">
        <v>40278</v>
      </c>
      <c r="AD9" s="53">
        <v>42812</v>
      </c>
      <c r="AE9" s="53">
        <v>45884</v>
      </c>
      <c r="AF9" s="53">
        <v>48081</v>
      </c>
      <c r="AG9" s="53">
        <v>50102</v>
      </c>
      <c r="AH9" s="53">
        <v>51870</v>
      </c>
      <c r="AI9" s="53">
        <v>53409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3">
        <v>247</v>
      </c>
      <c r="E10" s="53">
        <v>281</v>
      </c>
      <c r="F10" s="53">
        <v>283</v>
      </c>
      <c r="G10" s="53">
        <v>341</v>
      </c>
      <c r="H10" s="53">
        <v>400</v>
      </c>
      <c r="I10" s="53">
        <v>457</v>
      </c>
      <c r="J10" s="53">
        <v>540</v>
      </c>
      <c r="K10" s="53">
        <v>692</v>
      </c>
      <c r="L10" s="53">
        <v>885</v>
      </c>
      <c r="M10" s="53">
        <v>1104</v>
      </c>
      <c r="N10" s="53">
        <v>1359</v>
      </c>
      <c r="O10" s="53">
        <v>1658</v>
      </c>
      <c r="P10" s="53">
        <v>2165</v>
      </c>
      <c r="Q10" s="53">
        <v>2576</v>
      </c>
      <c r="R10" s="53">
        <v>2896</v>
      </c>
      <c r="S10" s="53">
        <v>3276</v>
      </c>
      <c r="T10" s="53">
        <v>3718</v>
      </c>
      <c r="U10" s="53">
        <v>4142</v>
      </c>
      <c r="V10" s="53">
        <v>4877</v>
      </c>
      <c r="W10" s="53">
        <v>5522</v>
      </c>
      <c r="X10" s="53">
        <v>6121</v>
      </c>
      <c r="Y10" s="53">
        <v>6587</v>
      </c>
      <c r="Z10" s="53">
        <v>7124</v>
      </c>
      <c r="AA10" s="53">
        <v>7480</v>
      </c>
      <c r="AB10" s="53">
        <v>7831</v>
      </c>
      <c r="AC10" s="53">
        <v>8179</v>
      </c>
      <c r="AD10" s="53">
        <v>8515</v>
      </c>
      <c r="AE10" s="53">
        <v>8933</v>
      </c>
      <c r="AF10" s="53">
        <v>9221</v>
      </c>
      <c r="AG10" s="53">
        <v>9487</v>
      </c>
      <c r="AH10" s="53">
        <v>9715</v>
      </c>
      <c r="AI10" s="53">
        <v>9908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3">
        <v>1872</v>
      </c>
      <c r="E11" s="53">
        <v>2106</v>
      </c>
      <c r="F11" s="53">
        <v>2122</v>
      </c>
      <c r="G11" s="53">
        <v>2576</v>
      </c>
      <c r="H11" s="53">
        <v>3031</v>
      </c>
      <c r="I11" s="53">
        <v>3490</v>
      </c>
      <c r="J11" s="53">
        <v>4018</v>
      </c>
      <c r="K11" s="53">
        <v>4963</v>
      </c>
      <c r="L11" s="53">
        <v>6017</v>
      </c>
      <c r="M11" s="53">
        <v>7177</v>
      </c>
      <c r="N11" s="53">
        <v>8490</v>
      </c>
      <c r="O11" s="53">
        <v>9968</v>
      </c>
      <c r="P11" s="53">
        <v>12323</v>
      </c>
      <c r="Q11" s="53">
        <v>14059</v>
      </c>
      <c r="R11" s="53">
        <v>15824</v>
      </c>
      <c r="S11" s="53">
        <v>17902</v>
      </c>
      <c r="T11" s="53">
        <v>20311</v>
      </c>
      <c r="U11" s="53">
        <v>22783</v>
      </c>
      <c r="V11" s="53">
        <v>27069</v>
      </c>
      <c r="W11" s="53">
        <v>31002</v>
      </c>
      <c r="X11" s="53">
        <v>34720</v>
      </c>
      <c r="Y11" s="53">
        <v>38092</v>
      </c>
      <c r="Z11" s="53">
        <v>42354</v>
      </c>
      <c r="AA11" s="53">
        <v>45255</v>
      </c>
      <c r="AB11" s="53">
        <v>48140</v>
      </c>
      <c r="AC11" s="53">
        <v>50990</v>
      </c>
      <c r="AD11" s="53">
        <v>53766</v>
      </c>
      <c r="AE11" s="53">
        <v>57155</v>
      </c>
      <c r="AF11" s="53">
        <v>59555</v>
      </c>
      <c r="AG11" s="53">
        <v>61771</v>
      </c>
      <c r="AH11" s="53">
        <v>63701</v>
      </c>
      <c r="AI11" s="53">
        <v>65372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3">
        <v>545</v>
      </c>
      <c r="E12" s="53">
        <v>634</v>
      </c>
      <c r="F12" s="53">
        <v>647</v>
      </c>
      <c r="G12" s="53">
        <v>853</v>
      </c>
      <c r="H12" s="53">
        <v>1071</v>
      </c>
      <c r="I12" s="53">
        <v>1302</v>
      </c>
      <c r="J12" s="53">
        <v>1540</v>
      </c>
      <c r="K12" s="53">
        <v>1968</v>
      </c>
      <c r="L12" s="53">
        <v>2405</v>
      </c>
      <c r="M12" s="53">
        <v>2869</v>
      </c>
      <c r="N12" s="53">
        <v>3377</v>
      </c>
      <c r="O12" s="53">
        <v>3949</v>
      </c>
      <c r="P12" s="53">
        <v>4781</v>
      </c>
      <c r="Q12" s="53">
        <v>5440</v>
      </c>
      <c r="R12" s="53">
        <v>6239</v>
      </c>
      <c r="S12" s="53">
        <v>7191</v>
      </c>
      <c r="T12" s="53">
        <v>8296</v>
      </c>
      <c r="U12" s="53">
        <v>9426</v>
      </c>
      <c r="V12" s="53">
        <v>11625</v>
      </c>
      <c r="W12" s="53">
        <v>13742</v>
      </c>
      <c r="X12" s="53">
        <v>15821</v>
      </c>
      <c r="Y12" s="53">
        <v>17811</v>
      </c>
      <c r="Z12" s="53">
        <v>20346</v>
      </c>
      <c r="AA12" s="53">
        <v>22183</v>
      </c>
      <c r="AB12" s="53">
        <v>24024</v>
      </c>
      <c r="AC12" s="53">
        <v>25845</v>
      </c>
      <c r="AD12" s="53">
        <v>27618</v>
      </c>
      <c r="AE12" s="53">
        <v>29758</v>
      </c>
      <c r="AF12" s="53">
        <v>31286</v>
      </c>
      <c r="AG12" s="53">
        <v>32675</v>
      </c>
      <c r="AH12" s="53">
        <v>33908</v>
      </c>
      <c r="AI12" s="53">
        <v>34982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3">
        <v>532</v>
      </c>
      <c r="E13" s="53">
        <v>623</v>
      </c>
      <c r="F13" s="53">
        <v>626</v>
      </c>
      <c r="G13" s="53">
        <v>770</v>
      </c>
      <c r="H13" s="53">
        <v>908</v>
      </c>
      <c r="I13" s="53">
        <v>1053</v>
      </c>
      <c r="J13" s="53">
        <v>1219</v>
      </c>
      <c r="K13" s="53">
        <v>1537</v>
      </c>
      <c r="L13" s="53">
        <v>1905</v>
      </c>
      <c r="M13" s="53">
        <v>2315</v>
      </c>
      <c r="N13" s="53">
        <v>2777</v>
      </c>
      <c r="O13" s="53">
        <v>3299</v>
      </c>
      <c r="P13" s="53">
        <v>4101</v>
      </c>
      <c r="Q13" s="53">
        <v>4573</v>
      </c>
      <c r="R13" s="53">
        <v>5137</v>
      </c>
      <c r="S13" s="53">
        <v>5804</v>
      </c>
      <c r="T13" s="53">
        <v>6565</v>
      </c>
      <c r="U13" s="53">
        <v>7368</v>
      </c>
      <c r="V13" s="53">
        <v>8572</v>
      </c>
      <c r="W13" s="53">
        <v>9730</v>
      </c>
      <c r="X13" s="53">
        <v>10771</v>
      </c>
      <c r="Y13" s="53">
        <v>11758</v>
      </c>
      <c r="Z13" s="53">
        <v>12913</v>
      </c>
      <c r="AA13" s="53">
        <v>13705</v>
      </c>
      <c r="AB13" s="53">
        <v>14483</v>
      </c>
      <c r="AC13" s="53">
        <v>15249</v>
      </c>
      <c r="AD13" s="53">
        <v>15989</v>
      </c>
      <c r="AE13" s="53">
        <v>16910</v>
      </c>
      <c r="AF13" s="53">
        <v>17553</v>
      </c>
      <c r="AG13" s="53">
        <v>18131</v>
      </c>
      <c r="AH13" s="53">
        <v>18632</v>
      </c>
      <c r="AI13" s="53">
        <v>19060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3">
        <v>619</v>
      </c>
      <c r="E14" s="53">
        <v>708</v>
      </c>
      <c r="F14" s="53">
        <v>720</v>
      </c>
      <c r="G14" s="53">
        <v>898</v>
      </c>
      <c r="H14" s="53">
        <v>1076</v>
      </c>
      <c r="I14" s="53">
        <v>1265</v>
      </c>
      <c r="J14" s="53">
        <v>1470</v>
      </c>
      <c r="K14" s="53">
        <v>1857</v>
      </c>
      <c r="L14" s="53">
        <v>2276</v>
      </c>
      <c r="M14" s="53">
        <v>2728</v>
      </c>
      <c r="N14" s="53">
        <v>3218</v>
      </c>
      <c r="O14" s="53">
        <v>3765</v>
      </c>
      <c r="P14" s="53">
        <v>4591</v>
      </c>
      <c r="Q14" s="53">
        <v>5191</v>
      </c>
      <c r="R14" s="53">
        <v>5879</v>
      </c>
      <c r="S14" s="53">
        <v>6683</v>
      </c>
      <c r="T14" s="53">
        <v>7597</v>
      </c>
      <c r="U14" s="53">
        <v>8592</v>
      </c>
      <c r="V14" s="53">
        <v>10268</v>
      </c>
      <c r="W14" s="53">
        <v>11874</v>
      </c>
      <c r="X14" s="53">
        <v>13458</v>
      </c>
      <c r="Y14" s="53">
        <v>14957</v>
      </c>
      <c r="Z14" s="53">
        <v>16829</v>
      </c>
      <c r="AA14" s="53">
        <v>18144</v>
      </c>
      <c r="AB14" s="53">
        <v>19457</v>
      </c>
      <c r="AC14" s="53">
        <v>20746</v>
      </c>
      <c r="AD14" s="53">
        <v>22002</v>
      </c>
      <c r="AE14" s="53">
        <v>23536</v>
      </c>
      <c r="AF14" s="53">
        <v>24625</v>
      </c>
      <c r="AG14" s="53">
        <v>25616</v>
      </c>
      <c r="AH14" s="53">
        <v>26501</v>
      </c>
      <c r="AI14" s="53">
        <v>27280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3">
        <v>321</v>
      </c>
      <c r="E15" s="53">
        <v>378</v>
      </c>
      <c r="F15" s="53">
        <v>384</v>
      </c>
      <c r="G15" s="53">
        <v>509</v>
      </c>
      <c r="H15" s="53">
        <v>638</v>
      </c>
      <c r="I15" s="53">
        <v>775</v>
      </c>
      <c r="J15" s="53">
        <v>916</v>
      </c>
      <c r="K15" s="53">
        <v>1162</v>
      </c>
      <c r="L15" s="53">
        <v>1419</v>
      </c>
      <c r="M15" s="53">
        <v>1692</v>
      </c>
      <c r="N15" s="53">
        <v>1997</v>
      </c>
      <c r="O15" s="53">
        <v>2339</v>
      </c>
      <c r="P15" s="53">
        <v>2845</v>
      </c>
      <c r="Q15" s="53">
        <v>3200</v>
      </c>
      <c r="R15" s="53">
        <v>3630</v>
      </c>
      <c r="S15" s="53">
        <v>4144</v>
      </c>
      <c r="T15" s="53">
        <v>4745</v>
      </c>
      <c r="U15" s="53">
        <v>5367</v>
      </c>
      <c r="V15" s="53">
        <v>6489</v>
      </c>
      <c r="W15" s="53">
        <v>7565</v>
      </c>
      <c r="X15" s="53">
        <v>8593</v>
      </c>
      <c r="Y15" s="53">
        <v>9573</v>
      </c>
      <c r="Z15" s="53">
        <v>10824</v>
      </c>
      <c r="AA15" s="53">
        <v>11717</v>
      </c>
      <c r="AB15" s="53">
        <v>12611</v>
      </c>
      <c r="AC15" s="53">
        <v>13491</v>
      </c>
      <c r="AD15" s="53">
        <v>14343</v>
      </c>
      <c r="AE15" s="53">
        <v>15381</v>
      </c>
      <c r="AF15" s="53">
        <v>16109</v>
      </c>
      <c r="AG15" s="53">
        <v>16767</v>
      </c>
      <c r="AH15" s="53">
        <v>17346</v>
      </c>
      <c r="AI15" s="53">
        <v>17839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3">
        <v>15</v>
      </c>
      <c r="E16" s="53">
        <v>17</v>
      </c>
      <c r="F16" s="53">
        <v>17</v>
      </c>
      <c r="G16" s="53">
        <v>20</v>
      </c>
      <c r="H16" s="53">
        <v>22</v>
      </c>
      <c r="I16" s="53">
        <v>25</v>
      </c>
      <c r="J16" s="53">
        <v>31</v>
      </c>
      <c r="K16" s="53">
        <v>43</v>
      </c>
      <c r="L16" s="53">
        <v>62</v>
      </c>
      <c r="M16" s="53">
        <v>83</v>
      </c>
      <c r="N16" s="53">
        <v>108</v>
      </c>
      <c r="O16" s="53">
        <v>139</v>
      </c>
      <c r="P16" s="53">
        <v>192</v>
      </c>
      <c r="Q16" s="53">
        <v>238</v>
      </c>
      <c r="R16" s="53">
        <v>269</v>
      </c>
      <c r="S16" s="53">
        <v>306</v>
      </c>
      <c r="T16" s="53">
        <v>349</v>
      </c>
      <c r="U16" s="53">
        <v>391</v>
      </c>
      <c r="V16" s="53">
        <v>460</v>
      </c>
      <c r="W16" s="53">
        <v>518</v>
      </c>
      <c r="X16" s="53">
        <v>572</v>
      </c>
      <c r="Y16" s="53">
        <v>612</v>
      </c>
      <c r="Z16" s="53">
        <v>657</v>
      </c>
      <c r="AA16" s="53">
        <v>684</v>
      </c>
      <c r="AB16" s="53">
        <v>711</v>
      </c>
      <c r="AC16" s="53">
        <v>738</v>
      </c>
      <c r="AD16" s="53">
        <v>764</v>
      </c>
      <c r="AE16" s="53">
        <v>796</v>
      </c>
      <c r="AF16" s="53">
        <v>818</v>
      </c>
      <c r="AG16" s="53">
        <v>838</v>
      </c>
      <c r="AH16" s="53">
        <v>855</v>
      </c>
      <c r="AI16" s="53">
        <v>869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3">
        <v>760</v>
      </c>
      <c r="E17" s="53">
        <v>854</v>
      </c>
      <c r="F17" s="53">
        <v>884</v>
      </c>
      <c r="G17" s="53">
        <v>1195</v>
      </c>
      <c r="H17" s="53">
        <v>1512</v>
      </c>
      <c r="I17" s="53">
        <v>1859</v>
      </c>
      <c r="J17" s="53">
        <v>2207</v>
      </c>
      <c r="K17" s="53">
        <v>2805</v>
      </c>
      <c r="L17" s="53">
        <v>3432</v>
      </c>
      <c r="M17" s="53">
        <v>4103</v>
      </c>
      <c r="N17" s="53">
        <v>4834</v>
      </c>
      <c r="O17" s="53">
        <v>5652</v>
      </c>
      <c r="P17" s="53">
        <v>6910</v>
      </c>
      <c r="Q17" s="53">
        <v>7751</v>
      </c>
      <c r="R17" s="53">
        <v>8848</v>
      </c>
      <c r="S17" s="53">
        <v>10145</v>
      </c>
      <c r="T17" s="53">
        <v>11649</v>
      </c>
      <c r="U17" s="53">
        <v>13255</v>
      </c>
      <c r="V17" s="53">
        <v>16170</v>
      </c>
      <c r="W17" s="53">
        <v>19022</v>
      </c>
      <c r="X17" s="53">
        <v>21764</v>
      </c>
      <c r="Y17" s="53">
        <v>24458</v>
      </c>
      <c r="Z17" s="53">
        <v>27980</v>
      </c>
      <c r="AA17" s="53">
        <v>30461</v>
      </c>
      <c r="AB17" s="53">
        <v>32949</v>
      </c>
      <c r="AC17" s="53">
        <v>35390</v>
      </c>
      <c r="AD17" s="53">
        <v>37764</v>
      </c>
      <c r="AE17" s="53">
        <v>40630</v>
      </c>
      <c r="AF17" s="53">
        <v>42679</v>
      </c>
      <c r="AG17" s="53">
        <v>44531</v>
      </c>
      <c r="AH17" s="53">
        <v>46181</v>
      </c>
      <c r="AI17" s="53">
        <v>47618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3">
        <v>1164</v>
      </c>
      <c r="E18" s="53">
        <v>1304</v>
      </c>
      <c r="F18" s="53">
        <v>1336</v>
      </c>
      <c r="G18" s="53">
        <v>1761</v>
      </c>
      <c r="H18" s="53">
        <v>2192</v>
      </c>
      <c r="I18" s="53">
        <v>2662</v>
      </c>
      <c r="J18" s="53">
        <v>3142</v>
      </c>
      <c r="K18" s="53">
        <v>3986</v>
      </c>
      <c r="L18" s="53">
        <v>4896</v>
      </c>
      <c r="M18" s="53">
        <v>5871</v>
      </c>
      <c r="N18" s="53">
        <v>6936</v>
      </c>
      <c r="O18" s="53">
        <v>8135</v>
      </c>
      <c r="P18" s="53">
        <v>9973</v>
      </c>
      <c r="Q18" s="53">
        <v>11182</v>
      </c>
      <c r="R18" s="53">
        <v>12774</v>
      </c>
      <c r="S18" s="53">
        <v>14663</v>
      </c>
      <c r="T18" s="53">
        <v>16849</v>
      </c>
      <c r="U18" s="53">
        <v>19207</v>
      </c>
      <c r="V18" s="53">
        <v>23381</v>
      </c>
      <c r="W18" s="53">
        <v>27509</v>
      </c>
      <c r="X18" s="53">
        <v>31470</v>
      </c>
      <c r="Y18" s="53">
        <v>35367</v>
      </c>
      <c r="Z18" s="53">
        <v>40459</v>
      </c>
      <c r="AA18" s="53">
        <v>44011</v>
      </c>
      <c r="AB18" s="53">
        <v>47571</v>
      </c>
      <c r="AC18" s="53">
        <v>51067</v>
      </c>
      <c r="AD18" s="53">
        <v>54461</v>
      </c>
      <c r="AE18" s="53">
        <v>58572</v>
      </c>
      <c r="AF18" s="53">
        <v>61493</v>
      </c>
      <c r="AG18" s="53">
        <v>64115</v>
      </c>
      <c r="AH18" s="53">
        <v>66449</v>
      </c>
      <c r="AI18" s="53">
        <v>68475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3">
        <v>2065</v>
      </c>
      <c r="E19" s="53">
        <v>2315</v>
      </c>
      <c r="F19" s="53">
        <v>2372</v>
      </c>
      <c r="G19" s="53">
        <v>3169</v>
      </c>
      <c r="H19" s="53">
        <v>3970</v>
      </c>
      <c r="I19" s="53">
        <v>4868</v>
      </c>
      <c r="J19" s="53">
        <v>5769</v>
      </c>
      <c r="K19" s="53">
        <v>7372</v>
      </c>
      <c r="L19" s="53">
        <v>9126</v>
      </c>
      <c r="M19" s="53">
        <v>11002</v>
      </c>
      <c r="N19" s="53">
        <v>13048</v>
      </c>
      <c r="O19" s="53">
        <v>15358</v>
      </c>
      <c r="P19" s="53">
        <v>18902</v>
      </c>
      <c r="Q19" s="53">
        <v>21162</v>
      </c>
      <c r="R19" s="53">
        <v>24049</v>
      </c>
      <c r="S19" s="53">
        <v>27462</v>
      </c>
      <c r="T19" s="53">
        <v>31430</v>
      </c>
      <c r="U19" s="53">
        <v>35823</v>
      </c>
      <c r="V19" s="53">
        <v>43097</v>
      </c>
      <c r="W19" s="53">
        <v>50193</v>
      </c>
      <c r="X19" s="53">
        <v>56996</v>
      </c>
      <c r="Y19" s="53">
        <v>63645</v>
      </c>
      <c r="Z19" s="53">
        <v>72391</v>
      </c>
      <c r="AA19" s="53">
        <v>78392</v>
      </c>
      <c r="AB19" s="53">
        <v>84404</v>
      </c>
      <c r="AC19" s="53">
        <v>90302</v>
      </c>
      <c r="AD19" s="53">
        <v>96021</v>
      </c>
      <c r="AE19" s="53">
        <v>102995</v>
      </c>
      <c r="AF19" s="53">
        <v>107870</v>
      </c>
      <c r="AG19" s="53">
        <v>112256</v>
      </c>
      <c r="AH19" s="53">
        <v>116098</v>
      </c>
      <c r="AI19" s="53">
        <v>119380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3">
        <v>407</v>
      </c>
      <c r="E20" s="53">
        <v>478</v>
      </c>
      <c r="F20" s="53">
        <v>490</v>
      </c>
      <c r="G20" s="53">
        <v>659</v>
      </c>
      <c r="H20" s="53">
        <v>836</v>
      </c>
      <c r="I20" s="53">
        <v>1023</v>
      </c>
      <c r="J20" s="53">
        <v>1216</v>
      </c>
      <c r="K20" s="53">
        <v>1553</v>
      </c>
      <c r="L20" s="53">
        <v>1902</v>
      </c>
      <c r="M20" s="53">
        <v>2272</v>
      </c>
      <c r="N20" s="53">
        <v>2682</v>
      </c>
      <c r="O20" s="53">
        <v>3146</v>
      </c>
      <c r="P20" s="53">
        <v>3826</v>
      </c>
      <c r="Q20" s="53">
        <v>4295</v>
      </c>
      <c r="R20" s="53">
        <v>4870</v>
      </c>
      <c r="S20" s="53">
        <v>5554</v>
      </c>
      <c r="T20" s="53">
        <v>6352</v>
      </c>
      <c r="U20" s="53">
        <v>7188</v>
      </c>
      <c r="V20" s="53">
        <v>8685</v>
      </c>
      <c r="W20" s="53">
        <v>10125</v>
      </c>
      <c r="X20" s="53">
        <v>11518</v>
      </c>
      <c r="Y20" s="53">
        <v>12842</v>
      </c>
      <c r="Z20" s="53">
        <v>14546</v>
      </c>
      <c r="AA20" s="53">
        <v>15753</v>
      </c>
      <c r="AB20" s="53">
        <v>16963</v>
      </c>
      <c r="AC20" s="53">
        <v>18152</v>
      </c>
      <c r="AD20" s="53">
        <v>19304</v>
      </c>
      <c r="AE20" s="53">
        <v>20707</v>
      </c>
      <c r="AF20" s="53">
        <v>21685</v>
      </c>
      <c r="AG20" s="53">
        <v>22566</v>
      </c>
      <c r="AH20" s="53">
        <v>23341</v>
      </c>
      <c r="AI20" s="53">
        <v>24000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3">
        <v>855</v>
      </c>
      <c r="E21" s="53">
        <v>981</v>
      </c>
      <c r="F21" s="53">
        <v>996</v>
      </c>
      <c r="G21" s="53">
        <v>1286</v>
      </c>
      <c r="H21" s="53">
        <v>1597</v>
      </c>
      <c r="I21" s="53">
        <v>1925</v>
      </c>
      <c r="J21" s="53">
        <v>2274</v>
      </c>
      <c r="K21" s="53">
        <v>2908</v>
      </c>
      <c r="L21" s="53">
        <v>3606</v>
      </c>
      <c r="M21" s="53">
        <v>4345</v>
      </c>
      <c r="N21" s="53">
        <v>5175</v>
      </c>
      <c r="O21" s="53">
        <v>6103</v>
      </c>
      <c r="P21" s="53">
        <v>7447</v>
      </c>
      <c r="Q21" s="53">
        <v>8382</v>
      </c>
      <c r="R21" s="53">
        <v>9515</v>
      </c>
      <c r="S21" s="53">
        <v>10859</v>
      </c>
      <c r="T21" s="53">
        <v>12430</v>
      </c>
      <c r="U21" s="53">
        <v>14159</v>
      </c>
      <c r="V21" s="53">
        <v>16966</v>
      </c>
      <c r="W21" s="53">
        <v>19662</v>
      </c>
      <c r="X21" s="53">
        <v>22231</v>
      </c>
      <c r="Y21" s="53">
        <v>24683</v>
      </c>
      <c r="Z21" s="53">
        <v>27850</v>
      </c>
      <c r="AA21" s="53">
        <v>30060</v>
      </c>
      <c r="AB21" s="53">
        <v>32275</v>
      </c>
      <c r="AC21" s="53">
        <v>34455</v>
      </c>
      <c r="AD21" s="53">
        <v>36565</v>
      </c>
      <c r="AE21" s="53">
        <v>39163</v>
      </c>
      <c r="AF21" s="53">
        <v>40961</v>
      </c>
      <c r="AG21" s="53">
        <v>42571</v>
      </c>
      <c r="AH21" s="53">
        <v>43975</v>
      </c>
      <c r="AI21" s="53">
        <v>45162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3">
        <v>46</v>
      </c>
      <c r="E22" s="53">
        <v>51</v>
      </c>
      <c r="F22" s="53">
        <v>52</v>
      </c>
      <c r="G22" s="53">
        <v>69</v>
      </c>
      <c r="H22" s="53">
        <v>87</v>
      </c>
      <c r="I22" s="53">
        <v>105</v>
      </c>
      <c r="J22" s="53">
        <v>128</v>
      </c>
      <c r="K22" s="53">
        <v>168</v>
      </c>
      <c r="L22" s="53">
        <v>214</v>
      </c>
      <c r="M22" s="53">
        <v>265</v>
      </c>
      <c r="N22" s="53">
        <v>322</v>
      </c>
      <c r="O22" s="53">
        <v>386</v>
      </c>
      <c r="P22" s="53">
        <v>490</v>
      </c>
      <c r="Q22" s="53">
        <v>565</v>
      </c>
      <c r="R22" s="53">
        <v>638</v>
      </c>
      <c r="S22" s="53">
        <v>724</v>
      </c>
      <c r="T22" s="53">
        <v>824</v>
      </c>
      <c r="U22" s="53">
        <v>930</v>
      </c>
      <c r="V22" s="53">
        <v>1103</v>
      </c>
      <c r="W22" s="53">
        <v>1267</v>
      </c>
      <c r="X22" s="53">
        <v>1421</v>
      </c>
      <c r="Y22" s="53">
        <v>1566</v>
      </c>
      <c r="Z22" s="53">
        <v>1750</v>
      </c>
      <c r="AA22" s="53">
        <v>1873</v>
      </c>
      <c r="AB22" s="53">
        <v>1996</v>
      </c>
      <c r="AC22" s="53">
        <v>2118</v>
      </c>
      <c r="AD22" s="53">
        <v>2235</v>
      </c>
      <c r="AE22" s="53">
        <v>2379</v>
      </c>
      <c r="AF22" s="53">
        <v>2478</v>
      </c>
      <c r="AG22" s="53">
        <v>2568</v>
      </c>
      <c r="AH22" s="53">
        <v>2644</v>
      </c>
      <c r="AI22" s="53">
        <v>2708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3">
        <v>513</v>
      </c>
      <c r="E23" s="53">
        <v>578</v>
      </c>
      <c r="F23" s="53">
        <v>589</v>
      </c>
      <c r="G23" s="53">
        <v>761</v>
      </c>
      <c r="H23" s="53">
        <v>934</v>
      </c>
      <c r="I23" s="53">
        <v>1119</v>
      </c>
      <c r="J23" s="53">
        <v>1312</v>
      </c>
      <c r="K23" s="53">
        <v>1654</v>
      </c>
      <c r="L23" s="53">
        <v>2009</v>
      </c>
      <c r="M23" s="53">
        <v>2398</v>
      </c>
      <c r="N23" s="53">
        <v>2821</v>
      </c>
      <c r="O23" s="53">
        <v>3294</v>
      </c>
      <c r="P23" s="53">
        <v>4024</v>
      </c>
      <c r="Q23" s="53">
        <v>4523</v>
      </c>
      <c r="R23" s="53">
        <v>5150</v>
      </c>
      <c r="S23" s="53">
        <v>5889</v>
      </c>
      <c r="T23" s="53">
        <v>6745</v>
      </c>
      <c r="U23" s="53">
        <v>7646</v>
      </c>
      <c r="V23" s="53">
        <v>9283</v>
      </c>
      <c r="W23" s="53">
        <v>10880</v>
      </c>
      <c r="X23" s="53">
        <v>12409</v>
      </c>
      <c r="Y23" s="53">
        <v>13911</v>
      </c>
      <c r="Z23" s="53">
        <v>15859</v>
      </c>
      <c r="AA23" s="53">
        <v>17217</v>
      </c>
      <c r="AB23" s="53">
        <v>18574</v>
      </c>
      <c r="AC23" s="53">
        <v>19915</v>
      </c>
      <c r="AD23" s="53">
        <v>21214</v>
      </c>
      <c r="AE23" s="53">
        <v>22786</v>
      </c>
      <c r="AF23" s="53">
        <v>23908</v>
      </c>
      <c r="AG23" s="53">
        <v>24921</v>
      </c>
      <c r="AH23" s="53">
        <v>25819</v>
      </c>
      <c r="AI23" s="53">
        <v>26600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3">
        <v>789</v>
      </c>
      <c r="E24" s="53">
        <v>899</v>
      </c>
      <c r="F24" s="53">
        <v>906</v>
      </c>
      <c r="G24" s="53">
        <v>1125</v>
      </c>
      <c r="H24" s="53">
        <v>1348</v>
      </c>
      <c r="I24" s="53">
        <v>1571</v>
      </c>
      <c r="J24" s="53">
        <v>1827</v>
      </c>
      <c r="K24" s="53">
        <v>2284</v>
      </c>
      <c r="L24" s="53">
        <v>2787</v>
      </c>
      <c r="M24" s="53">
        <v>3344</v>
      </c>
      <c r="N24" s="53">
        <v>3973</v>
      </c>
      <c r="O24" s="53">
        <v>4684</v>
      </c>
      <c r="P24" s="53">
        <v>5821</v>
      </c>
      <c r="Q24" s="53">
        <v>6657</v>
      </c>
      <c r="R24" s="53">
        <v>7509</v>
      </c>
      <c r="S24" s="53">
        <v>8515</v>
      </c>
      <c r="T24" s="53">
        <v>9684</v>
      </c>
      <c r="U24" s="53">
        <v>10880</v>
      </c>
      <c r="V24" s="53">
        <v>12970</v>
      </c>
      <c r="W24" s="53">
        <v>14881</v>
      </c>
      <c r="X24" s="53">
        <v>16688</v>
      </c>
      <c r="Y24" s="53">
        <v>18325</v>
      </c>
      <c r="Z24" s="53">
        <v>20397</v>
      </c>
      <c r="AA24" s="53">
        <v>21810</v>
      </c>
      <c r="AB24" s="53">
        <v>23220</v>
      </c>
      <c r="AC24" s="53">
        <v>24612</v>
      </c>
      <c r="AD24" s="53">
        <v>25969</v>
      </c>
      <c r="AE24" s="53">
        <v>27629</v>
      </c>
      <c r="AF24" s="53">
        <v>28798</v>
      </c>
      <c r="AG24" s="53">
        <v>29883</v>
      </c>
      <c r="AH24" s="53">
        <v>30821</v>
      </c>
      <c r="AI24" s="53">
        <v>31632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3">
        <v>556</v>
      </c>
      <c r="E25" s="53">
        <v>644</v>
      </c>
      <c r="F25" s="53">
        <v>663</v>
      </c>
      <c r="G25" s="53">
        <v>903</v>
      </c>
      <c r="H25" s="53">
        <v>1163</v>
      </c>
      <c r="I25" s="53">
        <v>1436</v>
      </c>
      <c r="J25" s="53">
        <v>1719</v>
      </c>
      <c r="K25" s="53">
        <v>2207</v>
      </c>
      <c r="L25" s="53">
        <v>2688</v>
      </c>
      <c r="M25" s="53">
        <v>3199</v>
      </c>
      <c r="N25" s="53">
        <v>3753</v>
      </c>
      <c r="O25" s="53">
        <v>4378</v>
      </c>
      <c r="P25" s="53">
        <v>5294</v>
      </c>
      <c r="Q25" s="53">
        <v>5962</v>
      </c>
      <c r="R25" s="53">
        <v>6773</v>
      </c>
      <c r="S25" s="53">
        <v>7739</v>
      </c>
      <c r="T25" s="53">
        <v>8857</v>
      </c>
      <c r="U25" s="53">
        <v>9998</v>
      </c>
      <c r="V25" s="53">
        <v>12167</v>
      </c>
      <c r="W25" s="53">
        <v>14259</v>
      </c>
      <c r="X25" s="53">
        <v>16329</v>
      </c>
      <c r="Y25" s="53">
        <v>18307</v>
      </c>
      <c r="Z25" s="53">
        <v>20841</v>
      </c>
      <c r="AA25" s="53">
        <v>22669</v>
      </c>
      <c r="AB25" s="53">
        <v>24500</v>
      </c>
      <c r="AC25" s="53">
        <v>26303</v>
      </c>
      <c r="AD25" s="53">
        <v>28054</v>
      </c>
      <c r="AE25" s="53">
        <v>30171</v>
      </c>
      <c r="AF25" s="53">
        <v>31676</v>
      </c>
      <c r="AG25" s="53">
        <v>33044</v>
      </c>
      <c r="AH25" s="53">
        <v>34258</v>
      </c>
      <c r="AI25" s="53">
        <v>35309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3">
        <v>1279</v>
      </c>
      <c r="E26" s="53">
        <v>1519</v>
      </c>
      <c r="F26" s="53">
        <v>1531</v>
      </c>
      <c r="G26" s="53">
        <v>1942</v>
      </c>
      <c r="H26" s="53">
        <v>2343</v>
      </c>
      <c r="I26" s="53">
        <v>2766</v>
      </c>
      <c r="J26" s="53">
        <v>3251</v>
      </c>
      <c r="K26" s="53">
        <v>4158</v>
      </c>
      <c r="L26" s="53">
        <v>5201</v>
      </c>
      <c r="M26" s="53">
        <v>6380</v>
      </c>
      <c r="N26" s="53">
        <v>7721</v>
      </c>
      <c r="O26" s="53">
        <v>9251</v>
      </c>
      <c r="P26" s="53">
        <v>11618</v>
      </c>
      <c r="Q26" s="53">
        <v>13062</v>
      </c>
      <c r="R26" s="53">
        <v>14815</v>
      </c>
      <c r="S26" s="53">
        <v>16900</v>
      </c>
      <c r="T26" s="53">
        <v>19308</v>
      </c>
      <c r="U26" s="53">
        <v>21694</v>
      </c>
      <c r="V26" s="53">
        <v>25764</v>
      </c>
      <c r="W26" s="53">
        <v>29678</v>
      </c>
      <c r="X26" s="53">
        <v>33253</v>
      </c>
      <c r="Y26" s="53">
        <v>36635</v>
      </c>
      <c r="Z26" s="53">
        <v>40606</v>
      </c>
      <c r="AA26" s="53">
        <v>43405</v>
      </c>
      <c r="AB26" s="53">
        <v>46186</v>
      </c>
      <c r="AC26" s="53">
        <v>48920</v>
      </c>
      <c r="AD26" s="53">
        <v>51577</v>
      </c>
      <c r="AE26" s="53">
        <v>54820</v>
      </c>
      <c r="AF26" s="53">
        <v>57117</v>
      </c>
      <c r="AG26" s="53">
        <v>59191</v>
      </c>
      <c r="AH26" s="53">
        <v>61000</v>
      </c>
      <c r="AI26" s="53">
        <v>62557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3">
        <v>71</v>
      </c>
      <c r="E27" s="53">
        <v>82</v>
      </c>
      <c r="F27" s="53">
        <v>83</v>
      </c>
      <c r="G27" s="53">
        <v>99</v>
      </c>
      <c r="H27" s="53">
        <v>118</v>
      </c>
      <c r="I27" s="53">
        <v>133</v>
      </c>
      <c r="J27" s="53">
        <v>152</v>
      </c>
      <c r="K27" s="53">
        <v>187</v>
      </c>
      <c r="L27" s="53">
        <v>226</v>
      </c>
      <c r="M27" s="53">
        <v>271</v>
      </c>
      <c r="N27" s="53">
        <v>320</v>
      </c>
      <c r="O27" s="53">
        <v>375</v>
      </c>
      <c r="P27" s="53">
        <v>463</v>
      </c>
      <c r="Q27" s="53">
        <v>531</v>
      </c>
      <c r="R27" s="53">
        <v>600</v>
      </c>
      <c r="S27" s="53">
        <v>682</v>
      </c>
      <c r="T27" s="53">
        <v>774</v>
      </c>
      <c r="U27" s="53">
        <v>871</v>
      </c>
      <c r="V27" s="53">
        <v>1040</v>
      </c>
      <c r="W27" s="53">
        <v>1193</v>
      </c>
      <c r="X27" s="53">
        <v>1339</v>
      </c>
      <c r="Y27" s="53">
        <v>1477</v>
      </c>
      <c r="Z27" s="53">
        <v>1651</v>
      </c>
      <c r="AA27" s="53">
        <v>1769</v>
      </c>
      <c r="AB27" s="53">
        <v>1887</v>
      </c>
      <c r="AC27" s="53">
        <v>2004</v>
      </c>
      <c r="AD27" s="53">
        <v>2118</v>
      </c>
      <c r="AE27" s="53">
        <v>2258</v>
      </c>
      <c r="AF27" s="53">
        <v>2358</v>
      </c>
      <c r="AG27" s="53">
        <v>2451</v>
      </c>
      <c r="AH27" s="53">
        <v>2532</v>
      </c>
      <c r="AI27" s="53">
        <v>2602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3">
        <v>408</v>
      </c>
      <c r="E28" s="53">
        <v>490</v>
      </c>
      <c r="F28" s="53">
        <v>496</v>
      </c>
      <c r="G28" s="53">
        <v>652</v>
      </c>
      <c r="H28" s="53">
        <v>807</v>
      </c>
      <c r="I28" s="53">
        <v>972</v>
      </c>
      <c r="J28" s="53">
        <v>1145</v>
      </c>
      <c r="K28" s="53">
        <v>1453</v>
      </c>
      <c r="L28" s="53">
        <v>1783</v>
      </c>
      <c r="M28" s="53">
        <v>2139</v>
      </c>
      <c r="N28" s="53">
        <v>2533</v>
      </c>
      <c r="O28" s="53">
        <v>2981</v>
      </c>
      <c r="P28" s="53">
        <v>3645</v>
      </c>
      <c r="Q28" s="53">
        <v>4136</v>
      </c>
      <c r="R28" s="53">
        <v>4732</v>
      </c>
      <c r="S28" s="53">
        <v>5443</v>
      </c>
      <c r="T28" s="53">
        <v>6269</v>
      </c>
      <c r="U28" s="53">
        <v>7111</v>
      </c>
      <c r="V28" s="53">
        <v>8651</v>
      </c>
      <c r="W28" s="53">
        <v>10135</v>
      </c>
      <c r="X28" s="53">
        <v>11569</v>
      </c>
      <c r="Y28" s="53">
        <v>12941</v>
      </c>
      <c r="Z28" s="53">
        <v>14667</v>
      </c>
      <c r="AA28" s="53">
        <v>15909</v>
      </c>
      <c r="AB28" s="53">
        <v>17153</v>
      </c>
      <c r="AC28" s="53">
        <v>18382</v>
      </c>
      <c r="AD28" s="53">
        <v>19580</v>
      </c>
      <c r="AE28" s="53">
        <v>21032</v>
      </c>
      <c r="AF28" s="53">
        <v>22076</v>
      </c>
      <c r="AG28" s="53">
        <v>23022</v>
      </c>
      <c r="AH28" s="53">
        <v>23854</v>
      </c>
      <c r="AI28" s="53">
        <v>24576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3">
        <v>303</v>
      </c>
      <c r="E29" s="53">
        <v>360</v>
      </c>
      <c r="F29" s="53">
        <v>361</v>
      </c>
      <c r="G29" s="53">
        <v>441</v>
      </c>
      <c r="H29" s="53">
        <v>512</v>
      </c>
      <c r="I29" s="53">
        <v>587</v>
      </c>
      <c r="J29" s="53">
        <v>679</v>
      </c>
      <c r="K29" s="53">
        <v>861</v>
      </c>
      <c r="L29" s="53">
        <v>1089</v>
      </c>
      <c r="M29" s="53">
        <v>1350</v>
      </c>
      <c r="N29" s="53">
        <v>1649</v>
      </c>
      <c r="O29" s="53">
        <v>1989</v>
      </c>
      <c r="P29" s="53">
        <v>2523</v>
      </c>
      <c r="Q29" s="53">
        <v>2820</v>
      </c>
      <c r="R29" s="53">
        <v>3178</v>
      </c>
      <c r="S29" s="53">
        <v>3602</v>
      </c>
      <c r="T29" s="53">
        <v>4083</v>
      </c>
      <c r="U29" s="53">
        <v>4582</v>
      </c>
      <c r="V29" s="53">
        <v>5320</v>
      </c>
      <c r="W29" s="53">
        <v>6025</v>
      </c>
      <c r="X29" s="53">
        <v>6640</v>
      </c>
      <c r="Y29" s="53">
        <v>7219</v>
      </c>
      <c r="Z29" s="53">
        <v>7880</v>
      </c>
      <c r="AA29" s="53">
        <v>8330</v>
      </c>
      <c r="AB29" s="53">
        <v>8768</v>
      </c>
      <c r="AC29" s="53">
        <v>9198</v>
      </c>
      <c r="AD29" s="53">
        <v>9616</v>
      </c>
      <c r="AE29" s="53">
        <v>10135</v>
      </c>
      <c r="AF29" s="53">
        <v>10494</v>
      </c>
      <c r="AG29" s="53">
        <v>10816</v>
      </c>
      <c r="AH29" s="53">
        <v>11093</v>
      </c>
      <c r="AI29" s="53">
        <v>11328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3">
        <v>950</v>
      </c>
      <c r="E30" s="53">
        <v>1092</v>
      </c>
      <c r="F30" s="53">
        <v>1106</v>
      </c>
      <c r="G30" s="53">
        <v>1441</v>
      </c>
      <c r="H30" s="53">
        <v>1781</v>
      </c>
      <c r="I30" s="53">
        <v>2136</v>
      </c>
      <c r="J30" s="53">
        <v>2496</v>
      </c>
      <c r="K30" s="53">
        <v>3125</v>
      </c>
      <c r="L30" s="53">
        <v>3789</v>
      </c>
      <c r="M30" s="53">
        <v>4506</v>
      </c>
      <c r="N30" s="53">
        <v>5296</v>
      </c>
      <c r="O30" s="53">
        <v>6183</v>
      </c>
      <c r="P30" s="53">
        <v>7539</v>
      </c>
      <c r="Q30" s="53">
        <v>8426</v>
      </c>
      <c r="R30" s="53">
        <v>9572</v>
      </c>
      <c r="S30" s="53">
        <v>10934</v>
      </c>
      <c r="T30" s="53">
        <v>12517</v>
      </c>
      <c r="U30" s="53">
        <v>14212</v>
      </c>
      <c r="V30" s="53">
        <v>17159</v>
      </c>
      <c r="W30" s="53">
        <v>19961</v>
      </c>
      <c r="X30" s="53">
        <v>22651</v>
      </c>
      <c r="Y30" s="53">
        <v>25233</v>
      </c>
      <c r="Z30" s="53">
        <v>28619</v>
      </c>
      <c r="AA30" s="53">
        <v>30975</v>
      </c>
      <c r="AB30" s="53">
        <v>33333</v>
      </c>
      <c r="AC30" s="53">
        <v>35657</v>
      </c>
      <c r="AD30" s="53">
        <v>37917</v>
      </c>
      <c r="AE30" s="53">
        <v>40664</v>
      </c>
      <c r="AF30" s="53">
        <v>42613</v>
      </c>
      <c r="AG30" s="53">
        <v>44397</v>
      </c>
      <c r="AH30" s="53">
        <v>45960</v>
      </c>
      <c r="AI30" s="53">
        <v>47308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3">
        <v>373</v>
      </c>
      <c r="E31" s="53">
        <v>438</v>
      </c>
      <c r="F31" s="53">
        <v>439</v>
      </c>
      <c r="G31" s="53">
        <v>531</v>
      </c>
      <c r="H31" s="53">
        <v>617</v>
      </c>
      <c r="I31" s="53">
        <v>708</v>
      </c>
      <c r="J31" s="53">
        <v>809</v>
      </c>
      <c r="K31" s="53">
        <v>1008</v>
      </c>
      <c r="L31" s="53">
        <v>1241</v>
      </c>
      <c r="M31" s="53">
        <v>1499</v>
      </c>
      <c r="N31" s="53">
        <v>1788</v>
      </c>
      <c r="O31" s="53">
        <v>2116</v>
      </c>
      <c r="P31" s="53">
        <v>2606</v>
      </c>
      <c r="Q31" s="53">
        <v>2913</v>
      </c>
      <c r="R31" s="53">
        <v>3269</v>
      </c>
      <c r="S31" s="53">
        <v>3686</v>
      </c>
      <c r="T31" s="53">
        <v>4165</v>
      </c>
      <c r="U31" s="53">
        <v>4696</v>
      </c>
      <c r="V31" s="53">
        <v>5437</v>
      </c>
      <c r="W31" s="53">
        <v>6143</v>
      </c>
      <c r="X31" s="53">
        <v>6773</v>
      </c>
      <c r="Y31" s="53">
        <v>7370</v>
      </c>
      <c r="Z31" s="53">
        <v>8097</v>
      </c>
      <c r="AA31" s="53">
        <v>8585</v>
      </c>
      <c r="AB31" s="53">
        <v>9065</v>
      </c>
      <c r="AC31" s="53">
        <v>9538</v>
      </c>
      <c r="AD31" s="53">
        <v>9998</v>
      </c>
      <c r="AE31" s="53">
        <v>10572</v>
      </c>
      <c r="AF31" s="53">
        <v>10971</v>
      </c>
      <c r="AG31" s="53">
        <v>11327</v>
      </c>
      <c r="AH31" s="53">
        <v>11633</v>
      </c>
      <c r="AI31" s="53">
        <v>11892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3">
        <v>478</v>
      </c>
      <c r="E32" s="53">
        <v>565</v>
      </c>
      <c r="F32" s="53">
        <v>572</v>
      </c>
      <c r="G32" s="53">
        <v>711</v>
      </c>
      <c r="H32" s="53">
        <v>847</v>
      </c>
      <c r="I32" s="53">
        <v>988</v>
      </c>
      <c r="J32" s="53">
        <v>1140</v>
      </c>
      <c r="K32" s="53">
        <v>1434</v>
      </c>
      <c r="L32" s="53">
        <v>1760</v>
      </c>
      <c r="M32" s="53">
        <v>2112</v>
      </c>
      <c r="N32" s="53">
        <v>2504</v>
      </c>
      <c r="O32" s="53">
        <v>2936</v>
      </c>
      <c r="P32" s="53">
        <v>3585</v>
      </c>
      <c r="Q32" s="53">
        <v>4090</v>
      </c>
      <c r="R32" s="53">
        <v>4690</v>
      </c>
      <c r="S32" s="53">
        <v>5395</v>
      </c>
      <c r="T32" s="53">
        <v>6206</v>
      </c>
      <c r="U32" s="53">
        <v>7065</v>
      </c>
      <c r="V32" s="53">
        <v>8606</v>
      </c>
      <c r="W32" s="53">
        <v>10080</v>
      </c>
      <c r="X32" s="53">
        <v>11502</v>
      </c>
      <c r="Y32" s="53">
        <v>12854</v>
      </c>
      <c r="Z32" s="53">
        <v>14529</v>
      </c>
      <c r="AA32" s="53">
        <v>15720</v>
      </c>
      <c r="AB32" s="53">
        <v>16918</v>
      </c>
      <c r="AC32" s="53">
        <v>18099</v>
      </c>
      <c r="AD32" s="53">
        <v>19253</v>
      </c>
      <c r="AE32" s="53">
        <v>20654</v>
      </c>
      <c r="AF32" s="53">
        <v>21645</v>
      </c>
      <c r="AG32" s="53">
        <v>22553</v>
      </c>
      <c r="AH32" s="53">
        <v>23365</v>
      </c>
      <c r="AI32" s="53">
        <v>24083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3">
        <v>555</v>
      </c>
      <c r="E33" s="53">
        <v>631</v>
      </c>
      <c r="F33" s="53">
        <v>634</v>
      </c>
      <c r="G33" s="53">
        <v>771</v>
      </c>
      <c r="H33" s="53">
        <v>913</v>
      </c>
      <c r="I33" s="53">
        <v>1054</v>
      </c>
      <c r="J33" s="53">
        <v>1225</v>
      </c>
      <c r="K33" s="53">
        <v>1535</v>
      </c>
      <c r="L33" s="53">
        <v>1897</v>
      </c>
      <c r="M33" s="53">
        <v>2301</v>
      </c>
      <c r="N33" s="53">
        <v>2762</v>
      </c>
      <c r="O33" s="53">
        <v>3296</v>
      </c>
      <c r="P33" s="53">
        <v>4167</v>
      </c>
      <c r="Q33" s="53">
        <v>4809</v>
      </c>
      <c r="R33" s="53">
        <v>5391</v>
      </c>
      <c r="S33" s="53">
        <v>6085</v>
      </c>
      <c r="T33" s="53">
        <v>6894</v>
      </c>
      <c r="U33" s="53">
        <v>7716</v>
      </c>
      <c r="V33" s="53">
        <v>9073</v>
      </c>
      <c r="W33" s="53">
        <v>10294</v>
      </c>
      <c r="X33" s="53">
        <v>11441</v>
      </c>
      <c r="Y33" s="53">
        <v>12378</v>
      </c>
      <c r="Z33" s="53">
        <v>13531</v>
      </c>
      <c r="AA33" s="53">
        <v>14295</v>
      </c>
      <c r="AB33" s="53">
        <v>15055</v>
      </c>
      <c r="AC33" s="53">
        <v>15804</v>
      </c>
      <c r="AD33" s="53">
        <v>16531</v>
      </c>
      <c r="AE33" s="53">
        <v>17431</v>
      </c>
      <c r="AF33" s="53">
        <v>18050</v>
      </c>
      <c r="AG33" s="53">
        <v>18616</v>
      </c>
      <c r="AH33" s="53">
        <v>19099</v>
      </c>
      <c r="AI33" s="53">
        <v>19508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3">
        <v>1420</v>
      </c>
      <c r="E34" s="53">
        <v>1604</v>
      </c>
      <c r="F34" s="53">
        <v>1643</v>
      </c>
      <c r="G34" s="53">
        <v>2158</v>
      </c>
      <c r="H34" s="53">
        <v>2686</v>
      </c>
      <c r="I34" s="53">
        <v>3265</v>
      </c>
      <c r="J34" s="53">
        <v>3848</v>
      </c>
      <c r="K34" s="53">
        <v>4887</v>
      </c>
      <c r="L34" s="53">
        <v>6000</v>
      </c>
      <c r="M34" s="53">
        <v>7198</v>
      </c>
      <c r="N34" s="53">
        <v>8490</v>
      </c>
      <c r="O34" s="53">
        <v>9943</v>
      </c>
      <c r="P34" s="53">
        <v>12140</v>
      </c>
      <c r="Q34" s="53">
        <v>13533</v>
      </c>
      <c r="R34" s="53">
        <v>15450</v>
      </c>
      <c r="S34" s="53">
        <v>17716</v>
      </c>
      <c r="T34" s="53">
        <v>20343</v>
      </c>
      <c r="U34" s="53">
        <v>23235</v>
      </c>
      <c r="V34" s="53">
        <v>28224</v>
      </c>
      <c r="W34" s="53">
        <v>33173</v>
      </c>
      <c r="X34" s="53">
        <v>37931</v>
      </c>
      <c r="Y34" s="53">
        <v>42640</v>
      </c>
      <c r="Z34" s="53">
        <v>48826</v>
      </c>
      <c r="AA34" s="53">
        <v>53121</v>
      </c>
      <c r="AB34" s="53">
        <v>57421</v>
      </c>
      <c r="AC34" s="53">
        <v>61648</v>
      </c>
      <c r="AD34" s="53">
        <v>65759</v>
      </c>
      <c r="AE34" s="53">
        <v>70746</v>
      </c>
      <c r="AF34" s="53">
        <v>74271</v>
      </c>
      <c r="AG34" s="53">
        <v>77441</v>
      </c>
      <c r="AH34" s="53">
        <v>80251</v>
      </c>
      <c r="AI34" s="53">
        <v>82683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3">
        <v>391</v>
      </c>
      <c r="E35" s="53">
        <v>457</v>
      </c>
      <c r="F35" s="53">
        <v>465</v>
      </c>
      <c r="G35" s="53">
        <v>626</v>
      </c>
      <c r="H35" s="53">
        <v>798</v>
      </c>
      <c r="I35" s="53">
        <v>979</v>
      </c>
      <c r="J35" s="53">
        <v>1166</v>
      </c>
      <c r="K35" s="53">
        <v>1495</v>
      </c>
      <c r="L35" s="53">
        <v>1825</v>
      </c>
      <c r="M35" s="53">
        <v>2177</v>
      </c>
      <c r="N35" s="53">
        <v>2559</v>
      </c>
      <c r="O35" s="53">
        <v>2992</v>
      </c>
      <c r="P35" s="53">
        <v>3623</v>
      </c>
      <c r="Q35" s="53">
        <v>4126</v>
      </c>
      <c r="R35" s="53">
        <v>4739</v>
      </c>
      <c r="S35" s="53">
        <v>5470</v>
      </c>
      <c r="T35" s="53">
        <v>6324</v>
      </c>
      <c r="U35" s="53">
        <v>7182</v>
      </c>
      <c r="V35" s="53">
        <v>8915</v>
      </c>
      <c r="W35" s="53">
        <v>10584</v>
      </c>
      <c r="X35" s="53">
        <v>12233</v>
      </c>
      <c r="Y35" s="53">
        <v>13808</v>
      </c>
      <c r="Z35" s="53">
        <v>15818</v>
      </c>
      <c r="AA35" s="53">
        <v>17282</v>
      </c>
      <c r="AB35" s="53">
        <v>18755</v>
      </c>
      <c r="AC35" s="53">
        <v>20211</v>
      </c>
      <c r="AD35" s="53">
        <v>21627</v>
      </c>
      <c r="AE35" s="53">
        <v>23333</v>
      </c>
      <c r="AF35" s="53">
        <v>24556</v>
      </c>
      <c r="AG35" s="53">
        <v>25671</v>
      </c>
      <c r="AH35" s="53">
        <v>26661</v>
      </c>
      <c r="AI35" s="53">
        <v>27523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3">
        <v>608</v>
      </c>
      <c r="E36" s="53">
        <v>704</v>
      </c>
      <c r="F36" s="53">
        <v>722</v>
      </c>
      <c r="G36" s="53">
        <v>972</v>
      </c>
      <c r="H36" s="53">
        <v>1241</v>
      </c>
      <c r="I36" s="53">
        <v>1523</v>
      </c>
      <c r="J36" s="53">
        <v>1817</v>
      </c>
      <c r="K36" s="53">
        <v>2321</v>
      </c>
      <c r="L36" s="53">
        <v>2834</v>
      </c>
      <c r="M36" s="53">
        <v>3379</v>
      </c>
      <c r="N36" s="53">
        <v>3981</v>
      </c>
      <c r="O36" s="53">
        <v>4662</v>
      </c>
      <c r="P36" s="53">
        <v>5670</v>
      </c>
      <c r="Q36" s="53">
        <v>6367</v>
      </c>
      <c r="R36" s="53">
        <v>7215</v>
      </c>
      <c r="S36" s="53">
        <v>8225</v>
      </c>
      <c r="T36" s="53">
        <v>9406</v>
      </c>
      <c r="U36" s="53">
        <v>10610</v>
      </c>
      <c r="V36" s="53">
        <v>12777</v>
      </c>
      <c r="W36" s="53">
        <v>14863</v>
      </c>
      <c r="X36" s="53">
        <v>16859</v>
      </c>
      <c r="Y36" s="53">
        <v>18768</v>
      </c>
      <c r="Z36" s="53">
        <v>21208</v>
      </c>
      <c r="AA36" s="53">
        <v>22954</v>
      </c>
      <c r="AB36" s="53">
        <v>24706</v>
      </c>
      <c r="AC36" s="53">
        <v>26429</v>
      </c>
      <c r="AD36" s="53">
        <v>28099</v>
      </c>
      <c r="AE36" s="53">
        <v>30127</v>
      </c>
      <c r="AF36" s="53">
        <v>31568</v>
      </c>
      <c r="AG36" s="53">
        <v>32872</v>
      </c>
      <c r="AH36" s="53">
        <v>34017</v>
      </c>
      <c r="AI36" s="53">
        <v>35001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3">
        <v>682</v>
      </c>
      <c r="E37" s="53">
        <v>795</v>
      </c>
      <c r="F37" s="53">
        <v>815</v>
      </c>
      <c r="G37" s="53">
        <v>1106</v>
      </c>
      <c r="H37" s="53">
        <v>1418</v>
      </c>
      <c r="I37" s="53">
        <v>1743</v>
      </c>
      <c r="J37" s="53">
        <v>2079</v>
      </c>
      <c r="K37" s="53">
        <v>2669</v>
      </c>
      <c r="L37" s="53">
        <v>3260</v>
      </c>
      <c r="M37" s="53">
        <v>3881</v>
      </c>
      <c r="N37" s="53">
        <v>4554</v>
      </c>
      <c r="O37" s="53">
        <v>5319</v>
      </c>
      <c r="P37" s="53">
        <v>6439</v>
      </c>
      <c r="Q37" s="53">
        <v>7329</v>
      </c>
      <c r="R37" s="53">
        <v>8408</v>
      </c>
      <c r="S37" s="53">
        <v>9692</v>
      </c>
      <c r="T37" s="53">
        <v>11183</v>
      </c>
      <c r="U37" s="53">
        <v>12686</v>
      </c>
      <c r="V37" s="53">
        <v>15765</v>
      </c>
      <c r="W37" s="53">
        <v>18734</v>
      </c>
      <c r="X37" s="53">
        <v>21680</v>
      </c>
      <c r="Y37" s="53">
        <v>24494</v>
      </c>
      <c r="Z37" s="53">
        <v>28063</v>
      </c>
      <c r="AA37" s="53">
        <v>30661</v>
      </c>
      <c r="AB37" s="53">
        <v>33272</v>
      </c>
      <c r="AC37" s="53">
        <v>35845</v>
      </c>
      <c r="AD37" s="53">
        <v>38348</v>
      </c>
      <c r="AE37" s="53">
        <v>41360</v>
      </c>
      <c r="AF37" s="53">
        <v>43506</v>
      </c>
      <c r="AG37" s="53">
        <v>45464</v>
      </c>
      <c r="AH37" s="53">
        <v>47220</v>
      </c>
      <c r="AI37" s="53">
        <v>48760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3">
        <v>1126</v>
      </c>
      <c r="E38" s="53">
        <v>1297</v>
      </c>
      <c r="F38" s="53">
        <v>1322</v>
      </c>
      <c r="G38" s="53">
        <v>1761</v>
      </c>
      <c r="H38" s="53">
        <v>2203</v>
      </c>
      <c r="I38" s="53">
        <v>2675</v>
      </c>
      <c r="J38" s="53">
        <v>3161</v>
      </c>
      <c r="K38" s="53">
        <v>4009</v>
      </c>
      <c r="L38" s="53">
        <v>4936</v>
      </c>
      <c r="M38" s="53">
        <v>5943</v>
      </c>
      <c r="N38" s="53">
        <v>7047</v>
      </c>
      <c r="O38" s="53">
        <v>8307</v>
      </c>
      <c r="P38" s="53">
        <v>10256</v>
      </c>
      <c r="Q38" s="53">
        <v>11510</v>
      </c>
      <c r="R38" s="53">
        <v>13100</v>
      </c>
      <c r="S38" s="53">
        <v>15003</v>
      </c>
      <c r="T38" s="53">
        <v>17219</v>
      </c>
      <c r="U38" s="53">
        <v>19630</v>
      </c>
      <c r="V38" s="53">
        <v>23682</v>
      </c>
      <c r="W38" s="53">
        <v>27568</v>
      </c>
      <c r="X38" s="53">
        <v>31291</v>
      </c>
      <c r="Y38" s="53">
        <v>34794</v>
      </c>
      <c r="Z38" s="53">
        <v>39376</v>
      </c>
      <c r="AA38" s="53">
        <v>42552</v>
      </c>
      <c r="AB38" s="53">
        <v>45734</v>
      </c>
      <c r="AC38" s="53">
        <v>48869</v>
      </c>
      <c r="AD38" s="53">
        <v>51910</v>
      </c>
      <c r="AE38" s="53">
        <v>55613</v>
      </c>
      <c r="AF38" s="53">
        <v>58224</v>
      </c>
      <c r="AG38" s="53">
        <v>60591</v>
      </c>
      <c r="AH38" s="53">
        <v>62670</v>
      </c>
      <c r="AI38" s="53">
        <v>64457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3">
        <v>301</v>
      </c>
      <c r="E39" s="53">
        <v>342</v>
      </c>
      <c r="F39" s="53">
        <v>345</v>
      </c>
      <c r="G39" s="53">
        <v>426</v>
      </c>
      <c r="H39" s="53">
        <v>508</v>
      </c>
      <c r="I39" s="53">
        <v>588</v>
      </c>
      <c r="J39" s="53">
        <v>700</v>
      </c>
      <c r="K39" s="53">
        <v>908</v>
      </c>
      <c r="L39" s="53">
        <v>1176</v>
      </c>
      <c r="M39" s="53">
        <v>1481</v>
      </c>
      <c r="N39" s="53">
        <v>1833</v>
      </c>
      <c r="O39" s="53">
        <v>2251</v>
      </c>
      <c r="P39" s="53">
        <v>2954</v>
      </c>
      <c r="Q39" s="53">
        <v>3505</v>
      </c>
      <c r="R39" s="53">
        <v>3962</v>
      </c>
      <c r="S39" s="53">
        <v>4510</v>
      </c>
      <c r="T39" s="53">
        <v>5144</v>
      </c>
      <c r="U39" s="53">
        <v>5771</v>
      </c>
      <c r="V39" s="53">
        <v>6842</v>
      </c>
      <c r="W39" s="53">
        <v>7802</v>
      </c>
      <c r="X39" s="53">
        <v>8698</v>
      </c>
      <c r="Y39" s="53">
        <v>9404</v>
      </c>
      <c r="Z39" s="53">
        <v>10240</v>
      </c>
      <c r="AA39" s="53">
        <v>10797</v>
      </c>
      <c r="AB39" s="53">
        <v>11352</v>
      </c>
      <c r="AC39" s="53">
        <v>11897</v>
      </c>
      <c r="AD39" s="53">
        <v>12430</v>
      </c>
      <c r="AE39" s="53">
        <v>13084</v>
      </c>
      <c r="AF39" s="53">
        <v>13539</v>
      </c>
      <c r="AG39" s="53">
        <v>13950</v>
      </c>
      <c r="AH39" s="53">
        <v>14307</v>
      </c>
      <c r="AI39" s="53">
        <v>14613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3">
        <v>723</v>
      </c>
      <c r="E40" s="53">
        <v>831</v>
      </c>
      <c r="F40" s="53">
        <v>845</v>
      </c>
      <c r="G40" s="53">
        <v>1085</v>
      </c>
      <c r="H40" s="53">
        <v>1337</v>
      </c>
      <c r="I40" s="53">
        <v>1605</v>
      </c>
      <c r="J40" s="53">
        <v>1885</v>
      </c>
      <c r="K40" s="53">
        <v>2394</v>
      </c>
      <c r="L40" s="53">
        <v>2938</v>
      </c>
      <c r="M40" s="53">
        <v>3515</v>
      </c>
      <c r="N40" s="53">
        <v>4153</v>
      </c>
      <c r="O40" s="53">
        <v>4871</v>
      </c>
      <c r="P40" s="53">
        <v>5934</v>
      </c>
      <c r="Q40" s="53">
        <v>6665</v>
      </c>
      <c r="R40" s="53">
        <v>7553</v>
      </c>
      <c r="S40" s="53">
        <v>8603</v>
      </c>
      <c r="T40" s="53">
        <v>9824</v>
      </c>
      <c r="U40" s="53">
        <v>11112</v>
      </c>
      <c r="V40" s="53">
        <v>13359</v>
      </c>
      <c r="W40" s="53">
        <v>15518</v>
      </c>
      <c r="X40" s="53">
        <v>17573</v>
      </c>
      <c r="Y40" s="53">
        <v>19525</v>
      </c>
      <c r="Z40" s="53">
        <v>21997</v>
      </c>
      <c r="AA40" s="53">
        <v>23740</v>
      </c>
      <c r="AB40" s="53">
        <v>25483</v>
      </c>
      <c r="AC40" s="53">
        <v>27196</v>
      </c>
      <c r="AD40" s="53">
        <v>28852</v>
      </c>
      <c r="AE40" s="53">
        <v>30878</v>
      </c>
      <c r="AF40" s="53">
        <v>32281</v>
      </c>
      <c r="AG40" s="53">
        <v>33546</v>
      </c>
      <c r="AH40" s="53">
        <v>34664</v>
      </c>
      <c r="AI40" s="53">
        <v>35623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6" tint="-0.249977111117893"/>
  </sheetPr>
  <dimension ref="A1:AM40"/>
  <sheetViews>
    <sheetView zoomScaleNormal="100" workbookViewId="0">
      <selection activeCell="D2" sqref="D2:AI40"/>
    </sheetView>
  </sheetViews>
  <sheetFormatPr defaultRowHeight="14.5" x14ac:dyDescent="0.35"/>
  <cols>
    <col min="1" max="1" width="24.0898437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3">
        <v>988</v>
      </c>
      <c r="E2" s="53">
        <v>1160</v>
      </c>
      <c r="F2" s="53">
        <v>1348</v>
      </c>
      <c r="G2" s="53">
        <v>1583</v>
      </c>
      <c r="H2" s="53">
        <v>1796</v>
      </c>
      <c r="I2" s="53">
        <v>2009</v>
      </c>
      <c r="J2" s="53">
        <v>2217</v>
      </c>
      <c r="K2" s="53">
        <v>3072</v>
      </c>
      <c r="L2" s="53">
        <v>3997</v>
      </c>
      <c r="M2" s="53">
        <v>5005</v>
      </c>
      <c r="N2" s="53">
        <v>6119</v>
      </c>
      <c r="O2" s="53">
        <v>7321</v>
      </c>
      <c r="P2" s="53">
        <v>8805</v>
      </c>
      <c r="Q2" s="53">
        <v>10458</v>
      </c>
      <c r="R2" s="53">
        <v>12139</v>
      </c>
      <c r="S2" s="53">
        <v>13846</v>
      </c>
      <c r="T2" s="53">
        <v>15570</v>
      </c>
      <c r="U2" s="53">
        <v>17638</v>
      </c>
      <c r="V2" s="53">
        <v>19512</v>
      </c>
      <c r="W2" s="53">
        <v>21420</v>
      </c>
      <c r="X2" s="53">
        <v>23350</v>
      </c>
      <c r="Y2" s="53">
        <v>25317</v>
      </c>
      <c r="Z2" s="53">
        <v>27068</v>
      </c>
      <c r="AA2" s="53">
        <v>28347</v>
      </c>
      <c r="AB2" s="53">
        <v>29597</v>
      </c>
      <c r="AC2" s="53">
        <v>30789</v>
      </c>
      <c r="AD2" s="53">
        <v>31983</v>
      </c>
      <c r="AE2" s="53">
        <v>33451</v>
      </c>
      <c r="AF2" s="53">
        <v>34412</v>
      </c>
      <c r="AG2" s="53">
        <v>35374</v>
      </c>
      <c r="AH2" s="53">
        <v>36354</v>
      </c>
      <c r="AI2" s="53">
        <v>37354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3">
        <v>94</v>
      </c>
      <c r="E3" s="53">
        <v>114</v>
      </c>
      <c r="F3" s="53">
        <v>130</v>
      </c>
      <c r="G3" s="53">
        <v>152</v>
      </c>
      <c r="H3" s="53">
        <v>169</v>
      </c>
      <c r="I3" s="53">
        <v>186</v>
      </c>
      <c r="J3" s="53">
        <v>203</v>
      </c>
      <c r="K3" s="53">
        <v>269</v>
      </c>
      <c r="L3" s="53">
        <v>343</v>
      </c>
      <c r="M3" s="53">
        <v>430</v>
      </c>
      <c r="N3" s="53">
        <v>522</v>
      </c>
      <c r="O3" s="53">
        <v>621</v>
      </c>
      <c r="P3" s="53">
        <v>731</v>
      </c>
      <c r="Q3" s="53">
        <v>850</v>
      </c>
      <c r="R3" s="53">
        <v>968</v>
      </c>
      <c r="S3" s="53">
        <v>1090</v>
      </c>
      <c r="T3" s="53">
        <v>1212</v>
      </c>
      <c r="U3" s="53">
        <v>1354</v>
      </c>
      <c r="V3" s="53">
        <v>1483</v>
      </c>
      <c r="W3" s="53">
        <v>1614</v>
      </c>
      <c r="X3" s="53">
        <v>1744</v>
      </c>
      <c r="Y3" s="53">
        <v>1876</v>
      </c>
      <c r="Z3" s="53">
        <v>1994</v>
      </c>
      <c r="AA3" s="53">
        <v>2080</v>
      </c>
      <c r="AB3" s="53">
        <v>2163</v>
      </c>
      <c r="AC3" s="53">
        <v>2243</v>
      </c>
      <c r="AD3" s="53">
        <v>2319</v>
      </c>
      <c r="AE3" s="53">
        <v>2413</v>
      </c>
      <c r="AF3" s="53">
        <v>2474</v>
      </c>
      <c r="AG3" s="53">
        <v>2538</v>
      </c>
      <c r="AH3" s="53">
        <v>2602</v>
      </c>
      <c r="AI3" s="53">
        <v>2668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3">
        <v>1274</v>
      </c>
      <c r="E4" s="53">
        <v>1416</v>
      </c>
      <c r="F4" s="53">
        <v>1635</v>
      </c>
      <c r="G4" s="53">
        <v>1908</v>
      </c>
      <c r="H4" s="53">
        <v>2192</v>
      </c>
      <c r="I4" s="53">
        <v>2481</v>
      </c>
      <c r="J4" s="53">
        <v>2761</v>
      </c>
      <c r="K4" s="53">
        <v>4109</v>
      </c>
      <c r="L4" s="53">
        <v>5492</v>
      </c>
      <c r="M4" s="53">
        <v>6940</v>
      </c>
      <c r="N4" s="53">
        <v>8540</v>
      </c>
      <c r="O4" s="53">
        <v>10267</v>
      </c>
      <c r="P4" s="53">
        <v>12464</v>
      </c>
      <c r="Q4" s="53">
        <v>14860</v>
      </c>
      <c r="R4" s="53">
        <v>17298</v>
      </c>
      <c r="S4" s="53">
        <v>19768</v>
      </c>
      <c r="T4" s="53">
        <v>22265</v>
      </c>
      <c r="U4" s="53">
        <v>25668</v>
      </c>
      <c r="V4" s="53">
        <v>28758</v>
      </c>
      <c r="W4" s="53">
        <v>31900</v>
      </c>
      <c r="X4" s="53">
        <v>35157</v>
      </c>
      <c r="Y4" s="53">
        <v>38477</v>
      </c>
      <c r="Z4" s="53">
        <v>41508</v>
      </c>
      <c r="AA4" s="53">
        <v>43711</v>
      </c>
      <c r="AB4" s="53">
        <v>45857</v>
      </c>
      <c r="AC4" s="53">
        <v>47907</v>
      </c>
      <c r="AD4" s="53">
        <v>49970</v>
      </c>
      <c r="AE4" s="53">
        <v>52526</v>
      </c>
      <c r="AF4" s="53">
        <v>54190</v>
      </c>
      <c r="AG4" s="53">
        <v>55866</v>
      </c>
      <c r="AH4" s="53">
        <v>57577</v>
      </c>
      <c r="AI4" s="53">
        <v>59325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3">
        <v>525</v>
      </c>
      <c r="E5" s="53">
        <v>584</v>
      </c>
      <c r="F5" s="53">
        <v>668</v>
      </c>
      <c r="G5" s="53">
        <v>776</v>
      </c>
      <c r="H5" s="53">
        <v>886</v>
      </c>
      <c r="I5" s="53">
        <v>991</v>
      </c>
      <c r="J5" s="53">
        <v>1098</v>
      </c>
      <c r="K5" s="53">
        <v>1614</v>
      </c>
      <c r="L5" s="53">
        <v>2153</v>
      </c>
      <c r="M5" s="53">
        <v>2729</v>
      </c>
      <c r="N5" s="53">
        <v>3362</v>
      </c>
      <c r="O5" s="53">
        <v>4041</v>
      </c>
      <c r="P5" s="53">
        <v>4902</v>
      </c>
      <c r="Q5" s="53">
        <v>5829</v>
      </c>
      <c r="R5" s="53">
        <v>6762</v>
      </c>
      <c r="S5" s="53">
        <v>7711</v>
      </c>
      <c r="T5" s="53">
        <v>8667</v>
      </c>
      <c r="U5" s="53">
        <v>10020</v>
      </c>
      <c r="V5" s="53">
        <v>11252</v>
      </c>
      <c r="W5" s="53">
        <v>12506</v>
      </c>
      <c r="X5" s="53">
        <v>13804</v>
      </c>
      <c r="Y5" s="53">
        <v>15130</v>
      </c>
      <c r="Z5" s="53">
        <v>16354</v>
      </c>
      <c r="AA5" s="53">
        <v>17242</v>
      </c>
      <c r="AB5" s="53">
        <v>18102</v>
      </c>
      <c r="AC5" s="53">
        <v>18927</v>
      </c>
      <c r="AD5" s="53">
        <v>19756</v>
      </c>
      <c r="AE5" s="53">
        <v>20782</v>
      </c>
      <c r="AF5" s="53">
        <v>21448</v>
      </c>
      <c r="AG5" s="53">
        <v>22126</v>
      </c>
      <c r="AH5" s="53">
        <v>22813</v>
      </c>
      <c r="AI5" s="53">
        <v>23523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3">
        <v>1887</v>
      </c>
      <c r="E6" s="53">
        <v>2291</v>
      </c>
      <c r="F6" s="53">
        <v>2595</v>
      </c>
      <c r="G6" s="53">
        <v>3040</v>
      </c>
      <c r="H6" s="53">
        <v>3453</v>
      </c>
      <c r="I6" s="53">
        <v>3863</v>
      </c>
      <c r="J6" s="53">
        <v>4249</v>
      </c>
      <c r="K6" s="53">
        <v>5928</v>
      </c>
      <c r="L6" s="53">
        <v>7732</v>
      </c>
      <c r="M6" s="53">
        <v>9699</v>
      </c>
      <c r="N6" s="53">
        <v>11830</v>
      </c>
      <c r="O6" s="53">
        <v>14122</v>
      </c>
      <c r="P6" s="53">
        <v>16878</v>
      </c>
      <c r="Q6" s="53">
        <v>19936</v>
      </c>
      <c r="R6" s="53">
        <v>23035</v>
      </c>
      <c r="S6" s="53">
        <v>26174</v>
      </c>
      <c r="T6" s="53">
        <v>29349</v>
      </c>
      <c r="U6" s="53">
        <v>33268</v>
      </c>
      <c r="V6" s="53">
        <v>36922</v>
      </c>
      <c r="W6" s="53">
        <v>40636</v>
      </c>
      <c r="X6" s="53">
        <v>44407</v>
      </c>
      <c r="Y6" s="53">
        <v>48240</v>
      </c>
      <c r="Z6" s="53">
        <v>51615</v>
      </c>
      <c r="AA6" s="53">
        <v>54150</v>
      </c>
      <c r="AB6" s="53">
        <v>56629</v>
      </c>
      <c r="AC6" s="53">
        <v>58987</v>
      </c>
      <c r="AD6" s="53">
        <v>61348</v>
      </c>
      <c r="AE6" s="53">
        <v>64163</v>
      </c>
      <c r="AF6" s="53">
        <v>66051</v>
      </c>
      <c r="AG6" s="53">
        <v>67968</v>
      </c>
      <c r="AH6" s="53">
        <v>69918</v>
      </c>
      <c r="AI6" s="53">
        <v>71901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3">
        <v>203</v>
      </c>
      <c r="E7" s="53">
        <v>227</v>
      </c>
      <c r="F7" s="53">
        <v>253</v>
      </c>
      <c r="G7" s="53">
        <v>287</v>
      </c>
      <c r="H7" s="53">
        <v>321</v>
      </c>
      <c r="I7" s="53">
        <v>355</v>
      </c>
      <c r="J7" s="53">
        <v>388</v>
      </c>
      <c r="K7" s="53">
        <v>537</v>
      </c>
      <c r="L7" s="53">
        <v>723</v>
      </c>
      <c r="M7" s="53">
        <v>929</v>
      </c>
      <c r="N7" s="53">
        <v>1163</v>
      </c>
      <c r="O7" s="53">
        <v>1417</v>
      </c>
      <c r="P7" s="53">
        <v>1695</v>
      </c>
      <c r="Q7" s="53">
        <v>2000</v>
      </c>
      <c r="R7" s="53">
        <v>2310</v>
      </c>
      <c r="S7" s="53">
        <v>2623</v>
      </c>
      <c r="T7" s="53">
        <v>2939</v>
      </c>
      <c r="U7" s="53">
        <v>3305</v>
      </c>
      <c r="V7" s="53">
        <v>3637</v>
      </c>
      <c r="W7" s="53">
        <v>3977</v>
      </c>
      <c r="X7" s="53">
        <v>4319</v>
      </c>
      <c r="Y7" s="53">
        <v>4667</v>
      </c>
      <c r="Z7" s="53">
        <v>4973</v>
      </c>
      <c r="AA7" s="53">
        <v>5196</v>
      </c>
      <c r="AB7" s="53">
        <v>5414</v>
      </c>
      <c r="AC7" s="53">
        <v>5623</v>
      </c>
      <c r="AD7" s="53">
        <v>5829</v>
      </c>
      <c r="AE7" s="53">
        <v>6084</v>
      </c>
      <c r="AF7" s="53">
        <v>6249</v>
      </c>
      <c r="AG7" s="53">
        <v>6414</v>
      </c>
      <c r="AH7" s="53">
        <v>6583</v>
      </c>
      <c r="AI7" s="53">
        <v>6753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3">
        <v>301</v>
      </c>
      <c r="E8" s="53">
        <v>343</v>
      </c>
      <c r="F8" s="53">
        <v>388</v>
      </c>
      <c r="G8" s="53">
        <v>454</v>
      </c>
      <c r="H8" s="53">
        <v>524</v>
      </c>
      <c r="I8" s="53">
        <v>593</v>
      </c>
      <c r="J8" s="53">
        <v>663</v>
      </c>
      <c r="K8" s="53">
        <v>1000</v>
      </c>
      <c r="L8" s="53">
        <v>1337</v>
      </c>
      <c r="M8" s="53">
        <v>1701</v>
      </c>
      <c r="N8" s="53">
        <v>2095</v>
      </c>
      <c r="O8" s="53">
        <v>2517</v>
      </c>
      <c r="P8" s="53">
        <v>3014</v>
      </c>
      <c r="Q8" s="53">
        <v>3560</v>
      </c>
      <c r="R8" s="53">
        <v>4116</v>
      </c>
      <c r="S8" s="53">
        <v>4679</v>
      </c>
      <c r="T8" s="53">
        <v>5247</v>
      </c>
      <c r="U8" s="53">
        <v>6010</v>
      </c>
      <c r="V8" s="53">
        <v>6721</v>
      </c>
      <c r="W8" s="53">
        <v>7443</v>
      </c>
      <c r="X8" s="53">
        <v>8190</v>
      </c>
      <c r="Y8" s="53">
        <v>8949</v>
      </c>
      <c r="Z8" s="53">
        <v>9623</v>
      </c>
      <c r="AA8" s="53">
        <v>10132</v>
      </c>
      <c r="AB8" s="53">
        <v>10631</v>
      </c>
      <c r="AC8" s="53">
        <v>11104</v>
      </c>
      <c r="AD8" s="53">
        <v>11577</v>
      </c>
      <c r="AE8" s="53">
        <v>12144</v>
      </c>
      <c r="AF8" s="53">
        <v>12521</v>
      </c>
      <c r="AG8" s="53">
        <v>12905</v>
      </c>
      <c r="AH8" s="53">
        <v>13296</v>
      </c>
      <c r="AI8" s="53">
        <v>13696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3">
        <v>1195</v>
      </c>
      <c r="E9" s="53">
        <v>1400</v>
      </c>
      <c r="F9" s="53">
        <v>1619</v>
      </c>
      <c r="G9" s="53">
        <v>1885</v>
      </c>
      <c r="H9" s="53">
        <v>2128</v>
      </c>
      <c r="I9" s="53">
        <v>2367</v>
      </c>
      <c r="J9" s="53">
        <v>2604</v>
      </c>
      <c r="K9" s="53">
        <v>3604</v>
      </c>
      <c r="L9" s="53">
        <v>4625</v>
      </c>
      <c r="M9" s="53">
        <v>5726</v>
      </c>
      <c r="N9" s="53">
        <v>6918</v>
      </c>
      <c r="O9" s="53">
        <v>8184</v>
      </c>
      <c r="P9" s="53">
        <v>9723</v>
      </c>
      <c r="Q9" s="53">
        <v>11393</v>
      </c>
      <c r="R9" s="53">
        <v>13079</v>
      </c>
      <c r="S9" s="53">
        <v>14784</v>
      </c>
      <c r="T9" s="53">
        <v>16512</v>
      </c>
      <c r="U9" s="53">
        <v>18728</v>
      </c>
      <c r="V9" s="53">
        <v>20740</v>
      </c>
      <c r="W9" s="53">
        <v>22787</v>
      </c>
      <c r="X9" s="53">
        <v>24851</v>
      </c>
      <c r="Y9" s="53">
        <v>26948</v>
      </c>
      <c r="Z9" s="53">
        <v>28864</v>
      </c>
      <c r="AA9" s="53">
        <v>30252</v>
      </c>
      <c r="AB9" s="53">
        <v>31608</v>
      </c>
      <c r="AC9" s="53">
        <v>32903</v>
      </c>
      <c r="AD9" s="53">
        <v>34201</v>
      </c>
      <c r="AE9" s="53">
        <v>35796</v>
      </c>
      <c r="AF9" s="53">
        <v>36835</v>
      </c>
      <c r="AG9" s="53">
        <v>37906</v>
      </c>
      <c r="AH9" s="53">
        <v>38987</v>
      </c>
      <c r="AI9" s="53">
        <v>40098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3">
        <v>247</v>
      </c>
      <c r="E10" s="53">
        <v>281</v>
      </c>
      <c r="F10" s="53">
        <v>312</v>
      </c>
      <c r="G10" s="53">
        <v>354</v>
      </c>
      <c r="H10" s="53">
        <v>394</v>
      </c>
      <c r="I10" s="53">
        <v>429</v>
      </c>
      <c r="J10" s="53">
        <v>469</v>
      </c>
      <c r="K10" s="53">
        <v>670</v>
      </c>
      <c r="L10" s="53">
        <v>975</v>
      </c>
      <c r="M10" s="53">
        <v>1355</v>
      </c>
      <c r="N10" s="53">
        <v>1776</v>
      </c>
      <c r="O10" s="53">
        <v>2235</v>
      </c>
      <c r="P10" s="53">
        <v>2604</v>
      </c>
      <c r="Q10" s="53">
        <v>3002</v>
      </c>
      <c r="R10" s="53">
        <v>3399</v>
      </c>
      <c r="S10" s="53">
        <v>3802</v>
      </c>
      <c r="T10" s="53">
        <v>4210</v>
      </c>
      <c r="U10" s="53">
        <v>4640</v>
      </c>
      <c r="V10" s="53">
        <v>5028</v>
      </c>
      <c r="W10" s="53">
        <v>5426</v>
      </c>
      <c r="X10" s="53">
        <v>5808</v>
      </c>
      <c r="Y10" s="53">
        <v>6199</v>
      </c>
      <c r="Z10" s="53">
        <v>6531</v>
      </c>
      <c r="AA10" s="53">
        <v>6774</v>
      </c>
      <c r="AB10" s="53">
        <v>7007</v>
      </c>
      <c r="AC10" s="53">
        <v>7233</v>
      </c>
      <c r="AD10" s="53">
        <v>7428</v>
      </c>
      <c r="AE10" s="53">
        <v>7662</v>
      </c>
      <c r="AF10" s="53">
        <v>7817</v>
      </c>
      <c r="AG10" s="53">
        <v>7972</v>
      </c>
      <c r="AH10" s="53">
        <v>8128</v>
      </c>
      <c r="AI10" s="53">
        <v>8288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3">
        <v>1872</v>
      </c>
      <c r="E11" s="53">
        <v>2106</v>
      </c>
      <c r="F11" s="53">
        <v>2352</v>
      </c>
      <c r="G11" s="53">
        <v>2668</v>
      </c>
      <c r="H11" s="53">
        <v>2956</v>
      </c>
      <c r="I11" s="53">
        <v>3239</v>
      </c>
      <c r="J11" s="53">
        <v>3526</v>
      </c>
      <c r="K11" s="53">
        <v>4813</v>
      </c>
      <c r="L11" s="53">
        <v>6326</v>
      </c>
      <c r="M11" s="53">
        <v>8073</v>
      </c>
      <c r="N11" s="53">
        <v>9965</v>
      </c>
      <c r="O11" s="53">
        <v>11997</v>
      </c>
      <c r="P11" s="53">
        <v>14036</v>
      </c>
      <c r="Q11" s="53">
        <v>16232</v>
      </c>
      <c r="R11" s="53">
        <v>18433</v>
      </c>
      <c r="S11" s="53">
        <v>20659</v>
      </c>
      <c r="T11" s="53">
        <v>22919</v>
      </c>
      <c r="U11" s="53">
        <v>25627</v>
      </c>
      <c r="V11" s="53">
        <v>28085</v>
      </c>
      <c r="W11" s="53">
        <v>30589</v>
      </c>
      <c r="X11" s="53">
        <v>33070</v>
      </c>
      <c r="Y11" s="53">
        <v>35598</v>
      </c>
      <c r="Z11" s="53">
        <v>37858</v>
      </c>
      <c r="AA11" s="53">
        <v>39500</v>
      </c>
      <c r="AB11" s="53">
        <v>41101</v>
      </c>
      <c r="AC11" s="53">
        <v>42631</v>
      </c>
      <c r="AD11" s="53">
        <v>44106</v>
      </c>
      <c r="AE11" s="53">
        <v>45905</v>
      </c>
      <c r="AF11" s="53">
        <v>47085</v>
      </c>
      <c r="AG11" s="53">
        <v>48290</v>
      </c>
      <c r="AH11" s="53">
        <v>49510</v>
      </c>
      <c r="AI11" s="53">
        <v>50754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3">
        <v>545</v>
      </c>
      <c r="E12" s="53">
        <v>634</v>
      </c>
      <c r="F12" s="53">
        <v>721</v>
      </c>
      <c r="G12" s="53">
        <v>845</v>
      </c>
      <c r="H12" s="53">
        <v>974</v>
      </c>
      <c r="I12" s="53">
        <v>1102</v>
      </c>
      <c r="J12" s="53">
        <v>1232</v>
      </c>
      <c r="K12" s="53">
        <v>1800</v>
      </c>
      <c r="L12" s="53">
        <v>2370</v>
      </c>
      <c r="M12" s="53">
        <v>2979</v>
      </c>
      <c r="N12" s="53">
        <v>3639</v>
      </c>
      <c r="O12" s="53">
        <v>4346</v>
      </c>
      <c r="P12" s="53">
        <v>5257</v>
      </c>
      <c r="Q12" s="53">
        <v>6258</v>
      </c>
      <c r="R12" s="53">
        <v>7275</v>
      </c>
      <c r="S12" s="53">
        <v>8306</v>
      </c>
      <c r="T12" s="53">
        <v>9346</v>
      </c>
      <c r="U12" s="53">
        <v>10740</v>
      </c>
      <c r="V12" s="53">
        <v>12040</v>
      </c>
      <c r="W12" s="53">
        <v>13362</v>
      </c>
      <c r="X12" s="53">
        <v>14716</v>
      </c>
      <c r="Y12" s="53">
        <v>16092</v>
      </c>
      <c r="Z12" s="53">
        <v>17312</v>
      </c>
      <c r="AA12" s="53">
        <v>18235</v>
      </c>
      <c r="AB12" s="53">
        <v>19133</v>
      </c>
      <c r="AC12" s="53">
        <v>19993</v>
      </c>
      <c r="AD12" s="53">
        <v>20849</v>
      </c>
      <c r="AE12" s="53">
        <v>21873</v>
      </c>
      <c r="AF12" s="53">
        <v>22564</v>
      </c>
      <c r="AG12" s="53">
        <v>23260</v>
      </c>
      <c r="AH12" s="53">
        <v>23976</v>
      </c>
      <c r="AI12" s="53">
        <v>24703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3">
        <v>532</v>
      </c>
      <c r="E13" s="53">
        <v>623</v>
      </c>
      <c r="F13" s="53">
        <v>680</v>
      </c>
      <c r="G13" s="53">
        <v>775</v>
      </c>
      <c r="H13" s="53">
        <v>865</v>
      </c>
      <c r="I13" s="53">
        <v>950</v>
      </c>
      <c r="J13" s="53">
        <v>1036</v>
      </c>
      <c r="K13" s="53">
        <v>1417</v>
      </c>
      <c r="L13" s="53">
        <v>1923</v>
      </c>
      <c r="M13" s="53">
        <v>2501</v>
      </c>
      <c r="N13" s="53">
        <v>3135</v>
      </c>
      <c r="O13" s="53">
        <v>3814</v>
      </c>
      <c r="P13" s="53">
        <v>4443</v>
      </c>
      <c r="Q13" s="53">
        <v>5145</v>
      </c>
      <c r="R13" s="53">
        <v>5845</v>
      </c>
      <c r="S13" s="53">
        <v>6556</v>
      </c>
      <c r="T13" s="53">
        <v>7274</v>
      </c>
      <c r="U13" s="53">
        <v>8051</v>
      </c>
      <c r="V13" s="53">
        <v>8773</v>
      </c>
      <c r="W13" s="53">
        <v>9508</v>
      </c>
      <c r="X13" s="53">
        <v>10237</v>
      </c>
      <c r="Y13" s="53">
        <v>10978</v>
      </c>
      <c r="Z13" s="53">
        <v>11614</v>
      </c>
      <c r="AA13" s="53">
        <v>12068</v>
      </c>
      <c r="AB13" s="53">
        <v>12509</v>
      </c>
      <c r="AC13" s="53">
        <v>12932</v>
      </c>
      <c r="AD13" s="53">
        <v>13356</v>
      </c>
      <c r="AE13" s="53">
        <v>13859</v>
      </c>
      <c r="AF13" s="53">
        <v>14194</v>
      </c>
      <c r="AG13" s="53">
        <v>14536</v>
      </c>
      <c r="AH13" s="53">
        <v>14879</v>
      </c>
      <c r="AI13" s="53">
        <v>15232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3">
        <v>619</v>
      </c>
      <c r="E14" s="53">
        <v>708</v>
      </c>
      <c r="F14" s="53">
        <v>777</v>
      </c>
      <c r="G14" s="53">
        <v>884</v>
      </c>
      <c r="H14" s="53">
        <v>992</v>
      </c>
      <c r="I14" s="53">
        <v>1097</v>
      </c>
      <c r="J14" s="53">
        <v>1198</v>
      </c>
      <c r="K14" s="53">
        <v>1667</v>
      </c>
      <c r="L14" s="53">
        <v>2175</v>
      </c>
      <c r="M14" s="53">
        <v>2737</v>
      </c>
      <c r="N14" s="53">
        <v>3351</v>
      </c>
      <c r="O14" s="53">
        <v>3999</v>
      </c>
      <c r="P14" s="53">
        <v>4699</v>
      </c>
      <c r="Q14" s="53">
        <v>5462</v>
      </c>
      <c r="R14" s="53">
        <v>6223</v>
      </c>
      <c r="S14" s="53">
        <v>6998</v>
      </c>
      <c r="T14" s="53">
        <v>7781</v>
      </c>
      <c r="U14" s="53">
        <v>8814</v>
      </c>
      <c r="V14" s="53">
        <v>9772</v>
      </c>
      <c r="W14" s="53">
        <v>10750</v>
      </c>
      <c r="X14" s="53">
        <v>11740</v>
      </c>
      <c r="Y14" s="53">
        <v>12750</v>
      </c>
      <c r="Z14" s="53">
        <v>13663</v>
      </c>
      <c r="AA14" s="53">
        <v>14347</v>
      </c>
      <c r="AB14" s="53">
        <v>15013</v>
      </c>
      <c r="AC14" s="53">
        <v>15650</v>
      </c>
      <c r="AD14" s="53">
        <v>16281</v>
      </c>
      <c r="AE14" s="53">
        <v>17040</v>
      </c>
      <c r="AF14" s="53">
        <v>17555</v>
      </c>
      <c r="AG14" s="53">
        <v>18081</v>
      </c>
      <c r="AH14" s="53">
        <v>18615</v>
      </c>
      <c r="AI14" s="53">
        <v>19158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3">
        <v>321</v>
      </c>
      <c r="E15" s="53">
        <v>378</v>
      </c>
      <c r="F15" s="53">
        <v>430</v>
      </c>
      <c r="G15" s="53">
        <v>504</v>
      </c>
      <c r="H15" s="53">
        <v>582</v>
      </c>
      <c r="I15" s="53">
        <v>657</v>
      </c>
      <c r="J15" s="53">
        <v>731</v>
      </c>
      <c r="K15" s="53">
        <v>1069</v>
      </c>
      <c r="L15" s="53">
        <v>1415</v>
      </c>
      <c r="M15" s="53">
        <v>1789</v>
      </c>
      <c r="N15" s="53">
        <v>2195</v>
      </c>
      <c r="O15" s="53">
        <v>2632</v>
      </c>
      <c r="P15" s="53">
        <v>3148</v>
      </c>
      <c r="Q15" s="53">
        <v>3724</v>
      </c>
      <c r="R15" s="53">
        <v>4312</v>
      </c>
      <c r="S15" s="53">
        <v>4907</v>
      </c>
      <c r="T15" s="53">
        <v>5509</v>
      </c>
      <c r="U15" s="53">
        <v>6257</v>
      </c>
      <c r="V15" s="53">
        <v>6955</v>
      </c>
      <c r="W15" s="53">
        <v>7664</v>
      </c>
      <c r="X15" s="53">
        <v>8389</v>
      </c>
      <c r="Y15" s="53">
        <v>9126</v>
      </c>
      <c r="Z15" s="53">
        <v>9768</v>
      </c>
      <c r="AA15" s="53">
        <v>10255</v>
      </c>
      <c r="AB15" s="53">
        <v>10731</v>
      </c>
      <c r="AC15" s="53">
        <v>11185</v>
      </c>
      <c r="AD15" s="53">
        <v>11639</v>
      </c>
      <c r="AE15" s="53">
        <v>12180</v>
      </c>
      <c r="AF15" s="53">
        <v>12541</v>
      </c>
      <c r="AG15" s="53">
        <v>12907</v>
      </c>
      <c r="AH15" s="53">
        <v>13278</v>
      </c>
      <c r="AI15" s="53">
        <v>13657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3">
        <v>15</v>
      </c>
      <c r="E16" s="53">
        <v>17</v>
      </c>
      <c r="F16" s="53">
        <v>17</v>
      </c>
      <c r="G16" s="53">
        <v>19</v>
      </c>
      <c r="H16" s="53">
        <v>21</v>
      </c>
      <c r="I16" s="53">
        <v>22</v>
      </c>
      <c r="J16" s="53">
        <v>24</v>
      </c>
      <c r="K16" s="53">
        <v>37</v>
      </c>
      <c r="L16" s="53">
        <v>66</v>
      </c>
      <c r="M16" s="53">
        <v>103</v>
      </c>
      <c r="N16" s="53">
        <v>145</v>
      </c>
      <c r="O16" s="53">
        <v>192</v>
      </c>
      <c r="P16" s="53">
        <v>226</v>
      </c>
      <c r="Q16" s="53">
        <v>262</v>
      </c>
      <c r="R16" s="53">
        <v>298</v>
      </c>
      <c r="S16" s="53">
        <v>334</v>
      </c>
      <c r="T16" s="53">
        <v>371</v>
      </c>
      <c r="U16" s="53">
        <v>408</v>
      </c>
      <c r="V16" s="53">
        <v>442</v>
      </c>
      <c r="W16" s="53">
        <v>476</v>
      </c>
      <c r="X16" s="53">
        <v>509</v>
      </c>
      <c r="Y16" s="53">
        <v>542</v>
      </c>
      <c r="Z16" s="53">
        <v>570</v>
      </c>
      <c r="AA16" s="53">
        <v>591</v>
      </c>
      <c r="AB16" s="53">
        <v>610</v>
      </c>
      <c r="AC16" s="53">
        <v>629</v>
      </c>
      <c r="AD16" s="53">
        <v>644</v>
      </c>
      <c r="AE16" s="53">
        <v>663</v>
      </c>
      <c r="AF16" s="53">
        <v>675</v>
      </c>
      <c r="AG16" s="53">
        <v>687</v>
      </c>
      <c r="AH16" s="53">
        <v>699</v>
      </c>
      <c r="AI16" s="53">
        <v>712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3">
        <v>760</v>
      </c>
      <c r="E17" s="53">
        <v>854</v>
      </c>
      <c r="F17" s="53">
        <v>1002</v>
      </c>
      <c r="G17" s="53">
        <v>1182</v>
      </c>
      <c r="H17" s="53">
        <v>1364</v>
      </c>
      <c r="I17" s="53">
        <v>1546</v>
      </c>
      <c r="J17" s="53">
        <v>1727</v>
      </c>
      <c r="K17" s="53">
        <v>2626</v>
      </c>
      <c r="L17" s="53">
        <v>3505</v>
      </c>
      <c r="M17" s="53">
        <v>4419</v>
      </c>
      <c r="N17" s="53">
        <v>5405</v>
      </c>
      <c r="O17" s="53">
        <v>6465</v>
      </c>
      <c r="P17" s="53">
        <v>7757</v>
      </c>
      <c r="Q17" s="53">
        <v>9156</v>
      </c>
      <c r="R17" s="53">
        <v>10573</v>
      </c>
      <c r="S17" s="53">
        <v>12009</v>
      </c>
      <c r="T17" s="53">
        <v>13463</v>
      </c>
      <c r="U17" s="53">
        <v>15424</v>
      </c>
      <c r="V17" s="53">
        <v>17206</v>
      </c>
      <c r="W17" s="53">
        <v>19019</v>
      </c>
      <c r="X17" s="53">
        <v>20874</v>
      </c>
      <c r="Y17" s="53">
        <v>22763</v>
      </c>
      <c r="Z17" s="53">
        <v>24479</v>
      </c>
      <c r="AA17" s="53">
        <v>25722</v>
      </c>
      <c r="AB17" s="53">
        <v>26934</v>
      </c>
      <c r="AC17" s="53">
        <v>28091</v>
      </c>
      <c r="AD17" s="53">
        <v>29260</v>
      </c>
      <c r="AE17" s="53">
        <v>30707</v>
      </c>
      <c r="AF17" s="53">
        <v>31645</v>
      </c>
      <c r="AG17" s="53">
        <v>32606</v>
      </c>
      <c r="AH17" s="53">
        <v>33577</v>
      </c>
      <c r="AI17" s="53">
        <v>34573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3">
        <v>1164</v>
      </c>
      <c r="E18" s="53">
        <v>1304</v>
      </c>
      <c r="F18" s="53">
        <v>1508</v>
      </c>
      <c r="G18" s="53">
        <v>1760</v>
      </c>
      <c r="H18" s="53">
        <v>2021</v>
      </c>
      <c r="I18" s="53">
        <v>2277</v>
      </c>
      <c r="J18" s="53">
        <v>2532</v>
      </c>
      <c r="K18" s="53">
        <v>3758</v>
      </c>
      <c r="L18" s="53">
        <v>4997</v>
      </c>
      <c r="M18" s="53">
        <v>6297</v>
      </c>
      <c r="N18" s="53">
        <v>7716</v>
      </c>
      <c r="O18" s="53">
        <v>9244</v>
      </c>
      <c r="P18" s="53">
        <v>11125</v>
      </c>
      <c r="Q18" s="53">
        <v>13170</v>
      </c>
      <c r="R18" s="53">
        <v>15248</v>
      </c>
      <c r="S18" s="53">
        <v>17350</v>
      </c>
      <c r="T18" s="53">
        <v>19476</v>
      </c>
      <c r="U18" s="53">
        <v>22381</v>
      </c>
      <c r="V18" s="53">
        <v>25020</v>
      </c>
      <c r="W18" s="53">
        <v>27700</v>
      </c>
      <c r="X18" s="53">
        <v>30456</v>
      </c>
      <c r="Y18" s="53">
        <v>33261</v>
      </c>
      <c r="Z18" s="53">
        <v>35835</v>
      </c>
      <c r="AA18" s="53">
        <v>37710</v>
      </c>
      <c r="AB18" s="53">
        <v>39537</v>
      </c>
      <c r="AC18" s="53">
        <v>41278</v>
      </c>
      <c r="AD18" s="53">
        <v>43040</v>
      </c>
      <c r="AE18" s="53">
        <v>45209</v>
      </c>
      <c r="AF18" s="53">
        <v>46622</v>
      </c>
      <c r="AG18" s="53">
        <v>48059</v>
      </c>
      <c r="AH18" s="53">
        <v>49525</v>
      </c>
      <c r="AI18" s="53">
        <v>51018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3">
        <v>2065</v>
      </c>
      <c r="E19" s="53">
        <v>2315</v>
      </c>
      <c r="F19" s="53">
        <v>2693</v>
      </c>
      <c r="G19" s="53">
        <v>3166</v>
      </c>
      <c r="H19" s="53">
        <v>3666</v>
      </c>
      <c r="I19" s="53">
        <v>4160</v>
      </c>
      <c r="J19" s="53">
        <v>4651</v>
      </c>
      <c r="K19" s="53">
        <v>6968</v>
      </c>
      <c r="L19" s="53">
        <v>9331</v>
      </c>
      <c r="M19" s="53">
        <v>11797</v>
      </c>
      <c r="N19" s="53">
        <v>14503</v>
      </c>
      <c r="O19" s="53">
        <v>17432</v>
      </c>
      <c r="P19" s="53">
        <v>20956</v>
      </c>
      <c r="Q19" s="53">
        <v>24852</v>
      </c>
      <c r="R19" s="53">
        <v>28811</v>
      </c>
      <c r="S19" s="53">
        <v>32820</v>
      </c>
      <c r="T19" s="53">
        <v>36875</v>
      </c>
      <c r="U19" s="53">
        <v>42245</v>
      </c>
      <c r="V19" s="53">
        <v>47105</v>
      </c>
      <c r="W19" s="53">
        <v>52054</v>
      </c>
      <c r="X19" s="53">
        <v>57111</v>
      </c>
      <c r="Y19" s="53">
        <v>62252</v>
      </c>
      <c r="Z19" s="53">
        <v>66967</v>
      </c>
      <c r="AA19" s="53">
        <v>70403</v>
      </c>
      <c r="AB19" s="53">
        <v>73765</v>
      </c>
      <c r="AC19" s="53">
        <v>76969</v>
      </c>
      <c r="AD19" s="53">
        <v>80221</v>
      </c>
      <c r="AE19" s="53">
        <v>84230</v>
      </c>
      <c r="AF19" s="53">
        <v>86835</v>
      </c>
      <c r="AG19" s="53">
        <v>89489</v>
      </c>
      <c r="AH19" s="53">
        <v>92175</v>
      </c>
      <c r="AI19" s="53">
        <v>94923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3">
        <v>407</v>
      </c>
      <c r="E20" s="53">
        <v>478</v>
      </c>
      <c r="F20" s="53">
        <v>548</v>
      </c>
      <c r="G20" s="53">
        <v>649</v>
      </c>
      <c r="H20" s="53">
        <v>753</v>
      </c>
      <c r="I20" s="53">
        <v>853</v>
      </c>
      <c r="J20" s="53">
        <v>956</v>
      </c>
      <c r="K20" s="53">
        <v>1418</v>
      </c>
      <c r="L20" s="53">
        <v>1883</v>
      </c>
      <c r="M20" s="53">
        <v>2385</v>
      </c>
      <c r="N20" s="53">
        <v>2927</v>
      </c>
      <c r="O20" s="53">
        <v>3512</v>
      </c>
      <c r="P20" s="53">
        <v>4201</v>
      </c>
      <c r="Q20" s="53">
        <v>4969</v>
      </c>
      <c r="R20" s="53">
        <v>5752</v>
      </c>
      <c r="S20" s="53">
        <v>6547</v>
      </c>
      <c r="T20" s="53">
        <v>7349</v>
      </c>
      <c r="U20" s="53">
        <v>8381</v>
      </c>
      <c r="V20" s="53">
        <v>9339</v>
      </c>
      <c r="W20" s="53">
        <v>10317</v>
      </c>
      <c r="X20" s="53">
        <v>11316</v>
      </c>
      <c r="Y20" s="53">
        <v>12335</v>
      </c>
      <c r="Z20" s="53">
        <v>13235</v>
      </c>
      <c r="AA20" s="53">
        <v>13918</v>
      </c>
      <c r="AB20" s="53">
        <v>14588</v>
      </c>
      <c r="AC20" s="53">
        <v>15228</v>
      </c>
      <c r="AD20" s="53">
        <v>15866</v>
      </c>
      <c r="AE20" s="53">
        <v>16628</v>
      </c>
      <c r="AF20" s="53">
        <v>17136</v>
      </c>
      <c r="AG20" s="53">
        <v>17655</v>
      </c>
      <c r="AH20" s="53">
        <v>18180</v>
      </c>
      <c r="AI20" s="53">
        <v>18713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3">
        <v>855</v>
      </c>
      <c r="E21" s="53">
        <v>981</v>
      </c>
      <c r="F21" s="53">
        <v>1098</v>
      </c>
      <c r="G21" s="53">
        <v>1284</v>
      </c>
      <c r="H21" s="53">
        <v>1477</v>
      </c>
      <c r="I21" s="53">
        <v>1671</v>
      </c>
      <c r="J21" s="53">
        <v>1873</v>
      </c>
      <c r="K21" s="53">
        <v>2678</v>
      </c>
      <c r="L21" s="53">
        <v>3533</v>
      </c>
      <c r="M21" s="53">
        <v>4477</v>
      </c>
      <c r="N21" s="53">
        <v>5500</v>
      </c>
      <c r="O21" s="53">
        <v>6609</v>
      </c>
      <c r="P21" s="53">
        <v>7987</v>
      </c>
      <c r="Q21" s="53">
        <v>9537</v>
      </c>
      <c r="R21" s="53">
        <v>11122</v>
      </c>
      <c r="S21" s="53">
        <v>12732</v>
      </c>
      <c r="T21" s="53">
        <v>14355</v>
      </c>
      <c r="U21" s="53">
        <v>16365</v>
      </c>
      <c r="V21" s="53">
        <v>18235</v>
      </c>
      <c r="W21" s="53">
        <v>20136</v>
      </c>
      <c r="X21" s="53">
        <v>22080</v>
      </c>
      <c r="Y21" s="53">
        <v>24056</v>
      </c>
      <c r="Z21" s="53">
        <v>25798</v>
      </c>
      <c r="AA21" s="53">
        <v>27126</v>
      </c>
      <c r="AB21" s="53">
        <v>28427</v>
      </c>
      <c r="AC21" s="53">
        <v>29670</v>
      </c>
      <c r="AD21" s="53">
        <v>30918</v>
      </c>
      <c r="AE21" s="53">
        <v>32403</v>
      </c>
      <c r="AF21" s="53">
        <v>33394</v>
      </c>
      <c r="AG21" s="53">
        <v>34400</v>
      </c>
      <c r="AH21" s="53">
        <v>35423</v>
      </c>
      <c r="AI21" s="53">
        <v>36459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3">
        <v>46</v>
      </c>
      <c r="E22" s="53">
        <v>51</v>
      </c>
      <c r="F22" s="53">
        <v>60</v>
      </c>
      <c r="G22" s="53">
        <v>70</v>
      </c>
      <c r="H22" s="53">
        <v>82</v>
      </c>
      <c r="I22" s="53">
        <v>93</v>
      </c>
      <c r="J22" s="53">
        <v>105</v>
      </c>
      <c r="K22" s="53">
        <v>162</v>
      </c>
      <c r="L22" s="53">
        <v>229</v>
      </c>
      <c r="M22" s="53">
        <v>306</v>
      </c>
      <c r="N22" s="53">
        <v>389</v>
      </c>
      <c r="O22" s="53">
        <v>478</v>
      </c>
      <c r="P22" s="53">
        <v>566</v>
      </c>
      <c r="Q22" s="53">
        <v>662</v>
      </c>
      <c r="R22" s="53">
        <v>760</v>
      </c>
      <c r="S22" s="53">
        <v>859</v>
      </c>
      <c r="T22" s="53">
        <v>958</v>
      </c>
      <c r="U22" s="53">
        <v>1094</v>
      </c>
      <c r="V22" s="53">
        <v>1216</v>
      </c>
      <c r="W22" s="53">
        <v>1341</v>
      </c>
      <c r="X22" s="53">
        <v>1466</v>
      </c>
      <c r="Y22" s="53">
        <v>1594</v>
      </c>
      <c r="Z22" s="53">
        <v>1714</v>
      </c>
      <c r="AA22" s="53">
        <v>1802</v>
      </c>
      <c r="AB22" s="53">
        <v>1889</v>
      </c>
      <c r="AC22" s="53">
        <v>1971</v>
      </c>
      <c r="AD22" s="53">
        <v>2051</v>
      </c>
      <c r="AE22" s="53">
        <v>2149</v>
      </c>
      <c r="AF22" s="53">
        <v>2214</v>
      </c>
      <c r="AG22" s="53">
        <v>2280</v>
      </c>
      <c r="AH22" s="53">
        <v>2347</v>
      </c>
      <c r="AI22" s="53">
        <v>2416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3">
        <v>513</v>
      </c>
      <c r="E23" s="53">
        <v>578</v>
      </c>
      <c r="F23" s="53">
        <v>663</v>
      </c>
      <c r="G23" s="53">
        <v>770</v>
      </c>
      <c r="H23" s="53">
        <v>878</v>
      </c>
      <c r="I23" s="53">
        <v>983</v>
      </c>
      <c r="J23" s="53">
        <v>1087</v>
      </c>
      <c r="K23" s="53">
        <v>1576</v>
      </c>
      <c r="L23" s="53">
        <v>2081</v>
      </c>
      <c r="M23" s="53">
        <v>2618</v>
      </c>
      <c r="N23" s="53">
        <v>3196</v>
      </c>
      <c r="O23" s="53">
        <v>3815</v>
      </c>
      <c r="P23" s="53">
        <v>4544</v>
      </c>
      <c r="Q23" s="53">
        <v>5334</v>
      </c>
      <c r="R23" s="53">
        <v>6128</v>
      </c>
      <c r="S23" s="53">
        <v>6933</v>
      </c>
      <c r="T23" s="53">
        <v>7744</v>
      </c>
      <c r="U23" s="53">
        <v>8873</v>
      </c>
      <c r="V23" s="53">
        <v>9897</v>
      </c>
      <c r="W23" s="53">
        <v>10934</v>
      </c>
      <c r="X23" s="53">
        <v>12000</v>
      </c>
      <c r="Y23" s="53">
        <v>13082</v>
      </c>
      <c r="Z23" s="53">
        <v>14079</v>
      </c>
      <c r="AA23" s="53">
        <v>14807</v>
      </c>
      <c r="AB23" s="53">
        <v>15516</v>
      </c>
      <c r="AC23" s="53">
        <v>16189</v>
      </c>
      <c r="AD23" s="53">
        <v>16868</v>
      </c>
      <c r="AE23" s="53">
        <v>17703</v>
      </c>
      <c r="AF23" s="53">
        <v>18243</v>
      </c>
      <c r="AG23" s="53">
        <v>18800</v>
      </c>
      <c r="AH23" s="53">
        <v>19367</v>
      </c>
      <c r="AI23" s="53">
        <v>19946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3">
        <v>789</v>
      </c>
      <c r="E24" s="53">
        <v>899</v>
      </c>
      <c r="F24" s="53">
        <v>1018</v>
      </c>
      <c r="G24" s="53">
        <v>1167</v>
      </c>
      <c r="H24" s="53">
        <v>1308</v>
      </c>
      <c r="I24" s="53">
        <v>1445</v>
      </c>
      <c r="J24" s="53">
        <v>1580</v>
      </c>
      <c r="K24" s="53">
        <v>2213</v>
      </c>
      <c r="L24" s="53">
        <v>2948</v>
      </c>
      <c r="M24" s="53">
        <v>3792</v>
      </c>
      <c r="N24" s="53">
        <v>4710</v>
      </c>
      <c r="O24" s="53">
        <v>5700</v>
      </c>
      <c r="P24" s="53">
        <v>6690</v>
      </c>
      <c r="Q24" s="53">
        <v>7766</v>
      </c>
      <c r="R24" s="53">
        <v>8845</v>
      </c>
      <c r="S24" s="53">
        <v>9940</v>
      </c>
      <c r="T24" s="53">
        <v>11050</v>
      </c>
      <c r="U24" s="53">
        <v>12398</v>
      </c>
      <c r="V24" s="53">
        <v>13618</v>
      </c>
      <c r="W24" s="53">
        <v>14863</v>
      </c>
      <c r="X24" s="53">
        <v>16094</v>
      </c>
      <c r="Y24" s="53">
        <v>17349</v>
      </c>
      <c r="Z24" s="53">
        <v>18473</v>
      </c>
      <c r="AA24" s="53">
        <v>19297</v>
      </c>
      <c r="AB24" s="53">
        <v>20094</v>
      </c>
      <c r="AC24" s="53">
        <v>20857</v>
      </c>
      <c r="AD24" s="53">
        <v>21591</v>
      </c>
      <c r="AE24" s="53">
        <v>22489</v>
      </c>
      <c r="AF24" s="53">
        <v>23075</v>
      </c>
      <c r="AG24" s="53">
        <v>23680</v>
      </c>
      <c r="AH24" s="53">
        <v>24289</v>
      </c>
      <c r="AI24" s="53">
        <v>24908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3">
        <v>556</v>
      </c>
      <c r="E25" s="53">
        <v>644</v>
      </c>
      <c r="F25" s="53">
        <v>740</v>
      </c>
      <c r="G25" s="53">
        <v>876</v>
      </c>
      <c r="H25" s="53">
        <v>1020</v>
      </c>
      <c r="I25" s="53">
        <v>1161</v>
      </c>
      <c r="J25" s="53">
        <v>1306</v>
      </c>
      <c r="K25" s="53">
        <v>1994</v>
      </c>
      <c r="L25" s="53">
        <v>2652</v>
      </c>
      <c r="M25" s="53">
        <v>3341</v>
      </c>
      <c r="N25" s="53">
        <v>4086</v>
      </c>
      <c r="O25" s="53">
        <v>4876</v>
      </c>
      <c r="P25" s="53">
        <v>5800</v>
      </c>
      <c r="Q25" s="53">
        <v>6815</v>
      </c>
      <c r="R25" s="53">
        <v>7836</v>
      </c>
      <c r="S25" s="53">
        <v>8876</v>
      </c>
      <c r="T25" s="53">
        <v>9925</v>
      </c>
      <c r="U25" s="53">
        <v>11349</v>
      </c>
      <c r="V25" s="53">
        <v>12676</v>
      </c>
      <c r="W25" s="53">
        <v>14029</v>
      </c>
      <c r="X25" s="53">
        <v>15407</v>
      </c>
      <c r="Y25" s="53">
        <v>16810</v>
      </c>
      <c r="Z25" s="53">
        <v>18063</v>
      </c>
      <c r="AA25" s="53">
        <v>19016</v>
      </c>
      <c r="AB25" s="53">
        <v>19947</v>
      </c>
      <c r="AC25" s="53">
        <v>20837</v>
      </c>
      <c r="AD25" s="53">
        <v>21724</v>
      </c>
      <c r="AE25" s="53">
        <v>22784</v>
      </c>
      <c r="AF25" s="53">
        <v>23500</v>
      </c>
      <c r="AG25" s="53">
        <v>24230</v>
      </c>
      <c r="AH25" s="53">
        <v>24971</v>
      </c>
      <c r="AI25" s="53">
        <v>25727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3">
        <v>1279</v>
      </c>
      <c r="E26" s="53">
        <v>1519</v>
      </c>
      <c r="F26" s="53">
        <v>1693</v>
      </c>
      <c r="G26" s="53">
        <v>1961</v>
      </c>
      <c r="H26" s="53">
        <v>2210</v>
      </c>
      <c r="I26" s="53">
        <v>2461</v>
      </c>
      <c r="J26" s="53">
        <v>2700</v>
      </c>
      <c r="K26" s="53">
        <v>3858</v>
      </c>
      <c r="L26" s="53">
        <v>5411</v>
      </c>
      <c r="M26" s="53">
        <v>7203</v>
      </c>
      <c r="N26" s="53">
        <v>9145</v>
      </c>
      <c r="O26" s="53">
        <v>11242</v>
      </c>
      <c r="P26" s="53">
        <v>13253</v>
      </c>
      <c r="Q26" s="53">
        <v>15473</v>
      </c>
      <c r="R26" s="53">
        <v>17698</v>
      </c>
      <c r="S26" s="53">
        <v>19955</v>
      </c>
      <c r="T26" s="53">
        <v>22235</v>
      </c>
      <c r="U26" s="53">
        <v>24793</v>
      </c>
      <c r="V26" s="53">
        <v>27177</v>
      </c>
      <c r="W26" s="53">
        <v>29602</v>
      </c>
      <c r="X26" s="53">
        <v>32020</v>
      </c>
      <c r="Y26" s="53">
        <v>34480</v>
      </c>
      <c r="Z26" s="53">
        <v>36580</v>
      </c>
      <c r="AA26" s="53">
        <v>38092</v>
      </c>
      <c r="AB26" s="53">
        <v>39555</v>
      </c>
      <c r="AC26" s="53">
        <v>40953</v>
      </c>
      <c r="AD26" s="53">
        <v>42347</v>
      </c>
      <c r="AE26" s="53">
        <v>44011</v>
      </c>
      <c r="AF26" s="53">
        <v>45117</v>
      </c>
      <c r="AG26" s="53">
        <v>46245</v>
      </c>
      <c r="AH26" s="53">
        <v>47387</v>
      </c>
      <c r="AI26" s="53">
        <v>48554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3">
        <v>71</v>
      </c>
      <c r="E27" s="53">
        <v>82</v>
      </c>
      <c r="F27" s="53">
        <v>91</v>
      </c>
      <c r="G27" s="53">
        <v>103</v>
      </c>
      <c r="H27" s="53">
        <v>113</v>
      </c>
      <c r="I27" s="53">
        <v>123</v>
      </c>
      <c r="J27" s="53">
        <v>134</v>
      </c>
      <c r="K27" s="53">
        <v>177</v>
      </c>
      <c r="L27" s="53">
        <v>228</v>
      </c>
      <c r="M27" s="53">
        <v>290</v>
      </c>
      <c r="N27" s="53">
        <v>357</v>
      </c>
      <c r="O27" s="53">
        <v>429</v>
      </c>
      <c r="P27" s="53">
        <v>500</v>
      </c>
      <c r="Q27" s="53">
        <v>575</v>
      </c>
      <c r="R27" s="53">
        <v>649</v>
      </c>
      <c r="S27" s="53">
        <v>726</v>
      </c>
      <c r="T27" s="53">
        <v>802</v>
      </c>
      <c r="U27" s="53">
        <v>908</v>
      </c>
      <c r="V27" s="53">
        <v>1006</v>
      </c>
      <c r="W27" s="53">
        <v>1103</v>
      </c>
      <c r="X27" s="53">
        <v>1201</v>
      </c>
      <c r="Y27" s="53">
        <v>1299</v>
      </c>
      <c r="Z27" s="53">
        <v>1393</v>
      </c>
      <c r="AA27" s="53">
        <v>1461</v>
      </c>
      <c r="AB27" s="53">
        <v>1528</v>
      </c>
      <c r="AC27" s="53">
        <v>1591</v>
      </c>
      <c r="AD27" s="53">
        <v>1652</v>
      </c>
      <c r="AE27" s="53">
        <v>1727</v>
      </c>
      <c r="AF27" s="53">
        <v>1775</v>
      </c>
      <c r="AG27" s="53">
        <v>1827</v>
      </c>
      <c r="AH27" s="53">
        <v>1879</v>
      </c>
      <c r="AI27" s="53">
        <v>1934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3">
        <v>408</v>
      </c>
      <c r="E28" s="53">
        <v>490</v>
      </c>
      <c r="F28" s="53">
        <v>555</v>
      </c>
      <c r="G28" s="53">
        <v>652</v>
      </c>
      <c r="H28" s="53">
        <v>746</v>
      </c>
      <c r="I28" s="53">
        <v>840</v>
      </c>
      <c r="J28" s="53">
        <v>932</v>
      </c>
      <c r="K28" s="53">
        <v>1342</v>
      </c>
      <c r="L28" s="53">
        <v>1784</v>
      </c>
      <c r="M28" s="53">
        <v>2270</v>
      </c>
      <c r="N28" s="53">
        <v>2796</v>
      </c>
      <c r="O28" s="53">
        <v>3363</v>
      </c>
      <c r="P28" s="53">
        <v>4045</v>
      </c>
      <c r="Q28" s="53">
        <v>4799</v>
      </c>
      <c r="R28" s="53">
        <v>5562</v>
      </c>
      <c r="S28" s="53">
        <v>6337</v>
      </c>
      <c r="T28" s="53">
        <v>7122</v>
      </c>
      <c r="U28" s="53">
        <v>8122</v>
      </c>
      <c r="V28" s="53">
        <v>9056</v>
      </c>
      <c r="W28" s="53">
        <v>10006</v>
      </c>
      <c r="X28" s="53">
        <v>10968</v>
      </c>
      <c r="Y28" s="53">
        <v>11948</v>
      </c>
      <c r="Z28" s="53">
        <v>12815</v>
      </c>
      <c r="AA28" s="53">
        <v>13466</v>
      </c>
      <c r="AB28" s="53">
        <v>14103</v>
      </c>
      <c r="AC28" s="53">
        <v>14708</v>
      </c>
      <c r="AD28" s="53">
        <v>15315</v>
      </c>
      <c r="AE28" s="53">
        <v>16039</v>
      </c>
      <c r="AF28" s="53">
        <v>16530</v>
      </c>
      <c r="AG28" s="53">
        <v>17028</v>
      </c>
      <c r="AH28" s="53">
        <v>17533</v>
      </c>
      <c r="AI28" s="53">
        <v>18052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3">
        <v>303</v>
      </c>
      <c r="E29" s="53">
        <v>360</v>
      </c>
      <c r="F29" s="53">
        <v>393</v>
      </c>
      <c r="G29" s="53">
        <v>449</v>
      </c>
      <c r="H29" s="53">
        <v>498</v>
      </c>
      <c r="I29" s="53">
        <v>546</v>
      </c>
      <c r="J29" s="53">
        <v>590</v>
      </c>
      <c r="K29" s="53">
        <v>803</v>
      </c>
      <c r="L29" s="53">
        <v>1132</v>
      </c>
      <c r="M29" s="53">
        <v>1522</v>
      </c>
      <c r="N29" s="53">
        <v>1946</v>
      </c>
      <c r="O29" s="53">
        <v>2405</v>
      </c>
      <c r="P29" s="53">
        <v>2814</v>
      </c>
      <c r="Q29" s="53">
        <v>3268</v>
      </c>
      <c r="R29" s="53">
        <v>3719</v>
      </c>
      <c r="S29" s="53">
        <v>4174</v>
      </c>
      <c r="T29" s="53">
        <v>4634</v>
      </c>
      <c r="U29" s="53">
        <v>5100</v>
      </c>
      <c r="V29" s="53">
        <v>5535</v>
      </c>
      <c r="W29" s="53">
        <v>5977</v>
      </c>
      <c r="X29" s="53">
        <v>6412</v>
      </c>
      <c r="Y29" s="53">
        <v>6854</v>
      </c>
      <c r="Z29" s="53">
        <v>7224</v>
      </c>
      <c r="AA29" s="53">
        <v>7486</v>
      </c>
      <c r="AB29" s="53">
        <v>7738</v>
      </c>
      <c r="AC29" s="53">
        <v>7981</v>
      </c>
      <c r="AD29" s="53">
        <v>8222</v>
      </c>
      <c r="AE29" s="53">
        <v>8512</v>
      </c>
      <c r="AF29" s="53">
        <v>8701</v>
      </c>
      <c r="AG29" s="53">
        <v>8895</v>
      </c>
      <c r="AH29" s="53">
        <v>9090</v>
      </c>
      <c r="AI29" s="53">
        <v>9289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3">
        <v>950</v>
      </c>
      <c r="E30" s="53">
        <v>1092</v>
      </c>
      <c r="F30" s="53">
        <v>1265</v>
      </c>
      <c r="G30" s="53">
        <v>1481</v>
      </c>
      <c r="H30" s="53">
        <v>1686</v>
      </c>
      <c r="I30" s="53">
        <v>1897</v>
      </c>
      <c r="J30" s="53">
        <v>2100</v>
      </c>
      <c r="K30" s="53">
        <v>3014</v>
      </c>
      <c r="L30" s="53">
        <v>3943</v>
      </c>
      <c r="M30" s="53">
        <v>4931</v>
      </c>
      <c r="N30" s="53">
        <v>6007</v>
      </c>
      <c r="O30" s="53">
        <v>7158</v>
      </c>
      <c r="P30" s="53">
        <v>8558</v>
      </c>
      <c r="Q30" s="53">
        <v>10091</v>
      </c>
      <c r="R30" s="53">
        <v>11647</v>
      </c>
      <c r="S30" s="53">
        <v>13225</v>
      </c>
      <c r="T30" s="53">
        <v>14816</v>
      </c>
      <c r="U30" s="53">
        <v>16841</v>
      </c>
      <c r="V30" s="53">
        <v>18673</v>
      </c>
      <c r="W30" s="53">
        <v>20541</v>
      </c>
      <c r="X30" s="53">
        <v>22427</v>
      </c>
      <c r="Y30" s="53">
        <v>24347</v>
      </c>
      <c r="Z30" s="53">
        <v>26081</v>
      </c>
      <c r="AA30" s="53">
        <v>27343</v>
      </c>
      <c r="AB30" s="53">
        <v>28576</v>
      </c>
      <c r="AC30" s="53">
        <v>29752</v>
      </c>
      <c r="AD30" s="53">
        <v>30939</v>
      </c>
      <c r="AE30" s="53">
        <v>32401</v>
      </c>
      <c r="AF30" s="53">
        <v>33352</v>
      </c>
      <c r="AG30" s="53">
        <v>34324</v>
      </c>
      <c r="AH30" s="53">
        <v>35311</v>
      </c>
      <c r="AI30" s="53">
        <v>36317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3">
        <v>373</v>
      </c>
      <c r="E31" s="53">
        <v>438</v>
      </c>
      <c r="F31" s="53">
        <v>477</v>
      </c>
      <c r="G31" s="53">
        <v>542</v>
      </c>
      <c r="H31" s="53">
        <v>601</v>
      </c>
      <c r="I31" s="53">
        <v>658</v>
      </c>
      <c r="J31" s="53">
        <v>716</v>
      </c>
      <c r="K31" s="53">
        <v>940</v>
      </c>
      <c r="L31" s="53">
        <v>1234</v>
      </c>
      <c r="M31" s="53">
        <v>1575</v>
      </c>
      <c r="N31" s="53">
        <v>1946</v>
      </c>
      <c r="O31" s="53">
        <v>2346</v>
      </c>
      <c r="P31" s="53">
        <v>2751</v>
      </c>
      <c r="Q31" s="53">
        <v>3205</v>
      </c>
      <c r="R31" s="53">
        <v>3662</v>
      </c>
      <c r="S31" s="53">
        <v>4126</v>
      </c>
      <c r="T31" s="53">
        <v>4594</v>
      </c>
      <c r="U31" s="53">
        <v>5097</v>
      </c>
      <c r="V31" s="53">
        <v>5562</v>
      </c>
      <c r="W31" s="53">
        <v>6036</v>
      </c>
      <c r="X31" s="53">
        <v>6507</v>
      </c>
      <c r="Y31" s="53">
        <v>6987</v>
      </c>
      <c r="Z31" s="53">
        <v>7399</v>
      </c>
      <c r="AA31" s="53">
        <v>7705</v>
      </c>
      <c r="AB31" s="53">
        <v>8002</v>
      </c>
      <c r="AC31" s="53">
        <v>8286</v>
      </c>
      <c r="AD31" s="53">
        <v>8571</v>
      </c>
      <c r="AE31" s="53">
        <v>8909</v>
      </c>
      <c r="AF31" s="53">
        <v>9135</v>
      </c>
      <c r="AG31" s="53">
        <v>9364</v>
      </c>
      <c r="AH31" s="53">
        <v>9596</v>
      </c>
      <c r="AI31" s="53">
        <v>9830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3">
        <v>478</v>
      </c>
      <c r="E32" s="53">
        <v>565</v>
      </c>
      <c r="F32" s="53">
        <v>622</v>
      </c>
      <c r="G32" s="53">
        <v>713</v>
      </c>
      <c r="H32" s="53">
        <v>798</v>
      </c>
      <c r="I32" s="53">
        <v>884</v>
      </c>
      <c r="J32" s="53">
        <v>964</v>
      </c>
      <c r="K32" s="53">
        <v>1306</v>
      </c>
      <c r="L32" s="53">
        <v>1694</v>
      </c>
      <c r="M32" s="53">
        <v>2135</v>
      </c>
      <c r="N32" s="53">
        <v>2614</v>
      </c>
      <c r="O32" s="53">
        <v>3127</v>
      </c>
      <c r="P32" s="53">
        <v>3760</v>
      </c>
      <c r="Q32" s="53">
        <v>4454</v>
      </c>
      <c r="R32" s="53">
        <v>5151</v>
      </c>
      <c r="S32" s="53">
        <v>5862</v>
      </c>
      <c r="T32" s="53">
        <v>6577</v>
      </c>
      <c r="U32" s="53">
        <v>7472</v>
      </c>
      <c r="V32" s="53">
        <v>8305</v>
      </c>
      <c r="W32" s="53">
        <v>9153</v>
      </c>
      <c r="X32" s="53">
        <v>10018</v>
      </c>
      <c r="Y32" s="53">
        <v>10898</v>
      </c>
      <c r="Z32" s="53">
        <v>11673</v>
      </c>
      <c r="AA32" s="53">
        <v>12248</v>
      </c>
      <c r="AB32" s="53">
        <v>12805</v>
      </c>
      <c r="AC32" s="53">
        <v>13338</v>
      </c>
      <c r="AD32" s="53">
        <v>13867</v>
      </c>
      <c r="AE32" s="53">
        <v>14502</v>
      </c>
      <c r="AF32" s="53">
        <v>14931</v>
      </c>
      <c r="AG32" s="53">
        <v>15365</v>
      </c>
      <c r="AH32" s="53">
        <v>15804</v>
      </c>
      <c r="AI32" s="53">
        <v>16255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3">
        <v>555</v>
      </c>
      <c r="E33" s="53">
        <v>631</v>
      </c>
      <c r="F33" s="53">
        <v>711</v>
      </c>
      <c r="G33" s="53">
        <v>811</v>
      </c>
      <c r="H33" s="53">
        <v>903</v>
      </c>
      <c r="I33" s="53">
        <v>997</v>
      </c>
      <c r="J33" s="53">
        <v>1089</v>
      </c>
      <c r="K33" s="53">
        <v>1512</v>
      </c>
      <c r="L33" s="53">
        <v>2059</v>
      </c>
      <c r="M33" s="53">
        <v>2705</v>
      </c>
      <c r="N33" s="53">
        <v>3424</v>
      </c>
      <c r="O33" s="53">
        <v>4198</v>
      </c>
      <c r="P33" s="53">
        <v>4911</v>
      </c>
      <c r="Q33" s="53">
        <v>5700</v>
      </c>
      <c r="R33" s="53">
        <v>6494</v>
      </c>
      <c r="S33" s="53">
        <v>7300</v>
      </c>
      <c r="T33" s="53">
        <v>8113</v>
      </c>
      <c r="U33" s="53">
        <v>8981</v>
      </c>
      <c r="V33" s="53">
        <v>9770</v>
      </c>
      <c r="W33" s="53">
        <v>10572</v>
      </c>
      <c r="X33" s="53">
        <v>11362</v>
      </c>
      <c r="Y33" s="53">
        <v>12164</v>
      </c>
      <c r="Z33" s="53">
        <v>12853</v>
      </c>
      <c r="AA33" s="53">
        <v>13354</v>
      </c>
      <c r="AB33" s="53">
        <v>13844</v>
      </c>
      <c r="AC33" s="53">
        <v>14311</v>
      </c>
      <c r="AD33" s="53">
        <v>14749</v>
      </c>
      <c r="AE33" s="53">
        <v>15276</v>
      </c>
      <c r="AF33" s="53">
        <v>15623</v>
      </c>
      <c r="AG33" s="53">
        <v>15964</v>
      </c>
      <c r="AH33" s="53">
        <v>16312</v>
      </c>
      <c r="AI33" s="53">
        <v>16667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3">
        <v>1420</v>
      </c>
      <c r="E34" s="53">
        <v>1604</v>
      </c>
      <c r="F34" s="53">
        <v>1864</v>
      </c>
      <c r="G34" s="53">
        <v>2186</v>
      </c>
      <c r="H34" s="53">
        <v>2516</v>
      </c>
      <c r="I34" s="53">
        <v>2842</v>
      </c>
      <c r="J34" s="53">
        <v>3166</v>
      </c>
      <c r="K34" s="53">
        <v>4649</v>
      </c>
      <c r="L34" s="53">
        <v>6123</v>
      </c>
      <c r="M34" s="53">
        <v>7665</v>
      </c>
      <c r="N34" s="53">
        <v>9340</v>
      </c>
      <c r="O34" s="53">
        <v>11139</v>
      </c>
      <c r="P34" s="53">
        <v>13433</v>
      </c>
      <c r="Q34" s="53">
        <v>15944</v>
      </c>
      <c r="R34" s="53">
        <v>18481</v>
      </c>
      <c r="S34" s="53">
        <v>21060</v>
      </c>
      <c r="T34" s="53">
        <v>23669</v>
      </c>
      <c r="U34" s="53">
        <v>27249</v>
      </c>
      <c r="V34" s="53">
        <v>30488</v>
      </c>
      <c r="W34" s="53">
        <v>33788</v>
      </c>
      <c r="X34" s="53">
        <v>37188</v>
      </c>
      <c r="Y34" s="53">
        <v>40640</v>
      </c>
      <c r="Z34" s="53">
        <v>43827</v>
      </c>
      <c r="AA34" s="53">
        <v>46140</v>
      </c>
      <c r="AB34" s="53">
        <v>48403</v>
      </c>
      <c r="AC34" s="53">
        <v>50558</v>
      </c>
      <c r="AD34" s="53">
        <v>52749</v>
      </c>
      <c r="AE34" s="53">
        <v>55447</v>
      </c>
      <c r="AF34" s="53">
        <v>57210</v>
      </c>
      <c r="AG34" s="53">
        <v>58998</v>
      </c>
      <c r="AH34" s="53">
        <v>60818</v>
      </c>
      <c r="AI34" s="53">
        <v>62678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3">
        <v>391</v>
      </c>
      <c r="E35" s="53">
        <v>457</v>
      </c>
      <c r="F35" s="53">
        <v>523</v>
      </c>
      <c r="G35" s="53">
        <v>615</v>
      </c>
      <c r="H35" s="53">
        <v>716</v>
      </c>
      <c r="I35" s="53">
        <v>815</v>
      </c>
      <c r="J35" s="53">
        <v>915</v>
      </c>
      <c r="K35" s="53">
        <v>1365</v>
      </c>
      <c r="L35" s="53">
        <v>1809</v>
      </c>
      <c r="M35" s="53">
        <v>2280</v>
      </c>
      <c r="N35" s="53">
        <v>2789</v>
      </c>
      <c r="O35" s="53">
        <v>3334</v>
      </c>
      <c r="P35" s="53">
        <v>4036</v>
      </c>
      <c r="Q35" s="53">
        <v>4806</v>
      </c>
      <c r="R35" s="53">
        <v>5589</v>
      </c>
      <c r="S35" s="53">
        <v>6381</v>
      </c>
      <c r="T35" s="53">
        <v>7181</v>
      </c>
      <c r="U35" s="53">
        <v>8270</v>
      </c>
      <c r="V35" s="53">
        <v>9286</v>
      </c>
      <c r="W35" s="53">
        <v>10322</v>
      </c>
      <c r="X35" s="53">
        <v>11379</v>
      </c>
      <c r="Y35" s="53">
        <v>12458</v>
      </c>
      <c r="Z35" s="53">
        <v>13411</v>
      </c>
      <c r="AA35" s="53">
        <v>14132</v>
      </c>
      <c r="AB35" s="53">
        <v>14837</v>
      </c>
      <c r="AC35" s="53">
        <v>15507</v>
      </c>
      <c r="AD35" s="53">
        <v>16175</v>
      </c>
      <c r="AE35" s="53">
        <v>16974</v>
      </c>
      <c r="AF35" s="53">
        <v>17513</v>
      </c>
      <c r="AG35" s="53">
        <v>18061</v>
      </c>
      <c r="AH35" s="53">
        <v>18619</v>
      </c>
      <c r="AI35" s="53">
        <v>19188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3">
        <v>608</v>
      </c>
      <c r="E36" s="53">
        <v>704</v>
      </c>
      <c r="F36" s="53">
        <v>804</v>
      </c>
      <c r="G36" s="53">
        <v>946</v>
      </c>
      <c r="H36" s="53">
        <v>1096</v>
      </c>
      <c r="I36" s="53">
        <v>1244</v>
      </c>
      <c r="J36" s="53">
        <v>1392</v>
      </c>
      <c r="K36" s="53">
        <v>2106</v>
      </c>
      <c r="L36" s="53">
        <v>2815</v>
      </c>
      <c r="M36" s="53">
        <v>3573</v>
      </c>
      <c r="N36" s="53">
        <v>4392</v>
      </c>
      <c r="O36" s="53">
        <v>5270</v>
      </c>
      <c r="P36" s="53">
        <v>6267</v>
      </c>
      <c r="Q36" s="53">
        <v>7371</v>
      </c>
      <c r="R36" s="53">
        <v>8494</v>
      </c>
      <c r="S36" s="53">
        <v>9633</v>
      </c>
      <c r="T36" s="53">
        <v>10785</v>
      </c>
      <c r="U36" s="53">
        <v>12224</v>
      </c>
      <c r="V36" s="53">
        <v>13565</v>
      </c>
      <c r="W36" s="53">
        <v>14930</v>
      </c>
      <c r="X36" s="53">
        <v>16315</v>
      </c>
      <c r="Y36" s="53">
        <v>17723</v>
      </c>
      <c r="Z36" s="53">
        <v>18955</v>
      </c>
      <c r="AA36" s="53">
        <v>19889</v>
      </c>
      <c r="AB36" s="53">
        <v>20804</v>
      </c>
      <c r="AC36" s="53">
        <v>21676</v>
      </c>
      <c r="AD36" s="53">
        <v>22547</v>
      </c>
      <c r="AE36" s="53">
        <v>23586</v>
      </c>
      <c r="AF36" s="53">
        <v>24283</v>
      </c>
      <c r="AG36" s="53">
        <v>24990</v>
      </c>
      <c r="AH36" s="53">
        <v>25709</v>
      </c>
      <c r="AI36" s="53">
        <v>26445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3">
        <v>682</v>
      </c>
      <c r="E37" s="53">
        <v>795</v>
      </c>
      <c r="F37" s="53">
        <v>909</v>
      </c>
      <c r="G37" s="53">
        <v>1072</v>
      </c>
      <c r="H37" s="53">
        <v>1242</v>
      </c>
      <c r="I37" s="53">
        <v>1413</v>
      </c>
      <c r="J37" s="53">
        <v>1582</v>
      </c>
      <c r="K37" s="53">
        <v>2393</v>
      </c>
      <c r="L37" s="53">
        <v>3175</v>
      </c>
      <c r="M37" s="53">
        <v>4004</v>
      </c>
      <c r="N37" s="53">
        <v>4900</v>
      </c>
      <c r="O37" s="53">
        <v>5851</v>
      </c>
      <c r="P37" s="53">
        <v>7046</v>
      </c>
      <c r="Q37" s="53">
        <v>8347</v>
      </c>
      <c r="R37" s="53">
        <v>9665</v>
      </c>
      <c r="S37" s="53">
        <v>11000</v>
      </c>
      <c r="T37" s="53">
        <v>12351</v>
      </c>
      <c r="U37" s="53">
        <v>14218</v>
      </c>
      <c r="V37" s="53">
        <v>15957</v>
      </c>
      <c r="W37" s="53">
        <v>17730</v>
      </c>
      <c r="X37" s="53">
        <v>19563</v>
      </c>
      <c r="Y37" s="53">
        <v>21422</v>
      </c>
      <c r="Z37" s="53">
        <v>23080</v>
      </c>
      <c r="AA37" s="53">
        <v>24329</v>
      </c>
      <c r="AB37" s="53">
        <v>25546</v>
      </c>
      <c r="AC37" s="53">
        <v>26708</v>
      </c>
      <c r="AD37" s="53">
        <v>27862</v>
      </c>
      <c r="AE37" s="53">
        <v>29249</v>
      </c>
      <c r="AF37" s="53">
        <v>30180</v>
      </c>
      <c r="AG37" s="53">
        <v>31126</v>
      </c>
      <c r="AH37" s="53">
        <v>32087</v>
      </c>
      <c r="AI37" s="53">
        <v>33072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3">
        <v>1126</v>
      </c>
      <c r="E38" s="53">
        <v>1297</v>
      </c>
      <c r="F38" s="53">
        <v>1522</v>
      </c>
      <c r="G38" s="53">
        <v>1796</v>
      </c>
      <c r="H38" s="53">
        <v>2072</v>
      </c>
      <c r="I38" s="53">
        <v>2342</v>
      </c>
      <c r="J38" s="53">
        <v>2612</v>
      </c>
      <c r="K38" s="53">
        <v>3842</v>
      </c>
      <c r="L38" s="53">
        <v>5136</v>
      </c>
      <c r="M38" s="53">
        <v>6508</v>
      </c>
      <c r="N38" s="53">
        <v>8025</v>
      </c>
      <c r="O38" s="53">
        <v>9674</v>
      </c>
      <c r="P38" s="53">
        <v>11645</v>
      </c>
      <c r="Q38" s="53">
        <v>13834</v>
      </c>
      <c r="R38" s="53">
        <v>16066</v>
      </c>
      <c r="S38" s="53">
        <v>18331</v>
      </c>
      <c r="T38" s="53">
        <v>20617</v>
      </c>
      <c r="U38" s="53">
        <v>23432</v>
      </c>
      <c r="V38" s="53">
        <v>25979</v>
      </c>
      <c r="W38" s="53">
        <v>28573</v>
      </c>
      <c r="X38" s="53">
        <v>31207</v>
      </c>
      <c r="Y38" s="53">
        <v>33884</v>
      </c>
      <c r="Z38" s="53">
        <v>36276</v>
      </c>
      <c r="AA38" s="53">
        <v>38023</v>
      </c>
      <c r="AB38" s="53">
        <v>39724</v>
      </c>
      <c r="AC38" s="53">
        <v>41348</v>
      </c>
      <c r="AD38" s="53">
        <v>42985</v>
      </c>
      <c r="AE38" s="53">
        <v>44996</v>
      </c>
      <c r="AF38" s="53">
        <v>46310</v>
      </c>
      <c r="AG38" s="53">
        <v>47634</v>
      </c>
      <c r="AH38" s="53">
        <v>48975</v>
      </c>
      <c r="AI38" s="53">
        <v>50345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3">
        <v>301</v>
      </c>
      <c r="E39" s="53">
        <v>342</v>
      </c>
      <c r="F39" s="53">
        <v>388</v>
      </c>
      <c r="G39" s="53">
        <v>445</v>
      </c>
      <c r="H39" s="53">
        <v>499</v>
      </c>
      <c r="I39" s="53">
        <v>551</v>
      </c>
      <c r="J39" s="53">
        <v>604</v>
      </c>
      <c r="K39" s="53">
        <v>880</v>
      </c>
      <c r="L39" s="53">
        <v>1298</v>
      </c>
      <c r="M39" s="53">
        <v>1811</v>
      </c>
      <c r="N39" s="53">
        <v>2390</v>
      </c>
      <c r="O39" s="53">
        <v>3022</v>
      </c>
      <c r="P39" s="53">
        <v>3560</v>
      </c>
      <c r="Q39" s="53">
        <v>4149</v>
      </c>
      <c r="R39" s="53">
        <v>4740</v>
      </c>
      <c r="S39" s="53">
        <v>5340</v>
      </c>
      <c r="T39" s="53">
        <v>5948</v>
      </c>
      <c r="U39" s="53">
        <v>6589</v>
      </c>
      <c r="V39" s="53">
        <v>7172</v>
      </c>
      <c r="W39" s="53">
        <v>7764</v>
      </c>
      <c r="X39" s="53">
        <v>8345</v>
      </c>
      <c r="Y39" s="53">
        <v>8936</v>
      </c>
      <c r="Z39" s="53">
        <v>9439</v>
      </c>
      <c r="AA39" s="53">
        <v>9806</v>
      </c>
      <c r="AB39" s="53">
        <v>10161</v>
      </c>
      <c r="AC39" s="53">
        <v>10499</v>
      </c>
      <c r="AD39" s="53">
        <v>10805</v>
      </c>
      <c r="AE39" s="53">
        <v>11170</v>
      </c>
      <c r="AF39" s="53">
        <v>11411</v>
      </c>
      <c r="AG39" s="53">
        <v>11648</v>
      </c>
      <c r="AH39" s="53">
        <v>11891</v>
      </c>
      <c r="AI39" s="53">
        <v>12137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3">
        <v>723</v>
      </c>
      <c r="E40" s="53">
        <v>831</v>
      </c>
      <c r="F40" s="53">
        <v>925</v>
      </c>
      <c r="G40" s="53">
        <v>1069</v>
      </c>
      <c r="H40" s="53">
        <v>1220</v>
      </c>
      <c r="I40" s="53">
        <v>1368</v>
      </c>
      <c r="J40" s="53">
        <v>1517</v>
      </c>
      <c r="K40" s="53">
        <v>2179</v>
      </c>
      <c r="L40" s="53">
        <v>2879</v>
      </c>
      <c r="M40" s="53">
        <v>3641</v>
      </c>
      <c r="N40" s="53">
        <v>4468</v>
      </c>
      <c r="O40" s="53">
        <v>5356</v>
      </c>
      <c r="P40" s="53">
        <v>6385</v>
      </c>
      <c r="Q40" s="53">
        <v>7531</v>
      </c>
      <c r="R40" s="53">
        <v>8694</v>
      </c>
      <c r="S40" s="53">
        <v>9875</v>
      </c>
      <c r="T40" s="53">
        <v>11065</v>
      </c>
      <c r="U40" s="53">
        <v>12536</v>
      </c>
      <c r="V40" s="53">
        <v>13906</v>
      </c>
      <c r="W40" s="53">
        <v>15298</v>
      </c>
      <c r="X40" s="53">
        <v>16725</v>
      </c>
      <c r="Y40" s="53">
        <v>18177</v>
      </c>
      <c r="Z40" s="53">
        <v>19445</v>
      </c>
      <c r="AA40" s="53">
        <v>20405</v>
      </c>
      <c r="AB40" s="53">
        <v>21341</v>
      </c>
      <c r="AC40" s="53">
        <v>22230</v>
      </c>
      <c r="AD40" s="53">
        <v>23123</v>
      </c>
      <c r="AE40" s="53">
        <v>24186</v>
      </c>
      <c r="AF40" s="53">
        <v>24892</v>
      </c>
      <c r="AG40" s="53">
        <v>25611</v>
      </c>
      <c r="AH40" s="53">
        <v>26337</v>
      </c>
      <c r="AI40" s="53">
        <v>27079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6" tint="-0.249977111117893"/>
  </sheetPr>
  <dimension ref="A1:AM40"/>
  <sheetViews>
    <sheetView workbookViewId="0">
      <selection activeCell="D2" sqref="D2:AI40"/>
    </sheetView>
  </sheetViews>
  <sheetFormatPr defaultRowHeight="14.5" x14ac:dyDescent="0.35"/>
  <cols>
    <col min="1" max="1" width="26.6328125" customWidth="1"/>
    <col min="2" max="35" width="10.453125" customWidth="1"/>
    <col min="36" max="36" width="31" customWidth="1"/>
    <col min="37" max="37" width="69.36328125" bestFit="1" customWidth="1"/>
    <col min="38" max="38" width="49" bestFit="1" customWidth="1"/>
    <col min="39" max="39" width="23.36328125" bestFit="1" customWidth="1"/>
  </cols>
  <sheetData>
    <row r="1" spans="1:39" s="22" customFormat="1" x14ac:dyDescent="0.3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71</v>
      </c>
      <c r="AL1" s="21" t="s">
        <v>68</v>
      </c>
      <c r="AM1" s="21" t="s">
        <v>69</v>
      </c>
    </row>
    <row r="2" spans="1:39" x14ac:dyDescent="0.35">
      <c r="A2" s="2" t="s">
        <v>0</v>
      </c>
      <c r="B2" s="3"/>
      <c r="C2" s="3"/>
      <c r="D2" s="53">
        <v>988</v>
      </c>
      <c r="E2" s="53">
        <v>1160</v>
      </c>
      <c r="F2" s="53">
        <v>1597</v>
      </c>
      <c r="G2" s="53">
        <v>3450</v>
      </c>
      <c r="H2" s="53">
        <v>5637</v>
      </c>
      <c r="I2" s="53">
        <v>8212</v>
      </c>
      <c r="J2" s="53">
        <v>11165</v>
      </c>
      <c r="K2" s="53">
        <v>15150</v>
      </c>
      <c r="L2" s="53">
        <v>19635</v>
      </c>
      <c r="M2" s="53">
        <v>24359</v>
      </c>
      <c r="N2" s="53">
        <v>29116</v>
      </c>
      <c r="O2" s="53">
        <v>33937</v>
      </c>
      <c r="P2" s="53">
        <v>38974</v>
      </c>
      <c r="Q2" s="53">
        <v>43853</v>
      </c>
      <c r="R2" s="53">
        <v>48682</v>
      </c>
      <c r="S2" s="53">
        <v>53488</v>
      </c>
      <c r="T2" s="53">
        <v>58290</v>
      </c>
      <c r="U2" s="53">
        <v>62892</v>
      </c>
      <c r="V2" s="53">
        <v>66748</v>
      </c>
      <c r="W2" s="53">
        <v>70615</v>
      </c>
      <c r="X2" s="53">
        <v>74028</v>
      </c>
      <c r="Y2" s="53">
        <v>77179</v>
      </c>
      <c r="Z2" s="53">
        <v>79668</v>
      </c>
      <c r="AA2" s="53">
        <v>81155</v>
      </c>
      <c r="AB2" s="53">
        <v>82208</v>
      </c>
      <c r="AC2" s="53">
        <v>83185</v>
      </c>
      <c r="AD2" s="53">
        <v>84036</v>
      </c>
      <c r="AE2" s="53">
        <v>84960</v>
      </c>
      <c r="AF2" s="53">
        <v>85763</v>
      </c>
      <c r="AG2" s="53">
        <v>86608</v>
      </c>
      <c r="AH2" s="53">
        <v>87390</v>
      </c>
      <c r="AI2" s="53">
        <v>88155</v>
      </c>
      <c r="AJ2" s="2" t="s">
        <v>0</v>
      </c>
      <c r="AK2" s="37" t="s">
        <v>72</v>
      </c>
      <c r="AL2" s="2" t="s">
        <v>54</v>
      </c>
      <c r="AM2" s="2" t="s">
        <v>57</v>
      </c>
    </row>
    <row r="3" spans="1:39" x14ac:dyDescent="0.35">
      <c r="A3" s="2" t="s">
        <v>1</v>
      </c>
      <c r="B3" s="3"/>
      <c r="C3" s="3"/>
      <c r="D3" s="53">
        <v>94</v>
      </c>
      <c r="E3" s="53">
        <v>114</v>
      </c>
      <c r="F3" s="53">
        <v>153</v>
      </c>
      <c r="G3" s="53">
        <v>286</v>
      </c>
      <c r="H3" s="53">
        <v>454</v>
      </c>
      <c r="I3" s="53">
        <v>640</v>
      </c>
      <c r="J3" s="53">
        <v>851</v>
      </c>
      <c r="K3" s="53">
        <v>1121</v>
      </c>
      <c r="L3" s="53">
        <v>1447</v>
      </c>
      <c r="M3" s="53">
        <v>1808</v>
      </c>
      <c r="N3" s="53">
        <v>2171</v>
      </c>
      <c r="O3" s="53">
        <v>2515</v>
      </c>
      <c r="P3" s="53">
        <v>2866</v>
      </c>
      <c r="Q3" s="53">
        <v>3203</v>
      </c>
      <c r="R3" s="53">
        <v>3537</v>
      </c>
      <c r="S3" s="53">
        <v>3865</v>
      </c>
      <c r="T3" s="53">
        <v>4195</v>
      </c>
      <c r="U3" s="53">
        <v>4509</v>
      </c>
      <c r="V3" s="53">
        <v>4772</v>
      </c>
      <c r="W3" s="53">
        <v>5036</v>
      </c>
      <c r="X3" s="53">
        <v>5270</v>
      </c>
      <c r="Y3" s="53">
        <v>5485</v>
      </c>
      <c r="Z3" s="53">
        <v>5654</v>
      </c>
      <c r="AA3" s="53">
        <v>5751</v>
      </c>
      <c r="AB3" s="53">
        <v>5815</v>
      </c>
      <c r="AC3" s="53">
        <v>5873</v>
      </c>
      <c r="AD3" s="53">
        <v>5922</v>
      </c>
      <c r="AE3" s="53">
        <v>5975</v>
      </c>
      <c r="AF3" s="53">
        <v>6020</v>
      </c>
      <c r="AG3" s="53">
        <v>6069</v>
      </c>
      <c r="AH3" s="53">
        <v>6114</v>
      </c>
      <c r="AI3" s="53">
        <v>6157</v>
      </c>
      <c r="AJ3" s="2" t="s">
        <v>1</v>
      </c>
      <c r="AK3" s="37" t="s">
        <v>73</v>
      </c>
      <c r="AL3" s="2" t="s">
        <v>66</v>
      </c>
      <c r="AM3" s="2" t="s">
        <v>57</v>
      </c>
    </row>
    <row r="4" spans="1:39" x14ac:dyDescent="0.35">
      <c r="A4" s="2" t="s">
        <v>2</v>
      </c>
      <c r="B4" s="3"/>
      <c r="C4" s="3"/>
      <c r="D4" s="53">
        <v>1274</v>
      </c>
      <c r="E4" s="53">
        <v>1416</v>
      </c>
      <c r="F4" s="53">
        <v>1940</v>
      </c>
      <c r="G4" s="53">
        <v>4724</v>
      </c>
      <c r="H4" s="53">
        <v>7809</v>
      </c>
      <c r="I4" s="53">
        <v>11386</v>
      </c>
      <c r="J4" s="53">
        <v>15467</v>
      </c>
      <c r="K4" s="53">
        <v>21059</v>
      </c>
      <c r="L4" s="53">
        <v>28467</v>
      </c>
      <c r="M4" s="53">
        <v>37073</v>
      </c>
      <c r="N4" s="53">
        <v>45808</v>
      </c>
      <c r="O4" s="53">
        <v>54991</v>
      </c>
      <c r="P4" s="53">
        <v>64667</v>
      </c>
      <c r="Q4" s="53">
        <v>74027</v>
      </c>
      <c r="R4" s="53">
        <v>83293</v>
      </c>
      <c r="S4" s="53">
        <v>92539</v>
      </c>
      <c r="T4" s="53">
        <v>101741</v>
      </c>
      <c r="U4" s="53">
        <v>110513</v>
      </c>
      <c r="V4" s="53">
        <v>117811</v>
      </c>
      <c r="W4" s="53">
        <v>125095</v>
      </c>
      <c r="X4" s="53">
        <v>131476</v>
      </c>
      <c r="Y4" s="53">
        <v>137314</v>
      </c>
      <c r="Z4" s="53">
        <v>141744</v>
      </c>
      <c r="AA4" s="53">
        <v>144227</v>
      </c>
      <c r="AB4" s="53">
        <v>145831</v>
      </c>
      <c r="AC4" s="53">
        <v>147340</v>
      </c>
      <c r="AD4" s="53">
        <v>148609</v>
      </c>
      <c r="AE4" s="53">
        <v>150033</v>
      </c>
      <c r="AF4" s="53">
        <v>151199</v>
      </c>
      <c r="AG4" s="53">
        <v>152417</v>
      </c>
      <c r="AH4" s="53">
        <v>153516</v>
      </c>
      <c r="AI4" s="53">
        <v>154573</v>
      </c>
      <c r="AJ4" s="2" t="s">
        <v>2</v>
      </c>
      <c r="AK4" s="37" t="s">
        <v>54</v>
      </c>
      <c r="AL4" s="2" t="s">
        <v>54</v>
      </c>
      <c r="AM4" s="2"/>
    </row>
    <row r="5" spans="1:39" x14ac:dyDescent="0.35">
      <c r="A5" s="2" t="s">
        <v>3</v>
      </c>
      <c r="B5" s="3"/>
      <c r="C5" s="3"/>
      <c r="D5" s="53">
        <v>525</v>
      </c>
      <c r="E5" s="53">
        <v>584</v>
      </c>
      <c r="F5" s="53">
        <v>792</v>
      </c>
      <c r="G5" s="53">
        <v>1848</v>
      </c>
      <c r="H5" s="53">
        <v>3034</v>
      </c>
      <c r="I5" s="53">
        <v>4393</v>
      </c>
      <c r="J5" s="53">
        <v>5920</v>
      </c>
      <c r="K5" s="53">
        <v>8013</v>
      </c>
      <c r="L5" s="53">
        <v>11063</v>
      </c>
      <c r="M5" s="53">
        <v>14775</v>
      </c>
      <c r="N5" s="53">
        <v>18509</v>
      </c>
      <c r="O5" s="53">
        <v>22401</v>
      </c>
      <c r="P5" s="53">
        <v>26499</v>
      </c>
      <c r="Q5" s="53">
        <v>30453</v>
      </c>
      <c r="R5" s="53">
        <v>34320</v>
      </c>
      <c r="S5" s="53">
        <v>38164</v>
      </c>
      <c r="T5" s="53">
        <v>41992</v>
      </c>
      <c r="U5" s="53">
        <v>45632</v>
      </c>
      <c r="V5" s="53">
        <v>48654</v>
      </c>
      <c r="W5" s="53">
        <v>51670</v>
      </c>
      <c r="X5" s="53">
        <v>54301</v>
      </c>
      <c r="Y5" s="53">
        <v>56702</v>
      </c>
      <c r="Z5" s="53">
        <v>58496</v>
      </c>
      <c r="AA5" s="53">
        <v>59459</v>
      </c>
      <c r="AB5" s="53">
        <v>60049</v>
      </c>
      <c r="AC5" s="53">
        <v>60607</v>
      </c>
      <c r="AD5" s="53">
        <v>61065</v>
      </c>
      <c r="AE5" s="53">
        <v>61586</v>
      </c>
      <c r="AF5" s="53">
        <v>61997</v>
      </c>
      <c r="AG5" s="53">
        <v>62431</v>
      </c>
      <c r="AH5" s="53">
        <v>62812</v>
      </c>
      <c r="AI5" s="53">
        <v>63171</v>
      </c>
      <c r="AJ5" s="2" t="s">
        <v>3</v>
      </c>
      <c r="AK5" s="37" t="s">
        <v>54</v>
      </c>
      <c r="AL5" s="2" t="s">
        <v>54</v>
      </c>
      <c r="AM5" s="2"/>
    </row>
    <row r="6" spans="1:39" x14ac:dyDescent="0.35">
      <c r="A6" s="2" t="s">
        <v>4</v>
      </c>
      <c r="B6" s="3"/>
      <c r="C6" s="3"/>
      <c r="D6" s="53">
        <v>1887</v>
      </c>
      <c r="E6" s="53">
        <v>2291</v>
      </c>
      <c r="F6" s="53">
        <v>2988</v>
      </c>
      <c r="G6" s="53">
        <v>6458</v>
      </c>
      <c r="H6" s="53">
        <v>10448</v>
      </c>
      <c r="I6" s="53">
        <v>15057</v>
      </c>
      <c r="J6" s="53">
        <v>20300</v>
      </c>
      <c r="K6" s="53">
        <v>27479</v>
      </c>
      <c r="L6" s="53">
        <v>36347</v>
      </c>
      <c r="M6" s="53">
        <v>46405</v>
      </c>
      <c r="N6" s="53">
        <v>56404</v>
      </c>
      <c r="O6" s="53">
        <v>66652</v>
      </c>
      <c r="P6" s="53">
        <v>77742</v>
      </c>
      <c r="Q6" s="53">
        <v>88091</v>
      </c>
      <c r="R6" s="53">
        <v>98381</v>
      </c>
      <c r="S6" s="53">
        <v>108626</v>
      </c>
      <c r="T6" s="53">
        <v>118751</v>
      </c>
      <c r="U6" s="53">
        <v>130018</v>
      </c>
      <c r="V6" s="53">
        <v>138160</v>
      </c>
      <c r="W6" s="53">
        <v>146308</v>
      </c>
      <c r="X6" s="53">
        <v>153511</v>
      </c>
      <c r="Y6" s="53">
        <v>160078</v>
      </c>
      <c r="Z6" s="53">
        <v>166213</v>
      </c>
      <c r="AA6" s="53">
        <v>169228</v>
      </c>
      <c r="AB6" s="53">
        <v>171136</v>
      </c>
      <c r="AC6" s="53">
        <v>172953</v>
      </c>
      <c r="AD6" s="53">
        <v>174509</v>
      </c>
      <c r="AE6" s="53">
        <v>176737</v>
      </c>
      <c r="AF6" s="53">
        <v>178168</v>
      </c>
      <c r="AG6" s="53">
        <v>179460</v>
      </c>
      <c r="AH6" s="53">
        <v>180819</v>
      </c>
      <c r="AI6" s="53">
        <v>182130</v>
      </c>
      <c r="AJ6" s="2" t="s">
        <v>4</v>
      </c>
      <c r="AK6" s="37" t="s">
        <v>55</v>
      </c>
      <c r="AL6" s="2" t="s">
        <v>55</v>
      </c>
      <c r="AM6" s="2"/>
    </row>
    <row r="7" spans="1:39" x14ac:dyDescent="0.35">
      <c r="A7" s="2" t="s">
        <v>5</v>
      </c>
      <c r="B7" s="3"/>
      <c r="C7" s="3"/>
      <c r="D7" s="53">
        <v>203</v>
      </c>
      <c r="E7" s="53">
        <v>227</v>
      </c>
      <c r="F7" s="53">
        <v>295</v>
      </c>
      <c r="G7" s="53">
        <v>640</v>
      </c>
      <c r="H7" s="53">
        <v>1071</v>
      </c>
      <c r="I7" s="53">
        <v>1577</v>
      </c>
      <c r="J7" s="53">
        <v>2146</v>
      </c>
      <c r="K7" s="53">
        <v>2871</v>
      </c>
      <c r="L7" s="53">
        <v>3740</v>
      </c>
      <c r="M7" s="53">
        <v>4674</v>
      </c>
      <c r="N7" s="53">
        <v>5589</v>
      </c>
      <c r="O7" s="53">
        <v>6475</v>
      </c>
      <c r="P7" s="53">
        <v>7395</v>
      </c>
      <c r="Q7" s="53">
        <v>8269</v>
      </c>
      <c r="R7" s="53">
        <v>9092</v>
      </c>
      <c r="S7" s="53">
        <v>9897</v>
      </c>
      <c r="T7" s="53">
        <v>10700</v>
      </c>
      <c r="U7" s="53">
        <v>11468</v>
      </c>
      <c r="V7" s="53">
        <v>12109</v>
      </c>
      <c r="W7" s="53">
        <v>12752</v>
      </c>
      <c r="X7" s="53">
        <v>13318</v>
      </c>
      <c r="Y7" s="53">
        <v>13841</v>
      </c>
      <c r="Z7" s="53">
        <v>14248</v>
      </c>
      <c r="AA7" s="53">
        <v>14486</v>
      </c>
      <c r="AB7" s="53">
        <v>14652</v>
      </c>
      <c r="AC7" s="53">
        <v>14804</v>
      </c>
      <c r="AD7" s="53">
        <v>14937</v>
      </c>
      <c r="AE7" s="53">
        <v>15080</v>
      </c>
      <c r="AF7" s="53">
        <v>15204</v>
      </c>
      <c r="AG7" s="53">
        <v>15333</v>
      </c>
      <c r="AH7" s="53">
        <v>15453</v>
      </c>
      <c r="AI7" s="53">
        <v>15567</v>
      </c>
      <c r="AJ7" s="2" t="s">
        <v>5</v>
      </c>
      <c r="AK7" s="37" t="s">
        <v>74</v>
      </c>
      <c r="AL7" s="2" t="s">
        <v>54</v>
      </c>
      <c r="AM7" s="2" t="s">
        <v>60</v>
      </c>
    </row>
    <row r="8" spans="1:39" x14ac:dyDescent="0.35">
      <c r="A8" s="2" t="s">
        <v>6</v>
      </c>
      <c r="B8" s="3"/>
      <c r="C8" s="3"/>
      <c r="D8" s="53">
        <v>301</v>
      </c>
      <c r="E8" s="53">
        <v>343</v>
      </c>
      <c r="F8" s="53">
        <v>449</v>
      </c>
      <c r="G8" s="53">
        <v>1106</v>
      </c>
      <c r="H8" s="53">
        <v>1819</v>
      </c>
      <c r="I8" s="53">
        <v>2639</v>
      </c>
      <c r="J8" s="53">
        <v>3567</v>
      </c>
      <c r="K8" s="53">
        <v>4949</v>
      </c>
      <c r="L8" s="53">
        <v>6656</v>
      </c>
      <c r="M8" s="53">
        <v>8643</v>
      </c>
      <c r="N8" s="53">
        <v>10648</v>
      </c>
      <c r="O8" s="53">
        <v>12751</v>
      </c>
      <c r="P8" s="53">
        <v>15051</v>
      </c>
      <c r="Q8" s="53">
        <v>17194</v>
      </c>
      <c r="R8" s="53">
        <v>19324</v>
      </c>
      <c r="S8" s="53">
        <v>21450</v>
      </c>
      <c r="T8" s="53">
        <v>23561</v>
      </c>
      <c r="U8" s="53">
        <v>25920</v>
      </c>
      <c r="V8" s="53">
        <v>27612</v>
      </c>
      <c r="W8" s="53">
        <v>29308</v>
      </c>
      <c r="X8" s="53">
        <v>30799</v>
      </c>
      <c r="Y8" s="53">
        <v>32156</v>
      </c>
      <c r="Z8" s="53">
        <v>33406</v>
      </c>
      <c r="AA8" s="53">
        <v>33997</v>
      </c>
      <c r="AB8" s="53">
        <v>34358</v>
      </c>
      <c r="AC8" s="53">
        <v>34704</v>
      </c>
      <c r="AD8" s="53">
        <v>34998</v>
      </c>
      <c r="AE8" s="53">
        <v>35433</v>
      </c>
      <c r="AF8" s="53">
        <v>35697</v>
      </c>
      <c r="AG8" s="53">
        <v>35931</v>
      </c>
      <c r="AH8" s="53">
        <v>36179</v>
      </c>
      <c r="AI8" s="53">
        <v>36415</v>
      </c>
      <c r="AJ8" s="2" t="s">
        <v>6</v>
      </c>
      <c r="AK8" s="37" t="s">
        <v>56</v>
      </c>
      <c r="AL8" s="2" t="s">
        <v>56</v>
      </c>
      <c r="AM8" s="2"/>
    </row>
    <row r="9" spans="1:39" x14ac:dyDescent="0.35">
      <c r="A9" s="2" t="s">
        <v>7</v>
      </c>
      <c r="B9" s="3"/>
      <c r="C9" s="3"/>
      <c r="D9" s="53">
        <v>1195</v>
      </c>
      <c r="E9" s="53">
        <v>1400</v>
      </c>
      <c r="F9" s="53">
        <v>1904</v>
      </c>
      <c r="G9" s="53">
        <v>3888</v>
      </c>
      <c r="H9" s="53">
        <v>6127</v>
      </c>
      <c r="I9" s="53">
        <v>8661</v>
      </c>
      <c r="J9" s="53">
        <v>11519</v>
      </c>
      <c r="K9" s="53">
        <v>15358</v>
      </c>
      <c r="L9" s="53">
        <v>20323</v>
      </c>
      <c r="M9" s="53">
        <v>25996</v>
      </c>
      <c r="N9" s="53">
        <v>31698</v>
      </c>
      <c r="O9" s="53">
        <v>37460</v>
      </c>
      <c r="P9" s="53">
        <v>43487</v>
      </c>
      <c r="Q9" s="53">
        <v>49321</v>
      </c>
      <c r="R9" s="53">
        <v>55111</v>
      </c>
      <c r="S9" s="53">
        <v>60867</v>
      </c>
      <c r="T9" s="53">
        <v>66616</v>
      </c>
      <c r="U9" s="53">
        <v>72084</v>
      </c>
      <c r="V9" s="53">
        <v>76656</v>
      </c>
      <c r="W9" s="53">
        <v>81229</v>
      </c>
      <c r="X9" s="53">
        <v>85217</v>
      </c>
      <c r="Y9" s="53">
        <v>88878</v>
      </c>
      <c r="Z9" s="53">
        <v>91706</v>
      </c>
      <c r="AA9" s="53">
        <v>93272</v>
      </c>
      <c r="AB9" s="53">
        <v>94310</v>
      </c>
      <c r="AC9" s="53">
        <v>95278</v>
      </c>
      <c r="AD9" s="53">
        <v>96098</v>
      </c>
      <c r="AE9" s="53">
        <v>97007</v>
      </c>
      <c r="AF9" s="53">
        <v>97764</v>
      </c>
      <c r="AG9" s="53">
        <v>98556</v>
      </c>
      <c r="AH9" s="53">
        <v>99274</v>
      </c>
      <c r="AI9" s="53">
        <v>99969</v>
      </c>
      <c r="AJ9" s="2" t="s">
        <v>7</v>
      </c>
      <c r="AK9" s="37" t="s">
        <v>57</v>
      </c>
      <c r="AL9" s="2" t="s">
        <v>57</v>
      </c>
      <c r="AM9" s="2"/>
    </row>
    <row r="10" spans="1:39" x14ac:dyDescent="0.35">
      <c r="A10" s="2" t="s">
        <v>8</v>
      </c>
      <c r="B10" s="3"/>
      <c r="C10" s="3"/>
      <c r="D10" s="53">
        <v>247</v>
      </c>
      <c r="E10" s="53">
        <v>281</v>
      </c>
      <c r="F10" s="53">
        <v>361</v>
      </c>
      <c r="G10" s="53">
        <v>802</v>
      </c>
      <c r="H10" s="53">
        <v>1463</v>
      </c>
      <c r="I10" s="53">
        <v>2222</v>
      </c>
      <c r="J10" s="53">
        <v>3059</v>
      </c>
      <c r="K10" s="53">
        <v>3945</v>
      </c>
      <c r="L10" s="53">
        <v>5016</v>
      </c>
      <c r="M10" s="53">
        <v>6142</v>
      </c>
      <c r="N10" s="53">
        <v>7255</v>
      </c>
      <c r="O10" s="53">
        <v>8161</v>
      </c>
      <c r="P10" s="53">
        <v>9016</v>
      </c>
      <c r="Q10" s="53">
        <v>9819</v>
      </c>
      <c r="R10" s="53">
        <v>10558</v>
      </c>
      <c r="S10" s="53">
        <v>11273</v>
      </c>
      <c r="T10" s="53">
        <v>11985</v>
      </c>
      <c r="U10" s="53">
        <v>12665</v>
      </c>
      <c r="V10" s="53">
        <v>13239</v>
      </c>
      <c r="W10" s="53">
        <v>13814</v>
      </c>
      <c r="X10" s="53">
        <v>14322</v>
      </c>
      <c r="Y10" s="53">
        <v>14793</v>
      </c>
      <c r="Z10" s="53">
        <v>15161</v>
      </c>
      <c r="AA10" s="53">
        <v>15372</v>
      </c>
      <c r="AB10" s="53">
        <v>15522</v>
      </c>
      <c r="AC10" s="53">
        <v>15660</v>
      </c>
      <c r="AD10" s="53">
        <v>15782</v>
      </c>
      <c r="AE10" s="53">
        <v>15916</v>
      </c>
      <c r="AF10" s="53">
        <v>16026</v>
      </c>
      <c r="AG10" s="53">
        <v>16144</v>
      </c>
      <c r="AH10" s="53">
        <v>16254</v>
      </c>
      <c r="AI10" s="53">
        <v>16361</v>
      </c>
      <c r="AJ10" s="2" t="s">
        <v>8</v>
      </c>
      <c r="AK10" s="37" t="s">
        <v>58</v>
      </c>
      <c r="AL10" s="2" t="s">
        <v>58</v>
      </c>
      <c r="AM10" s="2"/>
    </row>
    <row r="11" spans="1:39" x14ac:dyDescent="0.35">
      <c r="A11" s="2" t="s">
        <v>9</v>
      </c>
      <c r="B11" s="3"/>
      <c r="C11" s="3"/>
      <c r="D11" s="53">
        <v>1872</v>
      </c>
      <c r="E11" s="53">
        <v>2106</v>
      </c>
      <c r="F11" s="53">
        <v>2697</v>
      </c>
      <c r="G11" s="53">
        <v>5306</v>
      </c>
      <c r="H11" s="53">
        <v>8585</v>
      </c>
      <c r="I11" s="53">
        <v>12264</v>
      </c>
      <c r="J11" s="53">
        <v>16353</v>
      </c>
      <c r="K11" s="53">
        <v>21312</v>
      </c>
      <c r="L11" s="53">
        <v>27816</v>
      </c>
      <c r="M11" s="53">
        <v>35130</v>
      </c>
      <c r="N11" s="53">
        <v>42330</v>
      </c>
      <c r="O11" s="53">
        <v>49075</v>
      </c>
      <c r="P11" s="53">
        <v>55951</v>
      </c>
      <c r="Q11" s="53">
        <v>62520</v>
      </c>
      <c r="R11" s="53">
        <v>68881</v>
      </c>
      <c r="S11" s="53">
        <v>75136</v>
      </c>
      <c r="T11" s="53">
        <v>81362</v>
      </c>
      <c r="U11" s="53">
        <v>87306</v>
      </c>
      <c r="V11" s="53">
        <v>92261</v>
      </c>
      <c r="W11" s="53">
        <v>97259</v>
      </c>
      <c r="X11" s="53">
        <v>101613</v>
      </c>
      <c r="Y11" s="53">
        <v>105602</v>
      </c>
      <c r="Z11" s="53">
        <v>108695</v>
      </c>
      <c r="AA11" s="53">
        <v>110368</v>
      </c>
      <c r="AB11" s="53">
        <v>111474</v>
      </c>
      <c r="AC11" s="53">
        <v>112522</v>
      </c>
      <c r="AD11" s="53">
        <v>113421</v>
      </c>
      <c r="AE11" s="53">
        <v>114412</v>
      </c>
      <c r="AF11" s="53">
        <v>115221</v>
      </c>
      <c r="AG11" s="53">
        <v>116076</v>
      </c>
      <c r="AH11" s="53">
        <v>116841</v>
      </c>
      <c r="AI11" s="53">
        <v>117585</v>
      </c>
      <c r="AJ11" s="2" t="s">
        <v>9</v>
      </c>
      <c r="AK11" s="37" t="s">
        <v>75</v>
      </c>
      <c r="AL11" s="2" t="s">
        <v>59</v>
      </c>
      <c r="AM11" s="2" t="s">
        <v>60</v>
      </c>
    </row>
    <row r="12" spans="1:39" x14ac:dyDescent="0.35">
      <c r="A12" s="2" t="s">
        <v>10</v>
      </c>
      <c r="B12" s="3"/>
      <c r="C12" s="3"/>
      <c r="D12" s="53">
        <v>545</v>
      </c>
      <c r="E12" s="53">
        <v>634</v>
      </c>
      <c r="F12" s="53">
        <v>834</v>
      </c>
      <c r="G12" s="53">
        <v>1972</v>
      </c>
      <c r="H12" s="53">
        <v>3217</v>
      </c>
      <c r="I12" s="53">
        <v>4643</v>
      </c>
      <c r="J12" s="53">
        <v>6265</v>
      </c>
      <c r="K12" s="53">
        <v>8757</v>
      </c>
      <c r="L12" s="53">
        <v>11839</v>
      </c>
      <c r="M12" s="53">
        <v>15440</v>
      </c>
      <c r="N12" s="53">
        <v>19075</v>
      </c>
      <c r="O12" s="53">
        <v>22894</v>
      </c>
      <c r="P12" s="53">
        <v>27088</v>
      </c>
      <c r="Q12" s="53">
        <v>31011</v>
      </c>
      <c r="R12" s="53">
        <v>34917</v>
      </c>
      <c r="S12" s="53">
        <v>38818</v>
      </c>
      <c r="T12" s="53">
        <v>42704</v>
      </c>
      <c r="U12" s="53">
        <v>47042</v>
      </c>
      <c r="V12" s="53">
        <v>50159</v>
      </c>
      <c r="W12" s="53">
        <v>53274</v>
      </c>
      <c r="X12" s="53">
        <v>56024</v>
      </c>
      <c r="Y12" s="53">
        <v>58524</v>
      </c>
      <c r="Z12" s="53">
        <v>60851</v>
      </c>
      <c r="AA12" s="53">
        <v>61968</v>
      </c>
      <c r="AB12" s="53">
        <v>62650</v>
      </c>
      <c r="AC12" s="53">
        <v>63269</v>
      </c>
      <c r="AD12" s="53">
        <v>63778</v>
      </c>
      <c r="AE12" s="53">
        <v>64549</v>
      </c>
      <c r="AF12" s="53">
        <v>65022</v>
      </c>
      <c r="AG12" s="53">
        <v>65445</v>
      </c>
      <c r="AH12" s="53">
        <v>65892</v>
      </c>
      <c r="AI12" s="53">
        <v>66322</v>
      </c>
      <c r="AJ12" s="2" t="s">
        <v>10</v>
      </c>
      <c r="AK12" s="37" t="s">
        <v>55</v>
      </c>
      <c r="AL12" s="2" t="s">
        <v>55</v>
      </c>
      <c r="AM12" s="2"/>
    </row>
    <row r="13" spans="1:39" x14ac:dyDescent="0.35">
      <c r="A13" s="2" t="s">
        <v>11</v>
      </c>
      <c r="B13" s="3"/>
      <c r="C13" s="3"/>
      <c r="D13" s="53">
        <v>532</v>
      </c>
      <c r="E13" s="53">
        <v>623</v>
      </c>
      <c r="F13" s="53">
        <v>774</v>
      </c>
      <c r="G13" s="53">
        <v>1592</v>
      </c>
      <c r="H13" s="53">
        <v>2658</v>
      </c>
      <c r="I13" s="53">
        <v>3881</v>
      </c>
      <c r="J13" s="53">
        <v>5243</v>
      </c>
      <c r="K13" s="53">
        <v>6707</v>
      </c>
      <c r="L13" s="53">
        <v>8519</v>
      </c>
      <c r="M13" s="53">
        <v>10457</v>
      </c>
      <c r="N13" s="53">
        <v>12458</v>
      </c>
      <c r="O13" s="53">
        <v>14380</v>
      </c>
      <c r="P13" s="53">
        <v>16319</v>
      </c>
      <c r="Q13" s="53">
        <v>18098</v>
      </c>
      <c r="R13" s="53">
        <v>19860</v>
      </c>
      <c r="S13" s="53">
        <v>21592</v>
      </c>
      <c r="T13" s="53">
        <v>23254</v>
      </c>
      <c r="U13" s="53">
        <v>25065</v>
      </c>
      <c r="V13" s="53">
        <v>26385</v>
      </c>
      <c r="W13" s="53">
        <v>27706</v>
      </c>
      <c r="X13" s="53">
        <v>28882</v>
      </c>
      <c r="Y13" s="53">
        <v>29957</v>
      </c>
      <c r="Z13" s="53">
        <v>30965</v>
      </c>
      <c r="AA13" s="53">
        <v>31475</v>
      </c>
      <c r="AB13" s="53">
        <v>31815</v>
      </c>
      <c r="AC13" s="53">
        <v>32155</v>
      </c>
      <c r="AD13" s="53">
        <v>32457</v>
      </c>
      <c r="AE13" s="53">
        <v>32870</v>
      </c>
      <c r="AF13" s="53">
        <v>33143</v>
      </c>
      <c r="AG13" s="53">
        <v>33396</v>
      </c>
      <c r="AH13" s="53">
        <v>33659</v>
      </c>
      <c r="AI13" s="53">
        <v>33916</v>
      </c>
      <c r="AJ13" s="2" t="s">
        <v>11</v>
      </c>
      <c r="AK13" s="37" t="s">
        <v>60</v>
      </c>
      <c r="AL13" s="2" t="s">
        <v>60</v>
      </c>
      <c r="AM13" s="2"/>
    </row>
    <row r="14" spans="1:39" x14ac:dyDescent="0.35">
      <c r="A14" s="2" t="s">
        <v>12</v>
      </c>
      <c r="B14" s="3"/>
      <c r="C14" s="3"/>
      <c r="D14" s="53">
        <v>619</v>
      </c>
      <c r="E14" s="53">
        <v>708</v>
      </c>
      <c r="F14" s="53">
        <v>887</v>
      </c>
      <c r="G14" s="53">
        <v>1802</v>
      </c>
      <c r="H14" s="53">
        <v>2865</v>
      </c>
      <c r="I14" s="53">
        <v>4046</v>
      </c>
      <c r="J14" s="53">
        <v>5353</v>
      </c>
      <c r="K14" s="53">
        <v>7239</v>
      </c>
      <c r="L14" s="53">
        <v>9575</v>
      </c>
      <c r="M14" s="53">
        <v>12315</v>
      </c>
      <c r="N14" s="53">
        <v>15241</v>
      </c>
      <c r="O14" s="53">
        <v>18238</v>
      </c>
      <c r="P14" s="53">
        <v>21454</v>
      </c>
      <c r="Q14" s="53">
        <v>24439</v>
      </c>
      <c r="R14" s="53">
        <v>27399</v>
      </c>
      <c r="S14" s="53">
        <v>30336</v>
      </c>
      <c r="T14" s="53">
        <v>33228</v>
      </c>
      <c r="U14" s="53">
        <v>36429</v>
      </c>
      <c r="V14" s="53">
        <v>38740</v>
      </c>
      <c r="W14" s="53">
        <v>41062</v>
      </c>
      <c r="X14" s="53">
        <v>43100</v>
      </c>
      <c r="Y14" s="53">
        <v>44952</v>
      </c>
      <c r="Z14" s="53">
        <v>46638</v>
      </c>
      <c r="AA14" s="53">
        <v>47399</v>
      </c>
      <c r="AB14" s="53">
        <v>47850</v>
      </c>
      <c r="AC14" s="53">
        <v>48312</v>
      </c>
      <c r="AD14" s="53">
        <v>48708</v>
      </c>
      <c r="AE14" s="53">
        <v>49302</v>
      </c>
      <c r="AF14" s="53">
        <v>49644</v>
      </c>
      <c r="AG14" s="53">
        <v>49942</v>
      </c>
      <c r="AH14" s="53">
        <v>50260</v>
      </c>
      <c r="AI14" s="53">
        <v>50561</v>
      </c>
      <c r="AJ14" s="2" t="s">
        <v>12</v>
      </c>
      <c r="AK14" s="37" t="s">
        <v>74</v>
      </c>
      <c r="AL14" s="2" t="s">
        <v>54</v>
      </c>
      <c r="AM14" s="2" t="s">
        <v>60</v>
      </c>
    </row>
    <row r="15" spans="1:39" x14ac:dyDescent="0.35">
      <c r="A15" s="2" t="s">
        <v>13</v>
      </c>
      <c r="B15" s="3"/>
      <c r="C15" s="3"/>
      <c r="D15" s="53">
        <v>321</v>
      </c>
      <c r="E15" s="53">
        <v>378</v>
      </c>
      <c r="F15" s="53">
        <v>496</v>
      </c>
      <c r="G15" s="53">
        <v>1181</v>
      </c>
      <c r="H15" s="53">
        <v>1941</v>
      </c>
      <c r="I15" s="53">
        <v>2827</v>
      </c>
      <c r="J15" s="53">
        <v>3841</v>
      </c>
      <c r="K15" s="53">
        <v>5221</v>
      </c>
      <c r="L15" s="53">
        <v>6921</v>
      </c>
      <c r="M15" s="53">
        <v>8834</v>
      </c>
      <c r="N15" s="53">
        <v>10671</v>
      </c>
      <c r="O15" s="53">
        <v>12562</v>
      </c>
      <c r="P15" s="53">
        <v>14627</v>
      </c>
      <c r="Q15" s="53">
        <v>16557</v>
      </c>
      <c r="R15" s="53">
        <v>18476</v>
      </c>
      <c r="S15" s="53">
        <v>20387</v>
      </c>
      <c r="T15" s="53">
        <v>22291</v>
      </c>
      <c r="U15" s="53">
        <v>24412</v>
      </c>
      <c r="V15" s="53">
        <v>25950</v>
      </c>
      <c r="W15" s="53">
        <v>27487</v>
      </c>
      <c r="X15" s="53">
        <v>28847</v>
      </c>
      <c r="Y15" s="53">
        <v>30073</v>
      </c>
      <c r="Z15" s="53">
        <v>31218</v>
      </c>
      <c r="AA15" s="53">
        <v>31799</v>
      </c>
      <c r="AB15" s="53">
        <v>32183</v>
      </c>
      <c r="AC15" s="53">
        <v>32548</v>
      </c>
      <c r="AD15" s="53">
        <v>32866</v>
      </c>
      <c r="AE15" s="53">
        <v>33305</v>
      </c>
      <c r="AF15" s="53">
        <v>33600</v>
      </c>
      <c r="AG15" s="53">
        <v>33871</v>
      </c>
      <c r="AH15" s="53">
        <v>34154</v>
      </c>
      <c r="AI15" s="53">
        <v>34428</v>
      </c>
      <c r="AJ15" s="2" t="s">
        <v>13</v>
      </c>
      <c r="AK15" s="37" t="s">
        <v>56</v>
      </c>
      <c r="AL15" s="2" t="s">
        <v>56</v>
      </c>
      <c r="AM15" s="2"/>
    </row>
    <row r="16" spans="1:39" x14ac:dyDescent="0.35">
      <c r="A16" s="2" t="s">
        <v>14</v>
      </c>
      <c r="B16" s="3"/>
      <c r="C16" s="3"/>
      <c r="D16" s="53">
        <v>15</v>
      </c>
      <c r="E16" s="53">
        <v>17</v>
      </c>
      <c r="F16" s="53">
        <v>20</v>
      </c>
      <c r="G16" s="53">
        <v>56</v>
      </c>
      <c r="H16" s="53">
        <v>119</v>
      </c>
      <c r="I16" s="53">
        <v>193</v>
      </c>
      <c r="J16" s="53">
        <v>273</v>
      </c>
      <c r="K16" s="53">
        <v>351</v>
      </c>
      <c r="L16" s="53">
        <v>454</v>
      </c>
      <c r="M16" s="53">
        <v>566</v>
      </c>
      <c r="N16" s="53">
        <v>674</v>
      </c>
      <c r="O16" s="53">
        <v>757</v>
      </c>
      <c r="P16" s="53">
        <v>833</v>
      </c>
      <c r="Q16" s="53">
        <v>903</v>
      </c>
      <c r="R16" s="53">
        <v>960</v>
      </c>
      <c r="S16" s="53">
        <v>1012</v>
      </c>
      <c r="T16" s="53">
        <v>1064</v>
      </c>
      <c r="U16" s="53">
        <v>1114</v>
      </c>
      <c r="V16" s="53">
        <v>1155</v>
      </c>
      <c r="W16" s="53">
        <v>1197</v>
      </c>
      <c r="X16" s="53">
        <v>1234</v>
      </c>
      <c r="Y16" s="53">
        <v>1268</v>
      </c>
      <c r="Z16" s="53">
        <v>1294</v>
      </c>
      <c r="AA16" s="53">
        <v>1307</v>
      </c>
      <c r="AB16" s="53">
        <v>1316</v>
      </c>
      <c r="AC16" s="53">
        <v>1325</v>
      </c>
      <c r="AD16" s="53">
        <v>1333</v>
      </c>
      <c r="AE16" s="53">
        <v>1341</v>
      </c>
      <c r="AF16" s="53">
        <v>1347</v>
      </c>
      <c r="AG16" s="53">
        <v>1354</v>
      </c>
      <c r="AH16" s="53">
        <v>1359</v>
      </c>
      <c r="AI16" s="53">
        <v>1365</v>
      </c>
      <c r="AJ16" s="2" t="s">
        <v>14</v>
      </c>
      <c r="AK16" s="37" t="s">
        <v>66</v>
      </c>
      <c r="AL16" s="2" t="s">
        <v>66</v>
      </c>
      <c r="AM16" s="2"/>
    </row>
    <row r="17" spans="1:39" x14ac:dyDescent="0.35">
      <c r="A17" s="2" t="s">
        <v>15</v>
      </c>
      <c r="B17" s="3"/>
      <c r="C17" s="3"/>
      <c r="D17" s="53">
        <v>760</v>
      </c>
      <c r="E17" s="53">
        <v>854</v>
      </c>
      <c r="F17" s="53">
        <v>1196</v>
      </c>
      <c r="G17" s="53">
        <v>2944</v>
      </c>
      <c r="H17" s="53">
        <v>4797</v>
      </c>
      <c r="I17" s="53">
        <v>6911</v>
      </c>
      <c r="J17" s="53">
        <v>9306</v>
      </c>
      <c r="K17" s="53">
        <v>12530</v>
      </c>
      <c r="L17" s="53">
        <v>16792</v>
      </c>
      <c r="M17" s="53">
        <v>21730</v>
      </c>
      <c r="N17" s="53">
        <v>26768</v>
      </c>
      <c r="O17" s="53">
        <v>32015</v>
      </c>
      <c r="P17" s="53">
        <v>37549</v>
      </c>
      <c r="Q17" s="53">
        <v>42900</v>
      </c>
      <c r="R17" s="53">
        <v>48213</v>
      </c>
      <c r="S17" s="53">
        <v>53507</v>
      </c>
      <c r="T17" s="53">
        <v>58798</v>
      </c>
      <c r="U17" s="53">
        <v>63808</v>
      </c>
      <c r="V17" s="53">
        <v>67970</v>
      </c>
      <c r="W17" s="53">
        <v>72105</v>
      </c>
      <c r="X17" s="53">
        <v>75701</v>
      </c>
      <c r="Y17" s="53">
        <v>78996</v>
      </c>
      <c r="Z17" s="53">
        <v>81523</v>
      </c>
      <c r="AA17" s="53">
        <v>82944</v>
      </c>
      <c r="AB17" s="53">
        <v>83864</v>
      </c>
      <c r="AC17" s="53">
        <v>84693</v>
      </c>
      <c r="AD17" s="53">
        <v>85383</v>
      </c>
      <c r="AE17" s="53">
        <v>86149</v>
      </c>
      <c r="AF17" s="53">
        <v>86793</v>
      </c>
      <c r="AG17" s="53">
        <v>87465</v>
      </c>
      <c r="AH17" s="53">
        <v>88073</v>
      </c>
      <c r="AI17" s="53">
        <v>88662</v>
      </c>
      <c r="AJ17" s="2" t="s">
        <v>15</v>
      </c>
      <c r="AK17" s="37" t="s">
        <v>59</v>
      </c>
      <c r="AL17" s="2" t="s">
        <v>59</v>
      </c>
      <c r="AM17" s="2"/>
    </row>
    <row r="18" spans="1:39" x14ac:dyDescent="0.35">
      <c r="A18" s="2" t="s">
        <v>16</v>
      </c>
      <c r="B18" s="3"/>
      <c r="C18" s="3"/>
      <c r="D18" s="53">
        <v>1164</v>
      </c>
      <c r="E18" s="53">
        <v>1304</v>
      </c>
      <c r="F18" s="53">
        <v>1789</v>
      </c>
      <c r="G18" s="53">
        <v>4255</v>
      </c>
      <c r="H18" s="53">
        <v>6954</v>
      </c>
      <c r="I18" s="53">
        <v>10048</v>
      </c>
      <c r="J18" s="53">
        <v>13560</v>
      </c>
      <c r="K18" s="53">
        <v>18312</v>
      </c>
      <c r="L18" s="53">
        <v>24736</v>
      </c>
      <c r="M18" s="53">
        <v>32251</v>
      </c>
      <c r="N18" s="53">
        <v>39822</v>
      </c>
      <c r="O18" s="53">
        <v>47702</v>
      </c>
      <c r="P18" s="53">
        <v>56004</v>
      </c>
      <c r="Q18" s="53">
        <v>64045</v>
      </c>
      <c r="R18" s="53">
        <v>71994</v>
      </c>
      <c r="S18" s="53">
        <v>79907</v>
      </c>
      <c r="T18" s="53">
        <v>87791</v>
      </c>
      <c r="U18" s="53">
        <v>95298</v>
      </c>
      <c r="V18" s="53">
        <v>101549</v>
      </c>
      <c r="W18" s="53">
        <v>107796</v>
      </c>
      <c r="X18" s="53">
        <v>113239</v>
      </c>
      <c r="Y18" s="53">
        <v>118210</v>
      </c>
      <c r="Z18" s="53">
        <v>121976</v>
      </c>
      <c r="AA18" s="53">
        <v>124041</v>
      </c>
      <c r="AB18" s="53">
        <v>125360</v>
      </c>
      <c r="AC18" s="53">
        <v>126642</v>
      </c>
      <c r="AD18" s="53">
        <v>127722</v>
      </c>
      <c r="AE18" s="53">
        <v>128939</v>
      </c>
      <c r="AF18" s="53">
        <v>129917</v>
      </c>
      <c r="AG18" s="53">
        <v>130938</v>
      </c>
      <c r="AH18" s="53">
        <v>131849</v>
      </c>
      <c r="AI18" s="53">
        <v>132724</v>
      </c>
      <c r="AJ18" s="2" t="s">
        <v>16</v>
      </c>
      <c r="AK18" s="37" t="s">
        <v>54</v>
      </c>
      <c r="AL18" s="2" t="s">
        <v>54</v>
      </c>
      <c r="AM18" s="2"/>
    </row>
    <row r="19" spans="1:39" x14ac:dyDescent="0.35">
      <c r="A19" s="2" t="s">
        <v>17</v>
      </c>
      <c r="B19" s="3"/>
      <c r="C19" s="3"/>
      <c r="D19" s="53">
        <v>2065</v>
      </c>
      <c r="E19" s="53">
        <v>2315</v>
      </c>
      <c r="F19" s="53">
        <v>3222</v>
      </c>
      <c r="G19" s="53">
        <v>8003</v>
      </c>
      <c r="H19" s="53">
        <v>13271</v>
      </c>
      <c r="I19" s="53">
        <v>19390</v>
      </c>
      <c r="J19" s="53">
        <v>26366</v>
      </c>
      <c r="K19" s="53">
        <v>35703</v>
      </c>
      <c r="L19" s="53">
        <v>47513</v>
      </c>
      <c r="M19" s="53">
        <v>60811</v>
      </c>
      <c r="N19" s="53">
        <v>74079</v>
      </c>
      <c r="O19" s="53">
        <v>87891</v>
      </c>
      <c r="P19" s="53">
        <v>102432</v>
      </c>
      <c r="Q19" s="53">
        <v>116555</v>
      </c>
      <c r="R19" s="53">
        <v>130567</v>
      </c>
      <c r="S19" s="53">
        <v>144513</v>
      </c>
      <c r="T19" s="53">
        <v>158378</v>
      </c>
      <c r="U19" s="53">
        <v>171653</v>
      </c>
      <c r="V19" s="53">
        <v>182769</v>
      </c>
      <c r="W19" s="53">
        <v>193843</v>
      </c>
      <c r="X19" s="53">
        <v>203475</v>
      </c>
      <c r="Y19" s="53">
        <v>212274</v>
      </c>
      <c r="Z19" s="53">
        <v>218971</v>
      </c>
      <c r="AA19" s="53">
        <v>222683</v>
      </c>
      <c r="AB19" s="53">
        <v>225178</v>
      </c>
      <c r="AC19" s="53">
        <v>227764</v>
      </c>
      <c r="AD19" s="53">
        <v>230039</v>
      </c>
      <c r="AE19" s="53">
        <v>232550</v>
      </c>
      <c r="AF19" s="53">
        <v>234585</v>
      </c>
      <c r="AG19" s="53">
        <v>236669</v>
      </c>
      <c r="AH19" s="53">
        <v>238565</v>
      </c>
      <c r="AI19" s="53">
        <v>240382</v>
      </c>
      <c r="AJ19" s="2" t="s">
        <v>17</v>
      </c>
      <c r="AK19" s="37" t="s">
        <v>54</v>
      </c>
      <c r="AL19" s="2" t="s">
        <v>54</v>
      </c>
      <c r="AM19" s="2"/>
    </row>
    <row r="20" spans="1:39" x14ac:dyDescent="0.35">
      <c r="A20" s="2" t="s">
        <v>18</v>
      </c>
      <c r="B20" s="3"/>
      <c r="C20" s="3"/>
      <c r="D20" s="53">
        <v>407</v>
      </c>
      <c r="E20" s="53">
        <v>478</v>
      </c>
      <c r="F20" s="53">
        <v>637</v>
      </c>
      <c r="G20" s="53">
        <v>1569</v>
      </c>
      <c r="H20" s="53">
        <v>2591</v>
      </c>
      <c r="I20" s="53">
        <v>3781</v>
      </c>
      <c r="J20" s="53">
        <v>5142</v>
      </c>
      <c r="K20" s="53">
        <v>7057</v>
      </c>
      <c r="L20" s="53">
        <v>9413</v>
      </c>
      <c r="M20" s="53">
        <v>12084</v>
      </c>
      <c r="N20" s="53">
        <v>14640</v>
      </c>
      <c r="O20" s="53">
        <v>17293</v>
      </c>
      <c r="P20" s="53">
        <v>20201</v>
      </c>
      <c r="Q20" s="53">
        <v>22921</v>
      </c>
      <c r="R20" s="53">
        <v>25625</v>
      </c>
      <c r="S20" s="53">
        <v>28320</v>
      </c>
      <c r="T20" s="53">
        <v>31001</v>
      </c>
      <c r="U20" s="53">
        <v>34005</v>
      </c>
      <c r="V20" s="53">
        <v>36183</v>
      </c>
      <c r="W20" s="53">
        <v>38362</v>
      </c>
      <c r="X20" s="53">
        <v>40272</v>
      </c>
      <c r="Y20" s="53">
        <v>41981</v>
      </c>
      <c r="Z20" s="53">
        <v>43561</v>
      </c>
      <c r="AA20" s="53">
        <v>44342</v>
      </c>
      <c r="AB20" s="53">
        <v>44854</v>
      </c>
      <c r="AC20" s="53">
        <v>45379</v>
      </c>
      <c r="AD20" s="53">
        <v>45843</v>
      </c>
      <c r="AE20" s="53">
        <v>46484</v>
      </c>
      <c r="AF20" s="53">
        <v>46904</v>
      </c>
      <c r="AG20" s="53">
        <v>47282</v>
      </c>
      <c r="AH20" s="53">
        <v>47677</v>
      </c>
      <c r="AI20" s="53">
        <v>48059</v>
      </c>
      <c r="AJ20" s="2" t="s">
        <v>18</v>
      </c>
      <c r="AK20" s="37" t="s">
        <v>56</v>
      </c>
      <c r="AL20" s="2" t="s">
        <v>56</v>
      </c>
      <c r="AM20" s="2"/>
    </row>
    <row r="21" spans="1:39" x14ac:dyDescent="0.35">
      <c r="A21" s="2" t="s">
        <v>19</v>
      </c>
      <c r="B21" s="3"/>
      <c r="C21" s="3"/>
      <c r="D21" s="53">
        <v>855</v>
      </c>
      <c r="E21" s="53">
        <v>981</v>
      </c>
      <c r="F21" s="53">
        <v>1270</v>
      </c>
      <c r="G21" s="53">
        <v>3041</v>
      </c>
      <c r="H21" s="53">
        <v>5062</v>
      </c>
      <c r="I21" s="53">
        <v>7460</v>
      </c>
      <c r="J21" s="53">
        <v>10228</v>
      </c>
      <c r="K21" s="53">
        <v>14031</v>
      </c>
      <c r="L21" s="53">
        <v>18710</v>
      </c>
      <c r="M21" s="53">
        <v>23911</v>
      </c>
      <c r="N21" s="53">
        <v>28679</v>
      </c>
      <c r="O21" s="53">
        <v>33630</v>
      </c>
      <c r="P21" s="53">
        <v>39045</v>
      </c>
      <c r="Q21" s="53">
        <v>44135</v>
      </c>
      <c r="R21" s="53">
        <v>49200</v>
      </c>
      <c r="S21" s="53">
        <v>54245</v>
      </c>
      <c r="T21" s="53">
        <v>59266</v>
      </c>
      <c r="U21" s="53">
        <v>64908</v>
      </c>
      <c r="V21" s="53">
        <v>69037</v>
      </c>
      <c r="W21" s="53">
        <v>73165</v>
      </c>
      <c r="X21" s="53">
        <v>76819</v>
      </c>
      <c r="Y21" s="53">
        <v>80156</v>
      </c>
      <c r="Z21" s="53">
        <v>83247</v>
      </c>
      <c r="AA21" s="53">
        <v>84818</v>
      </c>
      <c r="AB21" s="53">
        <v>85884</v>
      </c>
      <c r="AC21" s="53">
        <v>86999</v>
      </c>
      <c r="AD21" s="53">
        <v>88001</v>
      </c>
      <c r="AE21" s="53">
        <v>89343</v>
      </c>
      <c r="AF21" s="53">
        <v>90252</v>
      </c>
      <c r="AG21" s="53">
        <v>91081</v>
      </c>
      <c r="AH21" s="53">
        <v>91946</v>
      </c>
      <c r="AI21" s="53">
        <v>92778</v>
      </c>
      <c r="AJ21" s="2" t="s">
        <v>19</v>
      </c>
      <c r="AK21" s="37" t="s">
        <v>55</v>
      </c>
      <c r="AL21" s="2" t="s">
        <v>55</v>
      </c>
      <c r="AM21" s="2"/>
    </row>
    <row r="22" spans="1:39" x14ac:dyDescent="0.35">
      <c r="A22" s="2" t="s">
        <v>20</v>
      </c>
      <c r="B22" s="3"/>
      <c r="C22" s="3"/>
      <c r="D22" s="53">
        <v>46</v>
      </c>
      <c r="E22" s="53">
        <v>51</v>
      </c>
      <c r="F22" s="53">
        <v>71</v>
      </c>
      <c r="G22" s="53">
        <v>190</v>
      </c>
      <c r="H22" s="53">
        <v>336</v>
      </c>
      <c r="I22" s="53">
        <v>503</v>
      </c>
      <c r="J22" s="53">
        <v>692</v>
      </c>
      <c r="K22" s="53">
        <v>918</v>
      </c>
      <c r="L22" s="53">
        <v>1233</v>
      </c>
      <c r="M22" s="53">
        <v>1599</v>
      </c>
      <c r="N22" s="53">
        <v>1955</v>
      </c>
      <c r="O22" s="53">
        <v>2305</v>
      </c>
      <c r="P22" s="53">
        <v>2663</v>
      </c>
      <c r="Q22" s="53">
        <v>3014</v>
      </c>
      <c r="R22" s="53">
        <v>3362</v>
      </c>
      <c r="S22" s="53">
        <v>3707</v>
      </c>
      <c r="T22" s="53">
        <v>4047</v>
      </c>
      <c r="U22" s="53">
        <v>4378</v>
      </c>
      <c r="V22" s="53">
        <v>4656</v>
      </c>
      <c r="W22" s="53">
        <v>4936</v>
      </c>
      <c r="X22" s="53">
        <v>5176</v>
      </c>
      <c r="Y22" s="53">
        <v>5392</v>
      </c>
      <c r="Z22" s="53">
        <v>5553</v>
      </c>
      <c r="AA22" s="53">
        <v>5632</v>
      </c>
      <c r="AB22" s="53">
        <v>5683</v>
      </c>
      <c r="AC22" s="53">
        <v>5753</v>
      </c>
      <c r="AD22" s="53">
        <v>5818</v>
      </c>
      <c r="AE22" s="53">
        <v>5891</v>
      </c>
      <c r="AF22" s="53">
        <v>5945</v>
      </c>
      <c r="AG22" s="53">
        <v>5997</v>
      </c>
      <c r="AH22" s="53">
        <v>6045</v>
      </c>
      <c r="AI22" s="53">
        <v>6089</v>
      </c>
      <c r="AJ22" s="2" t="s">
        <v>20</v>
      </c>
      <c r="AK22" s="37" t="s">
        <v>76</v>
      </c>
      <c r="AL22" s="2" t="s">
        <v>66</v>
      </c>
      <c r="AM22" s="2" t="s">
        <v>57</v>
      </c>
    </row>
    <row r="23" spans="1:39" x14ac:dyDescent="0.35">
      <c r="A23" s="2" t="s">
        <v>21</v>
      </c>
      <c r="B23" s="3"/>
      <c r="C23" s="3"/>
      <c r="D23" s="53">
        <v>513</v>
      </c>
      <c r="E23" s="53">
        <v>578</v>
      </c>
      <c r="F23" s="53">
        <v>782</v>
      </c>
      <c r="G23" s="53">
        <v>1741</v>
      </c>
      <c r="H23" s="53">
        <v>2808</v>
      </c>
      <c r="I23" s="53">
        <v>4008</v>
      </c>
      <c r="J23" s="53">
        <v>5359</v>
      </c>
      <c r="K23" s="53">
        <v>7147</v>
      </c>
      <c r="L23" s="53">
        <v>9694</v>
      </c>
      <c r="M23" s="53">
        <v>12738</v>
      </c>
      <c r="N23" s="53">
        <v>15782</v>
      </c>
      <c r="O23" s="53">
        <v>18901</v>
      </c>
      <c r="P23" s="53">
        <v>22168</v>
      </c>
      <c r="Q23" s="53">
        <v>25332</v>
      </c>
      <c r="R23" s="53">
        <v>28465</v>
      </c>
      <c r="S23" s="53">
        <v>31583</v>
      </c>
      <c r="T23" s="53">
        <v>34683</v>
      </c>
      <c r="U23" s="53">
        <v>37634</v>
      </c>
      <c r="V23" s="53">
        <v>40097</v>
      </c>
      <c r="W23" s="53">
        <v>42559</v>
      </c>
      <c r="X23" s="53">
        <v>44694</v>
      </c>
      <c r="Y23" s="53">
        <v>46639</v>
      </c>
      <c r="Z23" s="53">
        <v>48100</v>
      </c>
      <c r="AA23" s="53">
        <v>48872</v>
      </c>
      <c r="AB23" s="53">
        <v>49349</v>
      </c>
      <c r="AC23" s="53">
        <v>49830</v>
      </c>
      <c r="AD23" s="53">
        <v>50235</v>
      </c>
      <c r="AE23" s="53">
        <v>50694</v>
      </c>
      <c r="AF23" s="53">
        <v>51052</v>
      </c>
      <c r="AG23" s="53">
        <v>51425</v>
      </c>
      <c r="AH23" s="53">
        <v>51753</v>
      </c>
      <c r="AI23" s="53">
        <v>52064</v>
      </c>
      <c r="AJ23" s="2" t="s">
        <v>21</v>
      </c>
      <c r="AK23" s="37" t="s">
        <v>77</v>
      </c>
      <c r="AL23" s="2" t="s">
        <v>58</v>
      </c>
      <c r="AM23" s="2" t="s">
        <v>59</v>
      </c>
    </row>
    <row r="24" spans="1:39" x14ac:dyDescent="0.35">
      <c r="A24" s="2" t="s">
        <v>22</v>
      </c>
      <c r="B24" s="3"/>
      <c r="C24" s="3"/>
      <c r="D24" s="53">
        <v>789</v>
      </c>
      <c r="E24" s="53">
        <v>899</v>
      </c>
      <c r="F24" s="53">
        <v>1181</v>
      </c>
      <c r="G24" s="53">
        <v>2453</v>
      </c>
      <c r="H24" s="53">
        <v>4044</v>
      </c>
      <c r="I24" s="53">
        <v>5842</v>
      </c>
      <c r="J24" s="53">
        <v>7853</v>
      </c>
      <c r="K24" s="53">
        <v>10293</v>
      </c>
      <c r="L24" s="53">
        <v>13438</v>
      </c>
      <c r="M24" s="53">
        <v>16956</v>
      </c>
      <c r="N24" s="53">
        <v>20456</v>
      </c>
      <c r="O24" s="53">
        <v>23767</v>
      </c>
      <c r="P24" s="53">
        <v>27134</v>
      </c>
      <c r="Q24" s="53">
        <v>30379</v>
      </c>
      <c r="R24" s="53">
        <v>33558</v>
      </c>
      <c r="S24" s="53">
        <v>36700</v>
      </c>
      <c r="T24" s="53">
        <v>39831</v>
      </c>
      <c r="U24" s="53">
        <v>42818</v>
      </c>
      <c r="V24" s="53">
        <v>45323</v>
      </c>
      <c r="W24" s="53">
        <v>47836</v>
      </c>
      <c r="X24" s="53">
        <v>50023</v>
      </c>
      <c r="Y24" s="53">
        <v>52029</v>
      </c>
      <c r="Z24" s="53">
        <v>53581</v>
      </c>
      <c r="AA24" s="53">
        <v>54427</v>
      </c>
      <c r="AB24" s="53">
        <v>54993</v>
      </c>
      <c r="AC24" s="53">
        <v>55546</v>
      </c>
      <c r="AD24" s="53">
        <v>56021</v>
      </c>
      <c r="AE24" s="53">
        <v>56547</v>
      </c>
      <c r="AF24" s="53">
        <v>56975</v>
      </c>
      <c r="AG24" s="53">
        <v>57425</v>
      </c>
      <c r="AH24" s="53">
        <v>57833</v>
      </c>
      <c r="AI24" s="53">
        <v>58224</v>
      </c>
      <c r="AJ24" s="2" t="s">
        <v>22</v>
      </c>
      <c r="AK24" s="37" t="s">
        <v>77</v>
      </c>
      <c r="AL24" s="2" t="s">
        <v>58</v>
      </c>
      <c r="AM24" s="2" t="s">
        <v>59</v>
      </c>
    </row>
    <row r="25" spans="1:39" x14ac:dyDescent="0.35">
      <c r="A25" s="2" t="s">
        <v>23</v>
      </c>
      <c r="B25" s="3"/>
      <c r="C25" s="3"/>
      <c r="D25" s="53">
        <v>556</v>
      </c>
      <c r="E25" s="53">
        <v>644</v>
      </c>
      <c r="F25" s="53">
        <v>856</v>
      </c>
      <c r="G25" s="53">
        <v>2148</v>
      </c>
      <c r="H25" s="53">
        <v>3502</v>
      </c>
      <c r="I25" s="53">
        <v>5019</v>
      </c>
      <c r="J25" s="53">
        <v>6732</v>
      </c>
      <c r="K25" s="53">
        <v>9304</v>
      </c>
      <c r="L25" s="53">
        <v>12479</v>
      </c>
      <c r="M25" s="53">
        <v>16181</v>
      </c>
      <c r="N25" s="53">
        <v>19945</v>
      </c>
      <c r="O25" s="53">
        <v>23891</v>
      </c>
      <c r="P25" s="53">
        <v>28231</v>
      </c>
      <c r="Q25" s="53">
        <v>32278</v>
      </c>
      <c r="R25" s="53">
        <v>36305</v>
      </c>
      <c r="S25" s="53">
        <v>40316</v>
      </c>
      <c r="T25" s="53">
        <v>44309</v>
      </c>
      <c r="U25" s="53">
        <v>48778</v>
      </c>
      <c r="V25" s="53">
        <v>51986</v>
      </c>
      <c r="W25" s="53">
        <v>55201</v>
      </c>
      <c r="X25" s="53">
        <v>58011</v>
      </c>
      <c r="Y25" s="53">
        <v>60553</v>
      </c>
      <c r="Z25" s="53">
        <v>62899</v>
      </c>
      <c r="AA25" s="53">
        <v>63993</v>
      </c>
      <c r="AB25" s="53">
        <v>64650</v>
      </c>
      <c r="AC25" s="53">
        <v>65303</v>
      </c>
      <c r="AD25" s="53">
        <v>65855</v>
      </c>
      <c r="AE25" s="53">
        <v>66684</v>
      </c>
      <c r="AF25" s="53">
        <v>67177</v>
      </c>
      <c r="AG25" s="53">
        <v>67614</v>
      </c>
      <c r="AH25" s="53">
        <v>68074</v>
      </c>
      <c r="AI25" s="53">
        <v>68515</v>
      </c>
      <c r="AJ25" s="2" t="s">
        <v>23</v>
      </c>
      <c r="AK25" s="37" t="s">
        <v>55</v>
      </c>
      <c r="AL25" s="2" t="s">
        <v>55</v>
      </c>
      <c r="AM25" s="2"/>
    </row>
    <row r="26" spans="1:39" x14ac:dyDescent="0.35">
      <c r="A26" s="2" t="s">
        <v>24</v>
      </c>
      <c r="B26" s="3"/>
      <c r="C26" s="3"/>
      <c r="D26" s="53">
        <v>1279</v>
      </c>
      <c r="E26" s="53">
        <v>1519</v>
      </c>
      <c r="F26" s="53">
        <v>1938</v>
      </c>
      <c r="G26" s="53">
        <v>4425</v>
      </c>
      <c r="H26" s="53">
        <v>7680</v>
      </c>
      <c r="I26" s="53">
        <v>11438</v>
      </c>
      <c r="J26" s="53">
        <v>15622</v>
      </c>
      <c r="K26" s="53">
        <v>20318</v>
      </c>
      <c r="L26" s="53">
        <v>26139</v>
      </c>
      <c r="M26" s="53">
        <v>32459</v>
      </c>
      <c r="N26" s="53">
        <v>39112</v>
      </c>
      <c r="O26" s="53">
        <v>45614</v>
      </c>
      <c r="P26" s="53">
        <v>52246</v>
      </c>
      <c r="Q26" s="53">
        <v>58336</v>
      </c>
      <c r="R26" s="53">
        <v>64383</v>
      </c>
      <c r="S26" s="53">
        <v>70351</v>
      </c>
      <c r="T26" s="53">
        <v>76083</v>
      </c>
      <c r="U26" s="53">
        <v>82303</v>
      </c>
      <c r="V26" s="53">
        <v>86800</v>
      </c>
      <c r="W26" s="53">
        <v>91300</v>
      </c>
      <c r="X26" s="53">
        <v>95294</v>
      </c>
      <c r="Y26" s="53">
        <v>98957</v>
      </c>
      <c r="Z26" s="53">
        <v>102383</v>
      </c>
      <c r="AA26" s="53">
        <v>104089</v>
      </c>
      <c r="AB26" s="53">
        <v>105180</v>
      </c>
      <c r="AC26" s="53">
        <v>106189</v>
      </c>
      <c r="AD26" s="53">
        <v>107048</v>
      </c>
      <c r="AE26" s="53">
        <v>108278</v>
      </c>
      <c r="AF26" s="53">
        <v>109073</v>
      </c>
      <c r="AG26" s="53">
        <v>109800</v>
      </c>
      <c r="AH26" s="53">
        <v>110567</v>
      </c>
      <c r="AI26" s="53">
        <v>111310</v>
      </c>
      <c r="AJ26" s="2" t="s">
        <v>24</v>
      </c>
      <c r="AK26" s="37" t="s">
        <v>55</v>
      </c>
      <c r="AL26" s="2" t="s">
        <v>55</v>
      </c>
      <c r="AM26" s="2"/>
    </row>
    <row r="27" spans="1:39" x14ac:dyDescent="0.35">
      <c r="A27" s="2" t="s">
        <v>25</v>
      </c>
      <c r="B27" s="3"/>
      <c r="C27" s="3"/>
      <c r="D27" s="53">
        <v>71</v>
      </c>
      <c r="E27" s="53">
        <v>82</v>
      </c>
      <c r="F27" s="53">
        <v>106</v>
      </c>
      <c r="G27" s="53">
        <v>191</v>
      </c>
      <c r="H27" s="53">
        <v>301</v>
      </c>
      <c r="I27" s="53">
        <v>420</v>
      </c>
      <c r="J27" s="53">
        <v>553</v>
      </c>
      <c r="K27" s="53">
        <v>712</v>
      </c>
      <c r="L27" s="53">
        <v>976</v>
      </c>
      <c r="M27" s="53">
        <v>1309</v>
      </c>
      <c r="N27" s="53">
        <v>1637</v>
      </c>
      <c r="O27" s="53">
        <v>1952</v>
      </c>
      <c r="P27" s="53">
        <v>2272</v>
      </c>
      <c r="Q27" s="53">
        <v>2584</v>
      </c>
      <c r="R27" s="53">
        <v>2889</v>
      </c>
      <c r="S27" s="53">
        <v>3194</v>
      </c>
      <c r="T27" s="53">
        <v>3493</v>
      </c>
      <c r="U27" s="53">
        <v>3781</v>
      </c>
      <c r="V27" s="53">
        <v>4021</v>
      </c>
      <c r="W27" s="53">
        <v>4263</v>
      </c>
      <c r="X27" s="53">
        <v>4471</v>
      </c>
      <c r="Y27" s="53">
        <v>4660</v>
      </c>
      <c r="Z27" s="53">
        <v>4800</v>
      </c>
      <c r="AA27" s="53">
        <v>4863</v>
      </c>
      <c r="AB27" s="53">
        <v>4900</v>
      </c>
      <c r="AC27" s="53">
        <v>4944</v>
      </c>
      <c r="AD27" s="53">
        <v>4980</v>
      </c>
      <c r="AE27" s="53">
        <v>5022</v>
      </c>
      <c r="AF27" s="53">
        <v>5051</v>
      </c>
      <c r="AG27" s="53">
        <v>5081</v>
      </c>
      <c r="AH27" s="53">
        <v>5106</v>
      </c>
      <c r="AI27" s="53">
        <v>5129</v>
      </c>
      <c r="AJ27" s="2" t="s">
        <v>25</v>
      </c>
      <c r="AK27" s="37" t="s">
        <v>62</v>
      </c>
      <c r="AL27" s="2" t="s">
        <v>62</v>
      </c>
      <c r="AM27" s="2"/>
    </row>
    <row r="28" spans="1:39" x14ac:dyDescent="0.35">
      <c r="A28" s="2" t="s">
        <v>26</v>
      </c>
      <c r="B28" s="3"/>
      <c r="C28" s="3"/>
      <c r="D28" s="53">
        <v>408</v>
      </c>
      <c r="E28" s="53">
        <v>490</v>
      </c>
      <c r="F28" s="53">
        <v>642</v>
      </c>
      <c r="G28" s="53">
        <v>1480</v>
      </c>
      <c r="H28" s="53">
        <v>2446</v>
      </c>
      <c r="I28" s="53">
        <v>3564</v>
      </c>
      <c r="J28" s="53">
        <v>4839</v>
      </c>
      <c r="K28" s="53">
        <v>6654</v>
      </c>
      <c r="L28" s="53">
        <v>8896</v>
      </c>
      <c r="M28" s="53">
        <v>11478</v>
      </c>
      <c r="N28" s="53">
        <v>14068</v>
      </c>
      <c r="O28" s="53">
        <v>16741</v>
      </c>
      <c r="P28" s="53">
        <v>19637</v>
      </c>
      <c r="Q28" s="53">
        <v>22349</v>
      </c>
      <c r="R28" s="53">
        <v>25050</v>
      </c>
      <c r="S28" s="53">
        <v>27747</v>
      </c>
      <c r="T28" s="53">
        <v>30420</v>
      </c>
      <c r="U28" s="53">
        <v>33402</v>
      </c>
      <c r="V28" s="53">
        <v>35553</v>
      </c>
      <c r="W28" s="53">
        <v>37709</v>
      </c>
      <c r="X28" s="53">
        <v>39608</v>
      </c>
      <c r="Y28" s="53">
        <v>41328</v>
      </c>
      <c r="Z28" s="53">
        <v>42936</v>
      </c>
      <c r="AA28" s="53">
        <v>43722</v>
      </c>
      <c r="AB28" s="53">
        <v>44218</v>
      </c>
      <c r="AC28" s="53">
        <v>44689</v>
      </c>
      <c r="AD28" s="53">
        <v>45092</v>
      </c>
      <c r="AE28" s="53">
        <v>45672</v>
      </c>
      <c r="AF28" s="53">
        <v>46043</v>
      </c>
      <c r="AG28" s="53">
        <v>46377</v>
      </c>
      <c r="AH28" s="53">
        <v>46730</v>
      </c>
      <c r="AI28" s="53">
        <v>47069</v>
      </c>
      <c r="AJ28" s="2" t="s">
        <v>26</v>
      </c>
      <c r="AK28" s="37" t="s">
        <v>56</v>
      </c>
      <c r="AL28" s="2" t="s">
        <v>56</v>
      </c>
      <c r="AM28" s="2"/>
    </row>
    <row r="29" spans="1:39" x14ac:dyDescent="0.35">
      <c r="A29" s="2" t="s">
        <v>27</v>
      </c>
      <c r="B29" s="3"/>
      <c r="C29" s="3"/>
      <c r="D29" s="53">
        <v>303</v>
      </c>
      <c r="E29" s="53">
        <v>360</v>
      </c>
      <c r="F29" s="53">
        <v>447</v>
      </c>
      <c r="G29" s="53">
        <v>946</v>
      </c>
      <c r="H29" s="53">
        <v>1651</v>
      </c>
      <c r="I29" s="53">
        <v>2467</v>
      </c>
      <c r="J29" s="53">
        <v>3366</v>
      </c>
      <c r="K29" s="53">
        <v>4252</v>
      </c>
      <c r="L29" s="53">
        <v>5344</v>
      </c>
      <c r="M29" s="53">
        <v>6476</v>
      </c>
      <c r="N29" s="53">
        <v>7710</v>
      </c>
      <c r="O29" s="53">
        <v>8865</v>
      </c>
      <c r="P29" s="53">
        <v>10003</v>
      </c>
      <c r="Q29" s="53">
        <v>11026</v>
      </c>
      <c r="R29" s="53">
        <v>12036</v>
      </c>
      <c r="S29" s="53">
        <v>13015</v>
      </c>
      <c r="T29" s="53">
        <v>13911</v>
      </c>
      <c r="U29" s="53">
        <v>14845</v>
      </c>
      <c r="V29" s="53">
        <v>15526</v>
      </c>
      <c r="W29" s="53">
        <v>16206</v>
      </c>
      <c r="X29" s="53">
        <v>16813</v>
      </c>
      <c r="Y29" s="53">
        <v>17373</v>
      </c>
      <c r="Z29" s="53">
        <v>17898</v>
      </c>
      <c r="AA29" s="53">
        <v>18160</v>
      </c>
      <c r="AB29" s="53">
        <v>18335</v>
      </c>
      <c r="AC29" s="53">
        <v>18504</v>
      </c>
      <c r="AD29" s="53">
        <v>18653</v>
      </c>
      <c r="AE29" s="53">
        <v>18862</v>
      </c>
      <c r="AF29" s="53">
        <v>18999</v>
      </c>
      <c r="AG29" s="53">
        <v>19124</v>
      </c>
      <c r="AH29" s="53">
        <v>19255</v>
      </c>
      <c r="AI29" s="53">
        <v>19385</v>
      </c>
      <c r="AJ29" s="2" t="s">
        <v>27</v>
      </c>
      <c r="AK29" s="37" t="s">
        <v>60</v>
      </c>
      <c r="AL29" s="2" t="s">
        <v>60</v>
      </c>
      <c r="AM29" s="2"/>
    </row>
    <row r="30" spans="1:39" x14ac:dyDescent="0.35">
      <c r="A30" s="2" t="s">
        <v>28</v>
      </c>
      <c r="B30" s="3"/>
      <c r="C30" s="3"/>
      <c r="D30" s="53">
        <v>950</v>
      </c>
      <c r="E30" s="53">
        <v>1092</v>
      </c>
      <c r="F30" s="53">
        <v>1494</v>
      </c>
      <c r="G30" s="53">
        <v>3345</v>
      </c>
      <c r="H30" s="53">
        <v>5405</v>
      </c>
      <c r="I30" s="53">
        <v>7770</v>
      </c>
      <c r="J30" s="53">
        <v>10461</v>
      </c>
      <c r="K30" s="53">
        <v>14071</v>
      </c>
      <c r="L30" s="53">
        <v>18524</v>
      </c>
      <c r="M30" s="53">
        <v>23470</v>
      </c>
      <c r="N30" s="53">
        <v>28447</v>
      </c>
      <c r="O30" s="53">
        <v>33523</v>
      </c>
      <c r="P30" s="53">
        <v>38861</v>
      </c>
      <c r="Q30" s="53">
        <v>44026</v>
      </c>
      <c r="R30" s="53">
        <v>49141</v>
      </c>
      <c r="S30" s="53">
        <v>54226</v>
      </c>
      <c r="T30" s="53">
        <v>59303</v>
      </c>
      <c r="U30" s="53">
        <v>64139</v>
      </c>
      <c r="V30" s="53">
        <v>68181</v>
      </c>
      <c r="W30" s="53">
        <v>72222</v>
      </c>
      <c r="X30" s="53">
        <v>75759</v>
      </c>
      <c r="Y30" s="53">
        <v>79009</v>
      </c>
      <c r="Z30" s="53">
        <v>81536</v>
      </c>
      <c r="AA30" s="53">
        <v>82977</v>
      </c>
      <c r="AB30" s="53">
        <v>83955</v>
      </c>
      <c r="AC30" s="53">
        <v>84862</v>
      </c>
      <c r="AD30" s="53">
        <v>85643</v>
      </c>
      <c r="AE30" s="53">
        <v>86495</v>
      </c>
      <c r="AF30" s="53">
        <v>87218</v>
      </c>
      <c r="AG30" s="53">
        <v>87978</v>
      </c>
      <c r="AH30" s="53">
        <v>88672</v>
      </c>
      <c r="AI30" s="53">
        <v>89343</v>
      </c>
      <c r="AJ30" s="2" t="s">
        <v>28</v>
      </c>
      <c r="AK30" s="37" t="s">
        <v>57</v>
      </c>
      <c r="AL30" s="2" t="s">
        <v>57</v>
      </c>
      <c r="AM30" s="2"/>
    </row>
    <row r="31" spans="1:39" x14ac:dyDescent="0.35">
      <c r="A31" s="2" t="s">
        <v>29</v>
      </c>
      <c r="B31" s="3"/>
      <c r="C31" s="3"/>
      <c r="D31" s="53">
        <v>373</v>
      </c>
      <c r="E31" s="53">
        <v>438</v>
      </c>
      <c r="F31" s="53">
        <v>541</v>
      </c>
      <c r="G31" s="53">
        <v>1054</v>
      </c>
      <c r="H31" s="53">
        <v>1720</v>
      </c>
      <c r="I31" s="53">
        <v>2494</v>
      </c>
      <c r="J31" s="53">
        <v>3367</v>
      </c>
      <c r="K31" s="53">
        <v>4340</v>
      </c>
      <c r="L31" s="53">
        <v>5538</v>
      </c>
      <c r="M31" s="53">
        <v>6817</v>
      </c>
      <c r="N31" s="53">
        <v>8064</v>
      </c>
      <c r="O31" s="53">
        <v>9259</v>
      </c>
      <c r="P31" s="53">
        <v>10490</v>
      </c>
      <c r="Q31" s="53">
        <v>11627</v>
      </c>
      <c r="R31" s="53">
        <v>12748</v>
      </c>
      <c r="S31" s="53">
        <v>13853</v>
      </c>
      <c r="T31" s="53">
        <v>14919</v>
      </c>
      <c r="U31" s="53">
        <v>16083</v>
      </c>
      <c r="V31" s="53">
        <v>16945</v>
      </c>
      <c r="W31" s="53">
        <v>17810</v>
      </c>
      <c r="X31" s="53">
        <v>18582</v>
      </c>
      <c r="Y31" s="53">
        <v>19294</v>
      </c>
      <c r="Z31" s="53">
        <v>19956</v>
      </c>
      <c r="AA31" s="53">
        <v>20302</v>
      </c>
      <c r="AB31" s="53">
        <v>20547</v>
      </c>
      <c r="AC31" s="53">
        <v>20802</v>
      </c>
      <c r="AD31" s="53">
        <v>21036</v>
      </c>
      <c r="AE31" s="53">
        <v>21339</v>
      </c>
      <c r="AF31" s="53">
        <v>21550</v>
      </c>
      <c r="AG31" s="53">
        <v>21747</v>
      </c>
      <c r="AH31" s="53">
        <v>21951</v>
      </c>
      <c r="AI31" s="53">
        <v>22150</v>
      </c>
      <c r="AJ31" s="2" t="s">
        <v>29</v>
      </c>
      <c r="AK31" s="37" t="s">
        <v>60</v>
      </c>
      <c r="AL31" s="2" t="s">
        <v>60</v>
      </c>
      <c r="AM31" s="2"/>
    </row>
    <row r="32" spans="1:39" x14ac:dyDescent="0.35">
      <c r="A32" s="2" t="s">
        <v>30</v>
      </c>
      <c r="B32" s="3"/>
      <c r="C32" s="3"/>
      <c r="D32" s="53">
        <v>478</v>
      </c>
      <c r="E32" s="53">
        <v>565</v>
      </c>
      <c r="F32" s="53">
        <v>717</v>
      </c>
      <c r="G32" s="53">
        <v>1439</v>
      </c>
      <c r="H32" s="53">
        <v>2303</v>
      </c>
      <c r="I32" s="53">
        <v>3304</v>
      </c>
      <c r="J32" s="53">
        <v>4430</v>
      </c>
      <c r="K32" s="53">
        <v>6035</v>
      </c>
      <c r="L32" s="53">
        <v>8021</v>
      </c>
      <c r="M32" s="53">
        <v>10333</v>
      </c>
      <c r="N32" s="53">
        <v>12733</v>
      </c>
      <c r="O32" s="53">
        <v>15201</v>
      </c>
      <c r="P32" s="53">
        <v>17844</v>
      </c>
      <c r="Q32" s="53">
        <v>20312</v>
      </c>
      <c r="R32" s="53">
        <v>22762</v>
      </c>
      <c r="S32" s="53">
        <v>25208</v>
      </c>
      <c r="T32" s="53">
        <v>27632</v>
      </c>
      <c r="U32" s="53">
        <v>30303</v>
      </c>
      <c r="V32" s="53">
        <v>32232</v>
      </c>
      <c r="W32" s="53">
        <v>34167</v>
      </c>
      <c r="X32" s="53">
        <v>35888</v>
      </c>
      <c r="Y32" s="53">
        <v>37471</v>
      </c>
      <c r="Z32" s="53">
        <v>38933</v>
      </c>
      <c r="AA32" s="53">
        <v>39656</v>
      </c>
      <c r="AB32" s="53">
        <v>40111</v>
      </c>
      <c r="AC32" s="53">
        <v>40490</v>
      </c>
      <c r="AD32" s="53">
        <v>40803</v>
      </c>
      <c r="AE32" s="53">
        <v>41267</v>
      </c>
      <c r="AF32" s="53">
        <v>41561</v>
      </c>
      <c r="AG32" s="53">
        <v>41836</v>
      </c>
      <c r="AH32" s="53">
        <v>42122</v>
      </c>
      <c r="AI32" s="53">
        <v>42400</v>
      </c>
      <c r="AJ32" s="2" t="s">
        <v>30</v>
      </c>
      <c r="AK32" s="37" t="s">
        <v>60</v>
      </c>
      <c r="AL32" s="2" t="s">
        <v>60</v>
      </c>
      <c r="AM32" s="2"/>
    </row>
    <row r="33" spans="1:39" x14ac:dyDescent="0.35">
      <c r="A33" s="2" t="s">
        <v>31</v>
      </c>
      <c r="B33" s="3"/>
      <c r="C33" s="3"/>
      <c r="D33" s="53">
        <v>555</v>
      </c>
      <c r="E33" s="53">
        <v>631</v>
      </c>
      <c r="F33" s="53">
        <v>817</v>
      </c>
      <c r="G33" s="53">
        <v>1729</v>
      </c>
      <c r="H33" s="53">
        <v>2955</v>
      </c>
      <c r="I33" s="53">
        <v>4371</v>
      </c>
      <c r="J33" s="53">
        <v>5960</v>
      </c>
      <c r="K33" s="53">
        <v>7806</v>
      </c>
      <c r="L33" s="53">
        <v>9844</v>
      </c>
      <c r="M33" s="53">
        <v>11883</v>
      </c>
      <c r="N33" s="53">
        <v>13898</v>
      </c>
      <c r="O33" s="53">
        <v>15674</v>
      </c>
      <c r="P33" s="53">
        <v>17419</v>
      </c>
      <c r="Q33" s="53">
        <v>19074</v>
      </c>
      <c r="R33" s="53">
        <v>20666</v>
      </c>
      <c r="S33" s="53">
        <v>22228</v>
      </c>
      <c r="T33" s="53">
        <v>23782</v>
      </c>
      <c r="U33" s="53">
        <v>25278</v>
      </c>
      <c r="V33" s="53">
        <v>26536</v>
      </c>
      <c r="W33" s="53">
        <v>27801</v>
      </c>
      <c r="X33" s="53">
        <v>28919</v>
      </c>
      <c r="Y33" s="53">
        <v>29954</v>
      </c>
      <c r="Z33" s="53">
        <v>30785</v>
      </c>
      <c r="AA33" s="53">
        <v>31293</v>
      </c>
      <c r="AB33" s="53">
        <v>31669</v>
      </c>
      <c r="AC33" s="53">
        <v>32023</v>
      </c>
      <c r="AD33" s="53">
        <v>32338</v>
      </c>
      <c r="AE33" s="53">
        <v>32675</v>
      </c>
      <c r="AF33" s="53">
        <v>32972</v>
      </c>
      <c r="AG33" s="53">
        <v>33282</v>
      </c>
      <c r="AH33" s="53">
        <v>33572</v>
      </c>
      <c r="AI33" s="53">
        <v>33859</v>
      </c>
      <c r="AJ33" s="2" t="s">
        <v>31</v>
      </c>
      <c r="AK33" s="37" t="s">
        <v>74</v>
      </c>
      <c r="AL33" s="2" t="s">
        <v>54</v>
      </c>
      <c r="AM33" s="2" t="s">
        <v>60</v>
      </c>
    </row>
    <row r="34" spans="1:39" x14ac:dyDescent="0.35">
      <c r="A34" s="2" t="s">
        <v>32</v>
      </c>
      <c r="B34" s="3"/>
      <c r="C34" s="3"/>
      <c r="D34" s="53">
        <v>1420</v>
      </c>
      <c r="E34" s="53">
        <v>1604</v>
      </c>
      <c r="F34" s="53">
        <v>2219</v>
      </c>
      <c r="G34" s="53">
        <v>5234</v>
      </c>
      <c r="H34" s="53">
        <v>8519</v>
      </c>
      <c r="I34" s="53">
        <v>12294</v>
      </c>
      <c r="J34" s="53">
        <v>16582</v>
      </c>
      <c r="K34" s="53">
        <v>22479</v>
      </c>
      <c r="L34" s="53">
        <v>30364</v>
      </c>
      <c r="M34" s="53">
        <v>39570</v>
      </c>
      <c r="N34" s="53">
        <v>48779</v>
      </c>
      <c r="O34" s="53">
        <v>58436</v>
      </c>
      <c r="P34" s="53">
        <v>68630</v>
      </c>
      <c r="Q34" s="53">
        <v>78521</v>
      </c>
      <c r="R34" s="53">
        <v>88335</v>
      </c>
      <c r="S34" s="53">
        <v>98109</v>
      </c>
      <c r="T34" s="53">
        <v>107829</v>
      </c>
      <c r="U34" s="53">
        <v>117109</v>
      </c>
      <c r="V34" s="53">
        <v>124848</v>
      </c>
      <c r="W34" s="53">
        <v>132565</v>
      </c>
      <c r="X34" s="53">
        <v>139249</v>
      </c>
      <c r="Y34" s="53">
        <v>145356</v>
      </c>
      <c r="Z34" s="53">
        <v>149974</v>
      </c>
      <c r="AA34" s="53">
        <v>152499</v>
      </c>
      <c r="AB34" s="53">
        <v>154134</v>
      </c>
      <c r="AC34" s="53">
        <v>155774</v>
      </c>
      <c r="AD34" s="53">
        <v>157183</v>
      </c>
      <c r="AE34" s="53">
        <v>158754</v>
      </c>
      <c r="AF34" s="53">
        <v>160013</v>
      </c>
      <c r="AG34" s="53">
        <v>161320</v>
      </c>
      <c r="AH34" s="53">
        <v>162492</v>
      </c>
      <c r="AI34" s="53">
        <v>163612</v>
      </c>
      <c r="AJ34" s="2" t="s">
        <v>32</v>
      </c>
      <c r="AK34" s="37" t="s">
        <v>57</v>
      </c>
      <c r="AL34" s="2" t="s">
        <v>57</v>
      </c>
      <c r="AM34" s="2"/>
    </row>
    <row r="35" spans="1:39" x14ac:dyDescent="0.35">
      <c r="A35" s="2" t="s">
        <v>33</v>
      </c>
      <c r="B35" s="3"/>
      <c r="C35" s="3"/>
      <c r="D35" s="53">
        <v>391</v>
      </c>
      <c r="E35" s="53">
        <v>457</v>
      </c>
      <c r="F35" s="53">
        <v>605</v>
      </c>
      <c r="G35" s="53">
        <v>1492</v>
      </c>
      <c r="H35" s="53">
        <v>2446</v>
      </c>
      <c r="I35" s="53">
        <v>3536</v>
      </c>
      <c r="J35" s="53">
        <v>4776</v>
      </c>
      <c r="K35" s="53">
        <v>6707</v>
      </c>
      <c r="L35" s="53">
        <v>9093</v>
      </c>
      <c r="M35" s="53">
        <v>11894</v>
      </c>
      <c r="N35" s="53">
        <v>14736</v>
      </c>
      <c r="O35" s="53">
        <v>17733</v>
      </c>
      <c r="P35" s="53">
        <v>21034</v>
      </c>
      <c r="Q35" s="53">
        <v>24120</v>
      </c>
      <c r="R35" s="53">
        <v>27191</v>
      </c>
      <c r="S35" s="53">
        <v>30261</v>
      </c>
      <c r="T35" s="53">
        <v>33324</v>
      </c>
      <c r="U35" s="53">
        <v>36735</v>
      </c>
      <c r="V35" s="53">
        <v>39180</v>
      </c>
      <c r="W35" s="53">
        <v>41627</v>
      </c>
      <c r="X35" s="53">
        <v>43784</v>
      </c>
      <c r="Y35" s="53">
        <v>45736</v>
      </c>
      <c r="Z35" s="53">
        <v>47552</v>
      </c>
      <c r="AA35" s="53">
        <v>48429</v>
      </c>
      <c r="AB35" s="53">
        <v>48960</v>
      </c>
      <c r="AC35" s="53">
        <v>49429</v>
      </c>
      <c r="AD35" s="53">
        <v>49813</v>
      </c>
      <c r="AE35" s="53">
        <v>50397</v>
      </c>
      <c r="AF35" s="53">
        <v>50757</v>
      </c>
      <c r="AG35" s="53">
        <v>51078</v>
      </c>
      <c r="AH35" s="53">
        <v>51418</v>
      </c>
      <c r="AI35" s="53">
        <v>51745</v>
      </c>
      <c r="AJ35" s="2" t="s">
        <v>33</v>
      </c>
      <c r="AK35" s="37" t="s">
        <v>55</v>
      </c>
      <c r="AL35" s="2" t="s">
        <v>55</v>
      </c>
      <c r="AM35" s="2"/>
    </row>
    <row r="36" spans="1:39" x14ac:dyDescent="0.35">
      <c r="A36" s="2" t="s">
        <v>34</v>
      </c>
      <c r="B36" s="3"/>
      <c r="C36" s="3"/>
      <c r="D36" s="53">
        <v>608</v>
      </c>
      <c r="E36" s="53">
        <v>704</v>
      </c>
      <c r="F36" s="53">
        <v>926</v>
      </c>
      <c r="G36" s="53">
        <v>2309</v>
      </c>
      <c r="H36" s="53">
        <v>3803</v>
      </c>
      <c r="I36" s="53">
        <v>5517</v>
      </c>
      <c r="J36" s="53">
        <v>7469</v>
      </c>
      <c r="K36" s="53">
        <v>10105</v>
      </c>
      <c r="L36" s="53">
        <v>13357</v>
      </c>
      <c r="M36" s="53">
        <v>17026</v>
      </c>
      <c r="N36" s="53">
        <v>20621</v>
      </c>
      <c r="O36" s="53">
        <v>24311</v>
      </c>
      <c r="P36" s="53">
        <v>28338</v>
      </c>
      <c r="Q36" s="53">
        <v>32099</v>
      </c>
      <c r="R36" s="53">
        <v>35839</v>
      </c>
      <c r="S36" s="53">
        <v>39571</v>
      </c>
      <c r="T36" s="53">
        <v>43285</v>
      </c>
      <c r="U36" s="53">
        <v>47425</v>
      </c>
      <c r="V36" s="53">
        <v>50420</v>
      </c>
      <c r="W36" s="53">
        <v>53417</v>
      </c>
      <c r="X36" s="53">
        <v>56064</v>
      </c>
      <c r="Y36" s="53">
        <v>58473</v>
      </c>
      <c r="Z36" s="53">
        <v>60724</v>
      </c>
      <c r="AA36" s="53">
        <v>61852</v>
      </c>
      <c r="AB36" s="53">
        <v>62586</v>
      </c>
      <c r="AC36" s="53">
        <v>63278</v>
      </c>
      <c r="AD36" s="53">
        <v>63875</v>
      </c>
      <c r="AE36" s="53">
        <v>64718</v>
      </c>
      <c r="AF36" s="53">
        <v>65272</v>
      </c>
      <c r="AG36" s="53">
        <v>65779</v>
      </c>
      <c r="AH36" s="53">
        <v>66310</v>
      </c>
      <c r="AI36" s="53">
        <v>66826</v>
      </c>
      <c r="AJ36" s="2" t="s">
        <v>34</v>
      </c>
      <c r="AK36" s="37" t="s">
        <v>56</v>
      </c>
      <c r="AL36" s="2" t="s">
        <v>56</v>
      </c>
      <c r="AM36" s="2"/>
    </row>
    <row r="37" spans="1:39" x14ac:dyDescent="0.35">
      <c r="A37" s="2" t="s">
        <v>35</v>
      </c>
      <c r="B37" s="3"/>
      <c r="C37" s="3"/>
      <c r="D37" s="53">
        <v>682</v>
      </c>
      <c r="E37" s="53">
        <v>795</v>
      </c>
      <c r="F37" s="53">
        <v>1057</v>
      </c>
      <c r="G37" s="53">
        <v>2596</v>
      </c>
      <c r="H37" s="53">
        <v>4227</v>
      </c>
      <c r="I37" s="53">
        <v>6068</v>
      </c>
      <c r="J37" s="53">
        <v>8152</v>
      </c>
      <c r="K37" s="53">
        <v>11447</v>
      </c>
      <c r="L37" s="53">
        <v>15525</v>
      </c>
      <c r="M37" s="53">
        <v>20362</v>
      </c>
      <c r="N37" s="53">
        <v>25370</v>
      </c>
      <c r="O37" s="53">
        <v>30670</v>
      </c>
      <c r="P37" s="53">
        <v>36498</v>
      </c>
      <c r="Q37" s="53">
        <v>41933</v>
      </c>
      <c r="R37" s="53">
        <v>47336</v>
      </c>
      <c r="S37" s="53">
        <v>52740</v>
      </c>
      <c r="T37" s="53">
        <v>58124</v>
      </c>
      <c r="U37" s="53">
        <v>64124</v>
      </c>
      <c r="V37" s="53">
        <v>68410</v>
      </c>
      <c r="W37" s="53">
        <v>72698</v>
      </c>
      <c r="X37" s="53">
        <v>76476</v>
      </c>
      <c r="Y37" s="53">
        <v>79894</v>
      </c>
      <c r="Z37" s="53">
        <v>83067</v>
      </c>
      <c r="AA37" s="53">
        <v>84568</v>
      </c>
      <c r="AB37" s="53">
        <v>85464</v>
      </c>
      <c r="AC37" s="53">
        <v>86249</v>
      </c>
      <c r="AD37" s="53">
        <v>86881</v>
      </c>
      <c r="AE37" s="53">
        <v>87868</v>
      </c>
      <c r="AF37" s="53">
        <v>88457</v>
      </c>
      <c r="AG37" s="53">
        <v>88978</v>
      </c>
      <c r="AH37" s="53">
        <v>89534</v>
      </c>
      <c r="AI37" s="53">
        <v>90066</v>
      </c>
      <c r="AJ37" s="2" t="s">
        <v>35</v>
      </c>
      <c r="AK37" s="37" t="s">
        <v>55</v>
      </c>
      <c r="AL37" s="2" t="s">
        <v>55</v>
      </c>
      <c r="AM37" s="2"/>
    </row>
    <row r="38" spans="1:39" x14ac:dyDescent="0.35">
      <c r="A38" s="2" t="s">
        <v>36</v>
      </c>
      <c r="B38" s="3"/>
      <c r="C38" s="3"/>
      <c r="D38" s="53">
        <v>1126</v>
      </c>
      <c r="E38" s="53">
        <v>1297</v>
      </c>
      <c r="F38" s="53">
        <v>1815</v>
      </c>
      <c r="G38" s="53">
        <v>4396</v>
      </c>
      <c r="H38" s="53">
        <v>7323</v>
      </c>
      <c r="I38" s="53">
        <v>10765</v>
      </c>
      <c r="J38" s="53">
        <v>14711</v>
      </c>
      <c r="K38" s="53">
        <v>19966</v>
      </c>
      <c r="L38" s="53">
        <v>25987</v>
      </c>
      <c r="M38" s="53">
        <v>32385</v>
      </c>
      <c r="N38" s="53">
        <v>38902</v>
      </c>
      <c r="O38" s="53">
        <v>45583</v>
      </c>
      <c r="P38" s="53">
        <v>52579</v>
      </c>
      <c r="Q38" s="53">
        <v>59357</v>
      </c>
      <c r="R38" s="53">
        <v>66094</v>
      </c>
      <c r="S38" s="53">
        <v>72803</v>
      </c>
      <c r="T38" s="53">
        <v>79514</v>
      </c>
      <c r="U38" s="53">
        <v>85921</v>
      </c>
      <c r="V38" s="53">
        <v>91281</v>
      </c>
      <c r="W38" s="53">
        <v>96643</v>
      </c>
      <c r="X38" s="53">
        <v>101376</v>
      </c>
      <c r="Y38" s="53">
        <v>105739</v>
      </c>
      <c r="Z38" s="53">
        <v>109173</v>
      </c>
      <c r="AA38" s="53">
        <v>111223</v>
      </c>
      <c r="AB38" s="53">
        <v>112666</v>
      </c>
      <c r="AC38" s="53">
        <v>113987</v>
      </c>
      <c r="AD38" s="53">
        <v>115138</v>
      </c>
      <c r="AE38" s="53">
        <v>116384</v>
      </c>
      <c r="AF38" s="53">
        <v>117474</v>
      </c>
      <c r="AG38" s="53">
        <v>118612</v>
      </c>
      <c r="AH38" s="53">
        <v>119670</v>
      </c>
      <c r="AI38" s="53">
        <v>120702</v>
      </c>
      <c r="AJ38" s="2" t="s">
        <v>36</v>
      </c>
      <c r="AK38" s="37" t="s">
        <v>54</v>
      </c>
      <c r="AL38" s="2" t="s">
        <v>54</v>
      </c>
      <c r="AM38" s="2"/>
    </row>
    <row r="39" spans="1:39" x14ac:dyDescent="0.35">
      <c r="A39" s="2" t="s">
        <v>37</v>
      </c>
      <c r="B39" s="3"/>
      <c r="C39" s="3"/>
      <c r="D39" s="53">
        <v>301</v>
      </c>
      <c r="E39" s="53">
        <v>342</v>
      </c>
      <c r="F39" s="53">
        <v>454</v>
      </c>
      <c r="G39" s="53">
        <v>1081</v>
      </c>
      <c r="H39" s="53">
        <v>2017</v>
      </c>
      <c r="I39" s="53">
        <v>3105</v>
      </c>
      <c r="J39" s="53">
        <v>4319</v>
      </c>
      <c r="K39" s="53">
        <v>5662</v>
      </c>
      <c r="L39" s="53">
        <v>7192</v>
      </c>
      <c r="M39" s="53">
        <v>8763</v>
      </c>
      <c r="N39" s="53">
        <v>10336</v>
      </c>
      <c r="O39" s="53">
        <v>11666</v>
      </c>
      <c r="P39" s="53">
        <v>12937</v>
      </c>
      <c r="Q39" s="53">
        <v>14141</v>
      </c>
      <c r="R39" s="53">
        <v>15261</v>
      </c>
      <c r="S39" s="53">
        <v>16349</v>
      </c>
      <c r="T39" s="53">
        <v>17437</v>
      </c>
      <c r="U39" s="53">
        <v>18481</v>
      </c>
      <c r="V39" s="53">
        <v>19357</v>
      </c>
      <c r="W39" s="53">
        <v>20236</v>
      </c>
      <c r="X39" s="53">
        <v>21019</v>
      </c>
      <c r="Y39" s="53">
        <v>21747</v>
      </c>
      <c r="Z39" s="53">
        <v>22327</v>
      </c>
      <c r="AA39" s="53">
        <v>22680</v>
      </c>
      <c r="AB39" s="53">
        <v>22936</v>
      </c>
      <c r="AC39" s="53">
        <v>23165</v>
      </c>
      <c r="AD39" s="53">
        <v>23368</v>
      </c>
      <c r="AE39" s="53">
        <v>23584</v>
      </c>
      <c r="AF39" s="53">
        <v>23777</v>
      </c>
      <c r="AG39" s="53">
        <v>23977</v>
      </c>
      <c r="AH39" s="53">
        <v>24167</v>
      </c>
      <c r="AI39" s="53">
        <v>24352</v>
      </c>
      <c r="AJ39" s="2" t="s">
        <v>37</v>
      </c>
      <c r="AK39" s="37" t="s">
        <v>58</v>
      </c>
      <c r="AL39" s="2" t="s">
        <v>58</v>
      </c>
      <c r="AM39" s="2"/>
    </row>
    <row r="40" spans="1:39" x14ac:dyDescent="0.35">
      <c r="A40" s="2" t="s">
        <v>38</v>
      </c>
      <c r="B40" s="3"/>
      <c r="C40" s="3"/>
      <c r="D40" s="53">
        <v>723</v>
      </c>
      <c r="E40" s="53">
        <v>831</v>
      </c>
      <c r="F40" s="53">
        <v>1062</v>
      </c>
      <c r="G40" s="53">
        <v>2419</v>
      </c>
      <c r="H40" s="53">
        <v>3954</v>
      </c>
      <c r="I40" s="53">
        <v>5730</v>
      </c>
      <c r="J40" s="53">
        <v>7759</v>
      </c>
      <c r="K40" s="53">
        <v>10487</v>
      </c>
      <c r="L40" s="53">
        <v>13853</v>
      </c>
      <c r="M40" s="53">
        <v>17637</v>
      </c>
      <c r="N40" s="53">
        <v>21308</v>
      </c>
      <c r="O40" s="53">
        <v>25086</v>
      </c>
      <c r="P40" s="53">
        <v>29181</v>
      </c>
      <c r="Q40" s="53">
        <v>32993</v>
      </c>
      <c r="R40" s="53">
        <v>36780</v>
      </c>
      <c r="S40" s="53">
        <v>40551</v>
      </c>
      <c r="T40" s="53">
        <v>44299</v>
      </c>
      <c r="U40" s="53">
        <v>48477</v>
      </c>
      <c r="V40" s="53">
        <v>51503</v>
      </c>
      <c r="W40" s="53">
        <v>54530</v>
      </c>
      <c r="X40" s="53">
        <v>57209</v>
      </c>
      <c r="Y40" s="53">
        <v>59650</v>
      </c>
      <c r="Z40" s="53">
        <v>61913</v>
      </c>
      <c r="AA40" s="53">
        <v>63043</v>
      </c>
      <c r="AB40" s="53">
        <v>63781</v>
      </c>
      <c r="AC40" s="53">
        <v>64498</v>
      </c>
      <c r="AD40" s="53">
        <v>65122</v>
      </c>
      <c r="AE40" s="53">
        <v>65996</v>
      </c>
      <c r="AF40" s="53">
        <v>66567</v>
      </c>
      <c r="AG40" s="53">
        <v>67089</v>
      </c>
      <c r="AH40" s="53">
        <v>67634</v>
      </c>
      <c r="AI40" s="53">
        <v>68160</v>
      </c>
      <c r="AJ40" s="2" t="s">
        <v>38</v>
      </c>
      <c r="AK40" s="37" t="s">
        <v>74</v>
      </c>
      <c r="AL40" s="2" t="s">
        <v>54</v>
      </c>
      <c r="AM40" s="2" t="s">
        <v>60</v>
      </c>
    </row>
  </sheetData>
  <autoFilter ref="A1:AM40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Your LA - Forecasts</vt:lpstr>
      <vt:lpstr>DFES Min Max Range by LA Charts</vt:lpstr>
      <vt:lpstr>Embedded Charts</vt:lpstr>
      <vt:lpstr>DECADE VIEW BY SCENARIO</vt:lpstr>
      <vt:lpstr>DECADE VIEW BY YEAR</vt:lpstr>
      <vt:lpstr>CT Annual LA Forecasts</vt:lpstr>
      <vt:lpstr>ST Annual LA Forecasts</vt:lpstr>
      <vt:lpstr>SP Annual LA Forecasts</vt:lpstr>
      <vt:lpstr>LTW Annual LA Forecasts</vt:lpstr>
      <vt:lpstr>PS Annual LA Forecasts</vt:lpstr>
      <vt:lpstr>LA MIN MAX Chart data</vt:lpstr>
    </vt:vector>
  </TitlesOfParts>
  <Company>CE Electric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Wade, Neal (Northern Powergrid)</cp:lastModifiedBy>
  <cp:lastPrinted>2019-11-15T11:25:24Z</cp:lastPrinted>
  <dcterms:created xsi:type="dcterms:W3CDTF">2019-11-15T08:46:23Z</dcterms:created>
  <dcterms:modified xsi:type="dcterms:W3CDTF">2022-02-21T15:19:55Z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